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 codeName="{00000000-0000-0000-0000-000000000000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OSATH\Desktop\"/>
    </mc:Choice>
  </mc:AlternateContent>
  <xr:revisionPtr revIDLastSave="0" documentId="8_{11B91F52-5E04-6947-81D1-16F04DAE3576}" xr6:coauthVersionLast="47" xr6:coauthVersionMax="47" xr10:uidLastSave="{00000000-0000-0000-0000-000000000000}"/>
  <bookViews>
    <workbookView showSheetTabs="0" xWindow="0" yWindow="0" windowWidth="20490" windowHeight="7635" tabRatio="915" firstSheet="2" activeTab="3" xr2:uid="{00000000-000D-0000-FFFF-FFFF00000000}"/>
  </bookViews>
  <sheets>
    <sheet name="تعليمات " sheetId="23" r:id="rId1"/>
    <sheet name="استيراد المهارات" sheetId="24" state="hidden" r:id="rId2"/>
    <sheet name="مهارات" sheetId="38" r:id="rId3"/>
    <sheet name="الصفحة الرئيسية" sheetId="37" r:id="rId4"/>
    <sheet name="ادخال البيانات" sheetId="1" r:id="rId5"/>
    <sheet name="ورقة1" sheetId="40" state="hidden" r:id="rId6"/>
    <sheet name="المهارت المستهدفة" sheetId="26" r:id="rId7"/>
    <sheet name="الأسماء والمهارات" sheetId="36" r:id="rId8"/>
    <sheet name="الترتيب حسب النسبة المئوية" sheetId="2" r:id="rId9"/>
    <sheet name="الترتيب حسب الفقرات" sheetId="11" r:id="rId10"/>
    <sheet name="الفقرات الضعيفة" sheetId="19" r:id="rId11"/>
    <sheet name="طلاب تحت المتوسط" sheetId="18" state="hidden" r:id="rId12"/>
    <sheet name="تحليل فقرات مفصل " sheetId="3" state="hidden" r:id="rId13"/>
    <sheet name="تحليل الفقرات" sheetId="7" state="hidden" r:id="rId14"/>
    <sheet name="رسم بياني للفقرات" sheetId="20" r:id="rId15"/>
    <sheet name="الرسم البياني للفقرات" sheetId="9" r:id="rId16"/>
    <sheet name="التقرير الختامي" sheetId="12" r:id="rId17"/>
    <sheet name="المتوسطات" sheetId="22" r:id="rId18"/>
    <sheet name="تقرير تحليل النتائج " sheetId="15" r:id="rId19"/>
    <sheet name="الخطة العلاجية " sheetId="14" r:id="rId20"/>
    <sheet name="إحصائيات" sheetId="39" r:id="rId21"/>
    <sheet name="تقرير الخطة العلاجية " sheetId="21" r:id="rId22"/>
    <sheet name="مقارنة القبلي والبعدي" sheetId="13" state="hidden" r:id="rId23"/>
  </sheets>
  <definedNames>
    <definedName name="_xlnm._FilterDatabase" localSheetId="1" hidden="1">'استيراد المهارات'!$A$1:$C$38</definedName>
    <definedName name="_xlnm._FilterDatabase" localSheetId="8" hidden="1">'الترتيب حسب النسبة المئوية'!$AZ$6:$BC$119</definedName>
    <definedName name="_xlnm.Criteria" localSheetId="1">'استيراد المهارات'!$M$1:$M$2</definedName>
    <definedName name="_xlnm.Criteria" localSheetId="6">'استيراد المهارات'!$M$1:$M$2</definedName>
    <definedName name="_xlnm.Criteria" localSheetId="11">'طلاب تحت المتوسط'!$R$4:$R$5</definedName>
    <definedName name="_xlnm.Extract" localSheetId="6">'المهارت المستهدفة'!$BI$5:$BK$5</definedName>
    <definedName name="_xlnm.Extract" localSheetId="11">'طلاب تحت المتوسط'!$C$4:$G$4</definedName>
    <definedName name="_xlnm.Print_Area" localSheetId="7">'الأسماء والمهارات'!$F$1:$I$30</definedName>
    <definedName name="_xlnm.Print_Area" localSheetId="15">'الرسم البياني للفقرات'!$AS$28</definedName>
  </definedNames>
  <calcPr calcId="191028"/>
  <extLst>
    <ext xmlns:x15="http://schemas.microsoft.com/office/spreadsheetml/2010/11/main" uri="{FCE2AD5D-F65C-4FA6-A056-5C36A1767C68}">
      <x15:dataModel>
        <x15:modelTables>
          <x15:modelTable id="Table001__Page_1_38db2f91-711f-4a84-afd9-ac53b79d25d7" name="Table001__Page_1" connection="استعلام - ‏‏Table001__Page_1"/>
          <x15:modelTable id="Table005__Page_1_3ba759db-ffbc-48f2-b555-9b5f2ec25315" name="Table005__Page_1" connection="استعلام - ‏‏Table005__Page_1"/>
          <x15:modelTable id="Table009__Page_2_ac46b7ac-2a91-4290-9953-8104df0f001f" name="Table009__Page_2" connection="استعلام - ‏‏Table009__Page_2"/>
          <x15:modelTable id="Table013__Page_2_63fffb49-752c-400b-9197-36379aab8d29" name="Table013__Page_2" connection="استعلام - ‏‏Table013__Page_2"/>
          <x15:modelTable id="Table017__Page_3_cba4fe3c-bc89-468d-b397-6f9d952afc64" name="Table017__Page_3" connection="استعلام - ‏‏Table017__Page_3"/>
          <x15:modelTable id="Table003__Page_1_eb93081f-22dc-429e-b471-2e37e20f4332" name="Table003__Page_1" connection="استعلام - ‏‏Table003__Page_1"/>
          <x15:modelTable id="Table007__Page_2_e08ee7eb-246a-4c3a-af91-0665dc42a961" name="Table007__Page_2" connection="استعلام - ‏‏Table007__Page_2"/>
          <x15:modelTable id="Table011__Page_2_1bebd89c-0b31-41cb-aad4-929dfb55947b" name="Table011__Page_2" connection="استعلام - ‏‏Table011__Page_2"/>
          <x15:modelTable id="Table015__Page_3_6a824a09-0875-4ec4-9c88-c391b44d86dc" name="Table015__Page_3" connection="استعلام - ‏‏Table015__Page_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9" i="21" l="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E44" i="21"/>
  <c r="AE45" i="21"/>
  <c r="AE46" i="21"/>
  <c r="AE47" i="21"/>
  <c r="AE48" i="21"/>
  <c r="AE49" i="21"/>
  <c r="AE50" i="21"/>
  <c r="AE51" i="21"/>
  <c r="AE52" i="21"/>
  <c r="AE53" i="21"/>
  <c r="AE54" i="21"/>
  <c r="AE55" i="21"/>
  <c r="AE56" i="21"/>
  <c r="AE57" i="21"/>
  <c r="AE58" i="21"/>
  <c r="AE59" i="21"/>
  <c r="AE60" i="21"/>
  <c r="AE61" i="21"/>
  <c r="AE62" i="21"/>
  <c r="AE63" i="21"/>
  <c r="AE64" i="21"/>
  <c r="AE65" i="21"/>
  <c r="AE66" i="21"/>
  <c r="AE67" i="21"/>
  <c r="AE68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E96" i="21"/>
  <c r="AE97" i="21"/>
  <c r="AE98" i="21"/>
  <c r="AE99" i="21"/>
  <c r="AE100" i="21"/>
  <c r="AE101" i="21"/>
  <c r="AE102" i="21"/>
  <c r="AE103" i="21"/>
  <c r="AE104" i="21"/>
  <c r="AE105" i="21"/>
  <c r="AE106" i="21"/>
  <c r="AE107" i="21"/>
  <c r="AE108" i="21"/>
  <c r="AE109" i="21"/>
  <c r="AE110" i="21"/>
  <c r="AE111" i="21"/>
  <c r="AE112" i="21"/>
  <c r="AE113" i="21"/>
  <c r="AE114" i="21"/>
  <c r="AE115" i="21"/>
  <c r="AE116" i="21"/>
  <c r="AE117" i="21"/>
  <c r="AE118" i="21"/>
  <c r="AE119" i="21"/>
  <c r="AE120" i="21"/>
  <c r="AE121" i="21"/>
  <c r="AE122" i="21"/>
  <c r="AE123" i="21"/>
  <c r="AE124" i="21"/>
  <c r="AE125" i="21"/>
  <c r="AE126" i="21"/>
  <c r="AE127" i="21"/>
  <c r="AE128" i="21"/>
  <c r="AE129" i="21"/>
  <c r="AE130" i="21"/>
  <c r="AE131" i="21"/>
  <c r="AE132" i="21"/>
  <c r="AE133" i="21"/>
  <c r="AE134" i="21"/>
  <c r="AE135" i="21"/>
  <c r="AE136" i="21"/>
  <c r="AE137" i="21"/>
  <c r="AE138" i="21"/>
  <c r="AE139" i="21"/>
  <c r="AE140" i="21"/>
  <c r="AE141" i="21"/>
  <c r="AE142" i="21"/>
  <c r="AE143" i="21"/>
  <c r="AE144" i="21"/>
  <c r="AE145" i="21"/>
  <c r="AE146" i="21"/>
  <c r="AE147" i="21"/>
  <c r="AE148" i="21"/>
  <c r="AE149" i="21"/>
  <c r="AE150" i="21"/>
  <c r="AE151" i="21"/>
  <c r="AE152" i="21"/>
  <c r="AE153" i="21"/>
  <c r="AE154" i="21"/>
  <c r="AE155" i="21"/>
  <c r="AE156" i="21"/>
  <c r="AE157" i="21"/>
  <c r="AE158" i="21"/>
  <c r="AE159" i="21"/>
  <c r="AE160" i="21"/>
  <c r="AE161" i="21"/>
  <c r="AE162" i="21"/>
  <c r="AE163" i="21"/>
  <c r="AE164" i="21"/>
  <c r="AE165" i="21"/>
  <c r="AE166" i="21"/>
  <c r="AE167" i="21"/>
  <c r="AE168" i="21"/>
  <c r="AE169" i="21"/>
  <c r="AE170" i="21"/>
  <c r="AE171" i="21"/>
  <c r="AE172" i="21"/>
  <c r="AE173" i="21"/>
  <c r="AE174" i="21"/>
  <c r="AE175" i="21"/>
  <c r="AE176" i="21"/>
  <c r="AE177" i="21"/>
  <c r="AE178" i="21"/>
  <c r="AE179" i="21"/>
  <c r="AE180" i="21"/>
  <c r="AE181" i="21"/>
  <c r="AE182" i="21"/>
  <c r="AE183" i="21"/>
  <c r="AE184" i="21"/>
  <c r="AE185" i="21"/>
  <c r="AE186" i="21"/>
  <c r="AE187" i="21"/>
  <c r="AE188" i="21"/>
  <c r="AE189" i="21"/>
  <c r="AE190" i="21"/>
  <c r="AE191" i="21"/>
  <c r="AE192" i="21"/>
  <c r="AE193" i="21"/>
  <c r="AE194" i="21"/>
  <c r="AE195" i="21"/>
  <c r="AE196" i="21"/>
  <c r="AE197" i="21"/>
  <c r="AE198" i="21"/>
  <c r="AE199" i="21"/>
  <c r="AE200" i="21"/>
  <c r="AE201" i="21"/>
  <c r="AE202" i="21"/>
  <c r="AE203" i="21"/>
  <c r="AE204" i="21"/>
  <c r="AE205" i="21"/>
  <c r="AE206" i="21"/>
  <c r="AE207" i="21"/>
  <c r="AE208" i="21"/>
  <c r="AE209" i="21"/>
  <c r="AE210" i="21"/>
  <c r="AE211" i="21"/>
  <c r="AE212" i="21"/>
  <c r="AE213" i="21"/>
  <c r="AE214" i="21"/>
  <c r="AE215" i="21"/>
  <c r="AE216" i="21"/>
  <c r="AE217" i="21"/>
  <c r="AE218" i="21"/>
  <c r="AE219" i="21"/>
  <c r="AE220" i="21"/>
  <c r="AE221" i="21"/>
  <c r="AE222" i="21"/>
  <c r="AE223" i="21"/>
  <c r="AE224" i="21"/>
  <c r="AE225" i="21"/>
  <c r="AE226" i="21"/>
  <c r="AE227" i="21"/>
  <c r="AE228" i="21"/>
  <c r="AE229" i="21"/>
  <c r="AE230" i="21"/>
  <c r="AE231" i="21"/>
  <c r="AE232" i="21"/>
  <c r="AE233" i="21"/>
  <c r="AE234" i="21"/>
  <c r="AE235" i="21"/>
  <c r="AE236" i="21"/>
  <c r="AE237" i="21"/>
  <c r="AE238" i="21"/>
  <c r="AE239" i="21"/>
  <c r="AE240" i="21"/>
  <c r="AE241" i="21"/>
  <c r="AE242" i="21"/>
  <c r="AE243" i="21"/>
  <c r="AE244" i="21"/>
  <c r="AE245" i="21"/>
  <c r="AE246" i="21"/>
  <c r="AE247" i="21"/>
  <c r="AE248" i="21"/>
  <c r="AE249" i="21"/>
  <c r="AE250" i="21"/>
  <c r="AE251" i="21"/>
  <c r="AE252" i="21"/>
  <c r="AE253" i="21"/>
  <c r="AE254" i="21"/>
  <c r="AE255" i="21"/>
  <c r="AE256" i="21"/>
  <c r="AE257" i="21"/>
  <c r="AE258" i="21"/>
  <c r="AE259" i="21"/>
  <c r="AE260" i="21"/>
  <c r="AE261" i="21"/>
  <c r="AE262" i="21"/>
  <c r="AE263" i="21"/>
  <c r="AE264" i="21"/>
  <c r="AE265" i="21"/>
  <c r="AE266" i="21"/>
  <c r="AE267" i="21"/>
  <c r="AE268" i="21"/>
  <c r="AE269" i="21"/>
  <c r="AE270" i="21"/>
  <c r="AE271" i="21"/>
  <c r="AE272" i="21"/>
  <c r="AE273" i="21"/>
  <c r="AE274" i="21"/>
  <c r="AE275" i="21"/>
  <c r="AE276" i="21"/>
  <c r="AE277" i="21"/>
  <c r="AE278" i="21"/>
  <c r="AE279" i="21"/>
  <c r="AE280" i="21"/>
  <c r="AE281" i="21"/>
  <c r="AE282" i="21"/>
  <c r="AE283" i="21"/>
  <c r="AE284" i="21"/>
  <c r="AE285" i="21"/>
  <c r="AE286" i="21"/>
  <c r="AE287" i="21"/>
  <c r="AE288" i="21"/>
  <c r="AE289" i="21"/>
  <c r="AE290" i="21"/>
  <c r="AE291" i="21"/>
  <c r="AE292" i="21"/>
  <c r="AE293" i="21"/>
  <c r="AE294" i="21"/>
  <c r="AE295" i="21"/>
  <c r="AE296" i="21"/>
  <c r="AE297" i="21"/>
  <c r="AE298" i="21"/>
  <c r="AE299" i="21"/>
  <c r="AE300" i="21"/>
  <c r="AE301" i="21"/>
  <c r="AE302" i="21"/>
  <c r="AE303" i="21"/>
  <c r="AE304" i="21"/>
  <c r="AE305" i="21"/>
  <c r="AE306" i="21"/>
  <c r="AE307" i="21"/>
  <c r="AE308" i="21"/>
  <c r="AE309" i="21"/>
  <c r="AE310" i="21"/>
  <c r="AE311" i="21"/>
  <c r="AE312" i="21"/>
  <c r="AE313" i="21"/>
  <c r="AE314" i="21"/>
  <c r="AE315" i="21"/>
  <c r="AE316" i="21"/>
  <c r="AE317" i="21"/>
  <c r="AE318" i="21"/>
  <c r="AE319" i="21"/>
  <c r="AE320" i="21"/>
  <c r="AE321" i="21"/>
  <c r="AE322" i="21"/>
  <c r="AE323" i="21"/>
  <c r="AE324" i="21"/>
  <c r="AE325" i="21"/>
  <c r="AE326" i="21"/>
  <c r="AE327" i="21"/>
  <c r="AE328" i="21"/>
  <c r="AE329" i="21"/>
  <c r="AE330" i="21"/>
  <c r="AE331" i="21"/>
  <c r="AE332" i="21"/>
  <c r="AE333" i="21"/>
  <c r="AE334" i="21"/>
  <c r="AE335" i="21"/>
  <c r="AE336" i="21"/>
  <c r="AE337" i="21"/>
  <c r="AE338" i="21"/>
  <c r="AE339" i="21"/>
  <c r="AE340" i="21"/>
  <c r="AE341" i="21"/>
  <c r="AE342" i="21"/>
  <c r="AE343" i="21"/>
  <c r="AE344" i="21"/>
  <c r="AE345" i="21"/>
  <c r="AE346" i="21"/>
  <c r="AE347" i="21"/>
  <c r="AE348" i="21"/>
  <c r="AE349" i="21"/>
  <c r="AE350" i="21"/>
  <c r="AE351" i="21"/>
  <c r="AE352" i="21"/>
  <c r="AE353" i="21"/>
  <c r="AE354" i="21"/>
  <c r="AE355" i="21"/>
  <c r="AE356" i="21"/>
  <c r="AE357" i="21"/>
  <c r="AE358" i="21"/>
  <c r="AE359" i="21"/>
  <c r="AE360" i="21"/>
  <c r="AE361" i="21"/>
  <c r="AE362" i="21"/>
  <c r="AE363" i="21"/>
  <c r="AE364" i="21"/>
  <c r="AE365" i="21"/>
  <c r="AE366" i="21"/>
  <c r="AE367" i="21"/>
  <c r="AE368" i="21"/>
  <c r="AE369" i="21"/>
  <c r="AE370" i="21"/>
  <c r="AE371" i="21"/>
  <c r="AE372" i="21"/>
  <c r="AE373" i="21"/>
  <c r="AE374" i="21"/>
  <c r="AE375" i="21"/>
  <c r="AE376" i="21"/>
  <c r="AE377" i="21"/>
  <c r="AE378" i="21"/>
  <c r="AE379" i="21"/>
  <c r="AE380" i="21"/>
  <c r="AE381" i="21"/>
  <c r="AE382" i="21"/>
  <c r="AE383" i="21"/>
  <c r="AE384" i="21"/>
  <c r="AE385" i="21"/>
  <c r="AE386" i="21"/>
  <c r="AE387" i="21"/>
  <c r="AE388" i="21"/>
  <c r="AE389" i="21"/>
  <c r="AE390" i="21"/>
  <c r="AE391" i="21"/>
  <c r="AE392" i="21"/>
  <c r="AE393" i="21"/>
  <c r="AE394" i="21"/>
  <c r="AE395" i="21"/>
  <c r="AE396" i="21"/>
  <c r="AE397" i="21"/>
  <c r="AE398" i="21"/>
  <c r="AE399" i="21"/>
  <c r="AE400" i="21"/>
  <c r="AE401" i="21"/>
  <c r="AE402" i="21"/>
  <c r="AE403" i="21"/>
  <c r="AE404" i="21"/>
  <c r="AE405" i="21"/>
  <c r="AE406" i="21"/>
  <c r="AE407" i="21"/>
  <c r="AE408" i="21"/>
  <c r="AE409" i="21"/>
  <c r="AE410" i="21"/>
  <c r="AE411" i="21"/>
  <c r="AE412" i="21"/>
  <c r="AE413" i="21"/>
  <c r="AE414" i="21"/>
  <c r="AE415" i="21"/>
  <c r="AE416" i="21"/>
  <c r="AE417" i="21"/>
  <c r="AE418" i="21"/>
  <c r="AE419" i="21"/>
  <c r="AE420" i="21"/>
  <c r="AE421" i="21"/>
  <c r="AE422" i="21"/>
  <c r="AE423" i="21"/>
  <c r="AE424" i="21"/>
  <c r="AE425" i="21"/>
  <c r="AE426" i="21"/>
  <c r="AE427" i="21"/>
  <c r="AE428" i="21"/>
  <c r="AE429" i="21"/>
  <c r="AE430" i="21"/>
  <c r="AE431" i="21"/>
  <c r="AE432" i="21"/>
  <c r="AE433" i="21"/>
  <c r="AE434" i="21"/>
  <c r="AE435" i="21"/>
  <c r="AE436" i="21"/>
  <c r="AE437" i="21"/>
  <c r="AE438" i="21"/>
  <c r="AE439" i="21"/>
  <c r="AE440" i="21"/>
  <c r="AE441" i="21"/>
  <c r="AE442" i="21"/>
  <c r="AE443" i="21"/>
  <c r="AE444" i="21"/>
  <c r="AE445" i="21"/>
  <c r="AE446" i="21"/>
  <c r="AE447" i="21"/>
  <c r="AE448" i="21"/>
  <c r="AE449" i="21"/>
  <c r="AE450" i="21"/>
  <c r="AE451" i="21"/>
  <c r="AE452" i="21"/>
  <c r="AE453" i="21"/>
  <c r="AE454" i="21"/>
  <c r="AE455" i="21"/>
  <c r="AE458" i="21"/>
  <c r="AE459" i="21"/>
  <c r="AE460" i="21"/>
  <c r="AE461" i="21"/>
  <c r="AE462" i="21"/>
  <c r="AE463" i="21"/>
  <c r="AE465" i="21"/>
  <c r="AE466" i="21"/>
  <c r="AE467" i="21"/>
  <c r="AE468" i="21"/>
  <c r="AE469" i="21"/>
  <c r="AE470" i="21"/>
  <c r="AE471" i="21"/>
  <c r="AE472" i="21"/>
  <c r="AE473" i="21"/>
  <c r="AE474" i="21"/>
  <c r="AE475" i="21"/>
  <c r="AE476" i="21"/>
  <c r="AE477" i="21"/>
  <c r="AE478" i="21"/>
  <c r="AE479" i="21"/>
  <c r="AE480" i="21"/>
  <c r="AE481" i="21"/>
  <c r="AE482" i="21"/>
  <c r="AE483" i="21"/>
  <c r="AE484" i="21"/>
  <c r="AE485" i="21"/>
  <c r="AE486" i="21"/>
  <c r="AE487" i="21"/>
  <c r="AE488" i="21"/>
  <c r="AE489" i="21"/>
  <c r="AE490" i="21"/>
  <c r="AE491" i="21"/>
  <c r="AE492" i="21"/>
  <c r="AE493" i="21"/>
  <c r="AE494" i="21"/>
  <c r="AE495" i="21"/>
  <c r="AE8" i="21"/>
  <c r="AD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29" i="21"/>
  <c r="AD130" i="21"/>
  <c r="AD131" i="21"/>
  <c r="AD132" i="21"/>
  <c r="AD133" i="21"/>
  <c r="AD134" i="21"/>
  <c r="AD135" i="21"/>
  <c r="AD136" i="21"/>
  <c r="AD137" i="21"/>
  <c r="AD138" i="21"/>
  <c r="AD139" i="21"/>
  <c r="AD140" i="21"/>
  <c r="AD141" i="21"/>
  <c r="AD142" i="21"/>
  <c r="AD143" i="21"/>
  <c r="AD144" i="21"/>
  <c r="AD145" i="21"/>
  <c r="AD146" i="21"/>
  <c r="AD147" i="21"/>
  <c r="AD148" i="21"/>
  <c r="AD149" i="21"/>
  <c r="AD150" i="21"/>
  <c r="AD151" i="21"/>
  <c r="AD152" i="21"/>
  <c r="AD153" i="21"/>
  <c r="AD154" i="21"/>
  <c r="AD155" i="21"/>
  <c r="AD156" i="21"/>
  <c r="AD157" i="21"/>
  <c r="AD158" i="21"/>
  <c r="AD159" i="21"/>
  <c r="AD160" i="21"/>
  <c r="AD161" i="21"/>
  <c r="AD162" i="21"/>
  <c r="AD163" i="21"/>
  <c r="AD164" i="21"/>
  <c r="AD165" i="21"/>
  <c r="AD166" i="21"/>
  <c r="AD167" i="21"/>
  <c r="AD168" i="21"/>
  <c r="AD169" i="21"/>
  <c r="AD170" i="21"/>
  <c r="AD171" i="21"/>
  <c r="AD172" i="21"/>
  <c r="AD173" i="21"/>
  <c r="AD174" i="21"/>
  <c r="AD175" i="21"/>
  <c r="AD176" i="21"/>
  <c r="AD177" i="21"/>
  <c r="AD178" i="21"/>
  <c r="AD179" i="21"/>
  <c r="AD180" i="21"/>
  <c r="AD181" i="21"/>
  <c r="AD182" i="21"/>
  <c r="AD183" i="21"/>
  <c r="AD184" i="21"/>
  <c r="AD185" i="21"/>
  <c r="AD186" i="21"/>
  <c r="AD187" i="21"/>
  <c r="AD188" i="21"/>
  <c r="AD189" i="21"/>
  <c r="AD190" i="21"/>
  <c r="AD191" i="21"/>
  <c r="AD192" i="21"/>
  <c r="AD193" i="21"/>
  <c r="AD194" i="21"/>
  <c r="AD195" i="21"/>
  <c r="AD196" i="21"/>
  <c r="AD197" i="21"/>
  <c r="AD198" i="21"/>
  <c r="AD199" i="21"/>
  <c r="AD200" i="21"/>
  <c r="AD201" i="21"/>
  <c r="AD202" i="21"/>
  <c r="AD203" i="21"/>
  <c r="AD204" i="21"/>
  <c r="AD205" i="21"/>
  <c r="AD206" i="21"/>
  <c r="AD207" i="21"/>
  <c r="AD208" i="21"/>
  <c r="AD209" i="21"/>
  <c r="AD210" i="21"/>
  <c r="AD211" i="21"/>
  <c r="AD212" i="21"/>
  <c r="AD213" i="21"/>
  <c r="AD214" i="21"/>
  <c r="AD215" i="21"/>
  <c r="AD216" i="21"/>
  <c r="AD217" i="21"/>
  <c r="AD218" i="21"/>
  <c r="AD219" i="21"/>
  <c r="AD220" i="21"/>
  <c r="AD221" i="21"/>
  <c r="AD222" i="21"/>
  <c r="AD223" i="21"/>
  <c r="AD224" i="21"/>
  <c r="AD225" i="21"/>
  <c r="AD226" i="21"/>
  <c r="AD227" i="21"/>
  <c r="AD228" i="21"/>
  <c r="AD229" i="21"/>
  <c r="AD230" i="21"/>
  <c r="AD231" i="21"/>
  <c r="AD232" i="21"/>
  <c r="AD233" i="21"/>
  <c r="AD234" i="21"/>
  <c r="AD235" i="21"/>
  <c r="AD236" i="21"/>
  <c r="AD237" i="21"/>
  <c r="AD238" i="21"/>
  <c r="AD239" i="21"/>
  <c r="AD240" i="21"/>
  <c r="AD241" i="21"/>
  <c r="AD242" i="21"/>
  <c r="AD243" i="21"/>
  <c r="AD244" i="21"/>
  <c r="AD245" i="21"/>
  <c r="AD246" i="21"/>
  <c r="AD247" i="21"/>
  <c r="AD248" i="21"/>
  <c r="AD249" i="21"/>
  <c r="AD250" i="21"/>
  <c r="AD251" i="21"/>
  <c r="AD252" i="21"/>
  <c r="AD253" i="21"/>
  <c r="AD254" i="21"/>
  <c r="AD255" i="21"/>
  <c r="AD256" i="21"/>
  <c r="AD257" i="21"/>
  <c r="AD258" i="21"/>
  <c r="AD259" i="21"/>
  <c r="AD260" i="21"/>
  <c r="AD261" i="21"/>
  <c r="AD262" i="21"/>
  <c r="AD263" i="21"/>
  <c r="AD264" i="21"/>
  <c r="AD265" i="21"/>
  <c r="AD266" i="21"/>
  <c r="AD267" i="21"/>
  <c r="AD268" i="21"/>
  <c r="AD269" i="21"/>
  <c r="AD270" i="21"/>
  <c r="AD271" i="21"/>
  <c r="AD272" i="21"/>
  <c r="AD273" i="21"/>
  <c r="AD274" i="21"/>
  <c r="AD275" i="21"/>
  <c r="AD276" i="21"/>
  <c r="AD277" i="21"/>
  <c r="AD278" i="21"/>
  <c r="AD279" i="21"/>
  <c r="AD280" i="21"/>
  <c r="AD281" i="21"/>
  <c r="AD282" i="21"/>
  <c r="AD283" i="21"/>
  <c r="AD284" i="21"/>
  <c r="AD285" i="21"/>
  <c r="AD286" i="21"/>
  <c r="AD287" i="21"/>
  <c r="AD288" i="21"/>
  <c r="AD289" i="21"/>
  <c r="AD290" i="21"/>
  <c r="AD291" i="21"/>
  <c r="AD292" i="21"/>
  <c r="AD293" i="21"/>
  <c r="AD294" i="21"/>
  <c r="AD295" i="21"/>
  <c r="AD296" i="21"/>
  <c r="AD297" i="21"/>
  <c r="AD298" i="21"/>
  <c r="AD299" i="21"/>
  <c r="AD300" i="21"/>
  <c r="AD301" i="21"/>
  <c r="AD302" i="21"/>
  <c r="AD303" i="21"/>
  <c r="AD304" i="21"/>
  <c r="AD305" i="21"/>
  <c r="AD306" i="21"/>
  <c r="AD307" i="21"/>
  <c r="AD308" i="21"/>
  <c r="AD309" i="21"/>
  <c r="AD310" i="21"/>
  <c r="AD311" i="21"/>
  <c r="AD312" i="21"/>
  <c r="AD313" i="21"/>
  <c r="AD314" i="21"/>
  <c r="AD315" i="21"/>
  <c r="AD316" i="21"/>
  <c r="AD317" i="21"/>
  <c r="AD318" i="21"/>
  <c r="AD319" i="21"/>
  <c r="AD320" i="21"/>
  <c r="AD321" i="21"/>
  <c r="AD322" i="21"/>
  <c r="AD323" i="21"/>
  <c r="AD324" i="21"/>
  <c r="AD325" i="21"/>
  <c r="AD326" i="21"/>
  <c r="AD327" i="21"/>
  <c r="AD328" i="21"/>
  <c r="AD329" i="21"/>
  <c r="AD330" i="21"/>
  <c r="AD331" i="21"/>
  <c r="AD332" i="21"/>
  <c r="AD333" i="21"/>
  <c r="AD334" i="21"/>
  <c r="AD335" i="21"/>
  <c r="AD336" i="21"/>
  <c r="AD337" i="21"/>
  <c r="AD338" i="21"/>
  <c r="AD339" i="21"/>
  <c r="AD340" i="21"/>
  <c r="AD341" i="21"/>
  <c r="AD342" i="21"/>
  <c r="AD343" i="21"/>
  <c r="AD344" i="21"/>
  <c r="AD345" i="21"/>
  <c r="AD346" i="21"/>
  <c r="AD347" i="21"/>
  <c r="AD348" i="21"/>
  <c r="AD349" i="21"/>
  <c r="AD350" i="21"/>
  <c r="AD351" i="21"/>
  <c r="AD352" i="21"/>
  <c r="AD353" i="21"/>
  <c r="AD354" i="21"/>
  <c r="AD355" i="21"/>
  <c r="AD356" i="21"/>
  <c r="AD357" i="21"/>
  <c r="AD358" i="21"/>
  <c r="AD359" i="21"/>
  <c r="AD360" i="21"/>
  <c r="AD361" i="21"/>
  <c r="AD362" i="21"/>
  <c r="AD363" i="21"/>
  <c r="AD364" i="21"/>
  <c r="AD365" i="21"/>
  <c r="AD366" i="21"/>
  <c r="AD367" i="21"/>
  <c r="AD368" i="21"/>
  <c r="AD369" i="21"/>
  <c r="AD370" i="21"/>
  <c r="AD371" i="21"/>
  <c r="AD372" i="21"/>
  <c r="AD373" i="21"/>
  <c r="AD374" i="21"/>
  <c r="AD375" i="21"/>
  <c r="AD376" i="21"/>
  <c r="AD377" i="21"/>
  <c r="AD378" i="21"/>
  <c r="AD379" i="21"/>
  <c r="AD380" i="21"/>
  <c r="AD381" i="21"/>
  <c r="AD382" i="21"/>
  <c r="AD383" i="21"/>
  <c r="AD384" i="21"/>
  <c r="AD385" i="21"/>
  <c r="AD386" i="21"/>
  <c r="AD387" i="21"/>
  <c r="AD388" i="21"/>
  <c r="AD389" i="21"/>
  <c r="AD390" i="21"/>
  <c r="AD391" i="21"/>
  <c r="AD392" i="21"/>
  <c r="AD393" i="21"/>
  <c r="AD394" i="21"/>
  <c r="AD395" i="21"/>
  <c r="AD396" i="21"/>
  <c r="AD397" i="21"/>
  <c r="AD398" i="21"/>
  <c r="AD399" i="21"/>
  <c r="AD400" i="21"/>
  <c r="AD401" i="21"/>
  <c r="AD402" i="21"/>
  <c r="AD403" i="21"/>
  <c r="AD404" i="21"/>
  <c r="AD405" i="21"/>
  <c r="AD406" i="21"/>
  <c r="AD407" i="21"/>
  <c r="AD408" i="21"/>
  <c r="AD409" i="21"/>
  <c r="AD410" i="21"/>
  <c r="AD411" i="21"/>
  <c r="AD412" i="21"/>
  <c r="AD413" i="21"/>
  <c r="AD414" i="21"/>
  <c r="AD415" i="21"/>
  <c r="AD416" i="21"/>
  <c r="AD417" i="21"/>
  <c r="AD418" i="21"/>
  <c r="AD419" i="21"/>
  <c r="AD420" i="21"/>
  <c r="AD421" i="21"/>
  <c r="AD422" i="21"/>
  <c r="AD423" i="21"/>
  <c r="AD424" i="21"/>
  <c r="AD425" i="21"/>
  <c r="AD426" i="21"/>
  <c r="AD427" i="21"/>
  <c r="AD428" i="21"/>
  <c r="AD429" i="21"/>
  <c r="AD430" i="21"/>
  <c r="AD431" i="21"/>
  <c r="AD432" i="21"/>
  <c r="AD433" i="21"/>
  <c r="AD434" i="21"/>
  <c r="AD435" i="21"/>
  <c r="AD436" i="21"/>
  <c r="AD437" i="21"/>
  <c r="AD438" i="21"/>
  <c r="AD439" i="21"/>
  <c r="AD440" i="21"/>
  <c r="AD441" i="21"/>
  <c r="AD442" i="21"/>
  <c r="AD443" i="21"/>
  <c r="AD444" i="21"/>
  <c r="AD445" i="21"/>
  <c r="AD446" i="21"/>
  <c r="AD447" i="21"/>
  <c r="AD448" i="21"/>
  <c r="AD449" i="21"/>
  <c r="AD450" i="21"/>
  <c r="AD451" i="21"/>
  <c r="AD452" i="21"/>
  <c r="AD453" i="21"/>
  <c r="AD454" i="21"/>
  <c r="AD455" i="21"/>
  <c r="AD456" i="21"/>
  <c r="AD457" i="21"/>
  <c r="AD458" i="21"/>
  <c r="AD459" i="21"/>
  <c r="AD460" i="21"/>
  <c r="AD461" i="21"/>
  <c r="AD462" i="21"/>
  <c r="AD463" i="21"/>
  <c r="AD464" i="21"/>
  <c r="AD465" i="21"/>
  <c r="AD466" i="21"/>
  <c r="AD467" i="21"/>
  <c r="AD468" i="21"/>
  <c r="AD469" i="21"/>
  <c r="AD470" i="21"/>
  <c r="AD471" i="21"/>
  <c r="AD472" i="21"/>
  <c r="AD473" i="21"/>
  <c r="AD474" i="21"/>
  <c r="AD475" i="21"/>
  <c r="AD476" i="21"/>
  <c r="AD477" i="21"/>
  <c r="AD478" i="21"/>
  <c r="AD479" i="21"/>
  <c r="AD480" i="21"/>
  <c r="AD481" i="21"/>
  <c r="AD482" i="21"/>
  <c r="AD483" i="21"/>
  <c r="AD484" i="21"/>
  <c r="AD485" i="21"/>
  <c r="AD486" i="21"/>
  <c r="AD487" i="21"/>
  <c r="AD488" i="21"/>
  <c r="AD489" i="21"/>
  <c r="AD490" i="21"/>
  <c r="AD491" i="21"/>
  <c r="AD492" i="21"/>
  <c r="AD493" i="21"/>
  <c r="AD494" i="21"/>
  <c r="AD495" i="21"/>
  <c r="AD8" i="21"/>
  <c r="G14" i="21"/>
  <c r="AH44" i="15"/>
  <c r="AY16" i="15"/>
  <c r="AY17" i="15"/>
  <c r="AY18" i="15"/>
  <c r="AY19" i="15"/>
  <c r="AY15" i="15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J3" i="13"/>
  <c r="I3" i="13"/>
  <c r="H3" i="13"/>
  <c r="D3" i="13"/>
  <c r="C3" i="13"/>
  <c r="C2" i="13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8" i="21"/>
  <c r="E8" i="21"/>
  <c r="A43" i="39"/>
  <c r="H22" i="39"/>
  <c r="G22" i="39"/>
  <c r="E22" i="39"/>
  <c r="D22" i="39"/>
  <c r="C18" i="39"/>
  <c r="F17" i="39"/>
  <c r="E17" i="39"/>
  <c r="D17" i="39"/>
  <c r="F16" i="39"/>
  <c r="E16" i="39"/>
  <c r="D16" i="39"/>
  <c r="C16" i="39"/>
  <c r="C14" i="39"/>
  <c r="E10" i="39"/>
  <c r="C10" i="39"/>
  <c r="E8" i="39"/>
  <c r="D8" i="39"/>
  <c r="C8" i="39"/>
  <c r="E7" i="39"/>
  <c r="D7" i="39"/>
  <c r="C7" i="39"/>
  <c r="E6" i="39"/>
  <c r="D6" i="39"/>
  <c r="C6" i="39"/>
  <c r="C5" i="39"/>
  <c r="N18" i="14"/>
  <c r="AL12" i="14"/>
  <c r="AK12" i="14"/>
  <c r="AJ12" i="14"/>
  <c r="AJ14" i="15"/>
  <c r="AJ12" i="15"/>
  <c r="AL10" i="15"/>
  <c r="AJ10" i="15"/>
  <c r="AH10" i="15"/>
  <c r="AH14" i="15"/>
  <c r="AL9" i="15"/>
  <c r="E9" i="15"/>
  <c r="C9" i="15"/>
  <c r="AH9" i="15"/>
  <c r="G6" i="15"/>
  <c r="E28" i="15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C4" i="22"/>
  <c r="B4" i="22"/>
  <c r="AW208" i="9"/>
  <c r="AV208" i="9"/>
  <c r="AX208" i="9"/>
  <c r="AY208" i="9"/>
  <c r="AX207" i="9"/>
  <c r="AW207" i="9"/>
  <c r="AV207" i="9"/>
  <c r="AY207" i="9"/>
  <c r="AW206" i="9"/>
  <c r="AV206" i="9"/>
  <c r="AX206" i="9"/>
  <c r="AY206" i="9"/>
  <c r="AW205" i="9"/>
  <c r="AV205" i="9"/>
  <c r="AW204" i="9"/>
  <c r="AV204" i="9"/>
  <c r="AX204" i="9"/>
  <c r="AY204" i="9"/>
  <c r="AW203" i="9"/>
  <c r="AV203" i="9"/>
  <c r="AY202" i="9"/>
  <c r="AW202" i="9"/>
  <c r="AV202" i="9"/>
  <c r="AX202" i="9"/>
  <c r="AX201" i="9"/>
  <c r="AY201" i="9"/>
  <c r="AW201" i="9"/>
  <c r="AV201" i="9"/>
  <c r="AY200" i="9"/>
  <c r="AW200" i="9"/>
  <c r="AV200" i="9"/>
  <c r="AX200" i="9"/>
  <c r="AW199" i="9"/>
  <c r="AV199" i="9"/>
  <c r="AW198" i="9"/>
  <c r="AV198" i="9"/>
  <c r="AX198" i="9"/>
  <c r="AY198" i="9"/>
  <c r="AW197" i="9"/>
  <c r="AV197" i="9"/>
  <c r="AW196" i="9"/>
  <c r="AV196" i="9"/>
  <c r="AX196" i="9"/>
  <c r="AY196" i="9"/>
  <c r="AY195" i="9"/>
  <c r="AW195" i="9"/>
  <c r="AV195" i="9"/>
  <c r="AX195" i="9"/>
  <c r="AY194" i="9"/>
  <c r="AW194" i="9"/>
  <c r="AV194" i="9"/>
  <c r="AX194" i="9"/>
  <c r="AX193" i="9"/>
  <c r="AY193" i="9"/>
  <c r="AW193" i="9"/>
  <c r="AV193" i="9"/>
  <c r="AW192" i="9"/>
  <c r="AV192" i="9"/>
  <c r="AX192" i="9"/>
  <c r="AY192" i="9"/>
  <c r="AX191" i="9"/>
  <c r="AW191" i="9"/>
  <c r="AV191" i="9"/>
  <c r="AY191" i="9"/>
  <c r="AW190" i="9"/>
  <c r="AV190" i="9"/>
  <c r="AX190" i="9"/>
  <c r="AY190" i="9"/>
  <c r="AW189" i="9"/>
  <c r="AV189" i="9"/>
  <c r="AY188" i="9"/>
  <c r="AW188" i="9"/>
  <c r="AV188" i="9"/>
  <c r="AX188" i="9"/>
  <c r="AW187" i="9"/>
  <c r="AV187" i="9"/>
  <c r="AY186" i="9"/>
  <c r="AW186" i="9"/>
  <c r="AV186" i="9"/>
  <c r="AX186" i="9"/>
  <c r="AX185" i="9"/>
  <c r="AY185" i="9"/>
  <c r="AW185" i="9"/>
  <c r="AV185" i="9"/>
  <c r="AY184" i="9"/>
  <c r="AW184" i="9"/>
  <c r="AV184" i="9"/>
  <c r="AX184" i="9"/>
  <c r="AW183" i="9"/>
  <c r="AV183" i="9"/>
  <c r="AW182" i="9"/>
  <c r="AV182" i="9"/>
  <c r="AX182" i="9"/>
  <c r="AY182" i="9"/>
  <c r="AW181" i="9"/>
  <c r="AV181" i="9"/>
  <c r="AW180" i="9"/>
  <c r="AV180" i="9"/>
  <c r="AX180" i="9"/>
  <c r="AY180" i="9"/>
  <c r="AY179" i="9"/>
  <c r="AX179" i="9"/>
  <c r="AW179" i="9"/>
  <c r="AV179" i="9"/>
  <c r="AY178" i="9"/>
  <c r="AW178" i="9"/>
  <c r="AV178" i="9"/>
  <c r="AX178" i="9"/>
  <c r="AY177" i="9"/>
  <c r="AX177" i="9"/>
  <c r="AW177" i="9"/>
  <c r="AV177" i="9"/>
  <c r="AW176" i="9"/>
  <c r="AV176" i="9"/>
  <c r="AX176" i="9"/>
  <c r="AY176" i="9"/>
  <c r="AX175" i="9"/>
  <c r="AW175" i="9"/>
  <c r="AV175" i="9"/>
  <c r="AW174" i="9"/>
  <c r="AV174" i="9"/>
  <c r="AX174" i="9"/>
  <c r="AY174" i="9"/>
  <c r="AW173" i="9"/>
  <c r="AV173" i="9"/>
  <c r="AY172" i="9"/>
  <c r="AW172" i="9"/>
  <c r="AV172" i="9"/>
  <c r="AX172" i="9"/>
  <c r="AW171" i="9"/>
  <c r="AV171" i="9"/>
  <c r="AY170" i="9"/>
  <c r="AW170" i="9"/>
  <c r="AV170" i="9"/>
  <c r="AX170" i="9"/>
  <c r="AX169" i="9"/>
  <c r="AY169" i="9"/>
  <c r="AW169" i="9"/>
  <c r="AV169" i="9"/>
  <c r="AY168" i="9"/>
  <c r="AW168" i="9"/>
  <c r="AV168" i="9"/>
  <c r="AX168" i="9"/>
  <c r="AW167" i="9"/>
  <c r="AV167" i="9"/>
  <c r="AW166" i="9"/>
  <c r="AV166" i="9"/>
  <c r="AX166" i="9"/>
  <c r="AY166" i="9"/>
  <c r="AW165" i="9"/>
  <c r="AV165" i="9"/>
  <c r="AW164" i="9"/>
  <c r="AV164" i="9"/>
  <c r="AX164" i="9"/>
  <c r="AY164" i="9"/>
  <c r="AY163" i="9"/>
  <c r="AX163" i="9"/>
  <c r="AW163" i="9"/>
  <c r="AV163" i="9"/>
  <c r="AY162" i="9"/>
  <c r="AW162" i="9"/>
  <c r="AV162" i="9"/>
  <c r="AX162" i="9"/>
  <c r="AX161" i="9"/>
  <c r="AY161" i="9"/>
  <c r="AW161" i="9"/>
  <c r="AV161" i="9"/>
  <c r="AW160" i="9"/>
  <c r="AV160" i="9"/>
  <c r="AX160" i="9"/>
  <c r="AY160" i="9"/>
  <c r="AX159" i="9"/>
  <c r="AW159" i="9"/>
  <c r="AV159" i="9"/>
  <c r="AW158" i="9"/>
  <c r="AV158" i="9"/>
  <c r="AX158" i="9"/>
  <c r="AY158" i="9"/>
  <c r="AW157" i="9"/>
  <c r="AV157" i="9"/>
  <c r="AY156" i="9"/>
  <c r="AW156" i="9"/>
  <c r="AV156" i="9"/>
  <c r="AX156" i="9"/>
  <c r="AW155" i="9"/>
  <c r="AV155" i="9"/>
  <c r="AY154" i="9"/>
  <c r="AW154" i="9"/>
  <c r="AV154" i="9"/>
  <c r="AX154" i="9"/>
  <c r="AX153" i="9"/>
  <c r="AY153" i="9"/>
  <c r="AW153" i="9"/>
  <c r="AV153" i="9"/>
  <c r="AY152" i="9"/>
  <c r="AW152" i="9"/>
  <c r="AV152" i="9"/>
  <c r="AX152" i="9"/>
  <c r="AW151" i="9"/>
  <c r="AV151" i="9"/>
  <c r="AW150" i="9"/>
  <c r="AV150" i="9"/>
  <c r="AX150" i="9"/>
  <c r="AY150" i="9"/>
  <c r="AW149" i="9"/>
  <c r="AV149" i="9"/>
  <c r="AW148" i="9"/>
  <c r="AV148" i="9"/>
  <c r="AX148" i="9"/>
  <c r="AY148" i="9"/>
  <c r="AY147" i="9"/>
  <c r="AX147" i="9"/>
  <c r="AW147" i="9"/>
  <c r="AV147" i="9"/>
  <c r="AY146" i="9"/>
  <c r="AW146" i="9"/>
  <c r="AV146" i="9"/>
  <c r="AX146" i="9"/>
  <c r="AY145" i="9"/>
  <c r="AX145" i="9"/>
  <c r="AW145" i="9"/>
  <c r="AV145" i="9"/>
  <c r="AW144" i="9"/>
  <c r="AV144" i="9"/>
  <c r="AX144" i="9"/>
  <c r="AY144" i="9"/>
  <c r="AX143" i="9"/>
  <c r="AW143" i="9"/>
  <c r="AV143" i="9"/>
  <c r="AY143" i="9"/>
  <c r="AW142" i="9"/>
  <c r="AV142" i="9"/>
  <c r="AX142" i="9"/>
  <c r="AY142" i="9"/>
  <c r="AW141" i="9"/>
  <c r="AV141" i="9"/>
  <c r="AY140" i="9"/>
  <c r="AW140" i="9"/>
  <c r="AV140" i="9"/>
  <c r="AX140" i="9"/>
  <c r="AW139" i="9"/>
  <c r="AV139" i="9"/>
  <c r="AY138" i="9"/>
  <c r="AW138" i="9"/>
  <c r="AV138" i="9"/>
  <c r="AX138" i="9"/>
  <c r="AX137" i="9"/>
  <c r="AY137" i="9"/>
  <c r="AW137" i="9"/>
  <c r="AV137" i="9"/>
  <c r="AY136" i="9"/>
  <c r="AW136" i="9"/>
  <c r="AV136" i="9"/>
  <c r="AX136" i="9"/>
  <c r="AW135" i="9"/>
  <c r="AV135" i="9"/>
  <c r="AW134" i="9"/>
  <c r="AV134" i="9"/>
  <c r="AX134" i="9"/>
  <c r="AY134" i="9"/>
  <c r="AW133" i="9"/>
  <c r="AV133" i="9"/>
  <c r="AW132" i="9"/>
  <c r="AV132" i="9"/>
  <c r="AX132" i="9"/>
  <c r="AY132" i="9"/>
  <c r="AY131" i="9"/>
  <c r="AX131" i="9"/>
  <c r="AW131" i="9"/>
  <c r="AV131" i="9"/>
  <c r="AY130" i="9"/>
  <c r="AW130" i="9"/>
  <c r="AV130" i="9"/>
  <c r="AX130" i="9"/>
  <c r="AX129" i="9"/>
  <c r="AY129" i="9"/>
  <c r="AW129" i="9"/>
  <c r="AV129" i="9"/>
  <c r="AW128" i="9"/>
  <c r="AV128" i="9"/>
  <c r="AX128" i="9"/>
  <c r="AY128" i="9"/>
  <c r="AX127" i="9"/>
  <c r="AW127" i="9"/>
  <c r="AV127" i="9"/>
  <c r="AY127" i="9"/>
  <c r="AW126" i="9"/>
  <c r="AV126" i="9"/>
  <c r="AX126" i="9"/>
  <c r="AY126" i="9"/>
  <c r="AW125" i="9"/>
  <c r="AV125" i="9"/>
  <c r="AY124" i="9"/>
  <c r="AW124" i="9"/>
  <c r="AV124" i="9"/>
  <c r="AX124" i="9"/>
  <c r="AW123" i="9"/>
  <c r="AV123" i="9"/>
  <c r="AY122" i="9"/>
  <c r="AW122" i="9"/>
  <c r="AV122" i="9"/>
  <c r="AX122" i="9"/>
  <c r="AX121" i="9"/>
  <c r="AY121" i="9"/>
  <c r="AW121" i="9"/>
  <c r="AV121" i="9"/>
  <c r="AY120" i="9"/>
  <c r="AW120" i="9"/>
  <c r="AV120" i="9"/>
  <c r="AX120" i="9"/>
  <c r="AW119" i="9"/>
  <c r="AV119" i="9"/>
  <c r="AW118" i="9"/>
  <c r="AV118" i="9"/>
  <c r="AW117" i="9"/>
  <c r="AV117" i="9"/>
  <c r="AW116" i="9"/>
  <c r="AV116" i="9"/>
  <c r="AY115" i="9"/>
  <c r="AX115" i="9"/>
  <c r="AW115" i="9"/>
  <c r="AV115" i="9"/>
  <c r="AY114" i="9"/>
  <c r="AW114" i="9"/>
  <c r="AV114" i="9"/>
  <c r="AX114" i="9"/>
  <c r="AY113" i="9"/>
  <c r="AX113" i="9"/>
  <c r="AW113" i="9"/>
  <c r="AV113" i="9"/>
  <c r="AW112" i="9"/>
  <c r="AV112" i="9"/>
  <c r="AX112" i="9"/>
  <c r="AX111" i="9"/>
  <c r="AW111" i="9"/>
  <c r="AV111" i="9"/>
  <c r="AW110" i="9"/>
  <c r="AV110" i="9"/>
  <c r="AX110" i="9"/>
  <c r="AW109" i="9"/>
  <c r="AV109" i="9"/>
  <c r="AY108" i="9"/>
  <c r="AW108" i="9"/>
  <c r="AV108" i="9"/>
  <c r="AX108" i="9"/>
  <c r="AW107" i="9"/>
  <c r="AV107" i="9"/>
  <c r="AY106" i="9"/>
  <c r="AW106" i="9"/>
  <c r="AV106" i="9"/>
  <c r="AX106" i="9"/>
  <c r="AW105" i="9"/>
  <c r="AX105" i="9"/>
  <c r="AY105" i="9"/>
  <c r="AV105" i="9"/>
  <c r="AW104" i="9"/>
  <c r="AV104" i="9"/>
  <c r="AW103" i="9"/>
  <c r="AV103" i="9"/>
  <c r="AW102" i="9"/>
  <c r="AV102" i="9"/>
  <c r="AW101" i="9"/>
  <c r="AV101" i="9"/>
  <c r="AW100" i="9"/>
  <c r="AV100" i="9"/>
  <c r="AW99" i="9"/>
  <c r="AX99" i="9"/>
  <c r="AY99" i="9"/>
  <c r="AV99" i="9"/>
  <c r="AW98" i="9"/>
  <c r="AV98" i="9"/>
  <c r="AY97" i="9"/>
  <c r="AX97" i="9"/>
  <c r="AW97" i="9"/>
  <c r="AV97" i="9"/>
  <c r="AW96" i="9"/>
  <c r="AV96" i="9"/>
  <c r="AX96" i="9"/>
  <c r="AW95" i="9"/>
  <c r="AX95" i="9"/>
  <c r="AV95" i="9"/>
  <c r="AW94" i="9"/>
  <c r="AV94" i="9"/>
  <c r="AX94" i="9"/>
  <c r="AW93" i="9"/>
  <c r="AV93" i="9"/>
  <c r="AW92" i="9"/>
  <c r="AV92" i="9"/>
  <c r="AW91" i="9"/>
  <c r="AV91" i="9"/>
  <c r="AY90" i="9"/>
  <c r="AW90" i="9"/>
  <c r="AV90" i="9"/>
  <c r="AX90" i="9"/>
  <c r="AW89" i="9"/>
  <c r="AX89" i="9"/>
  <c r="AV89" i="9"/>
  <c r="AY89" i="9"/>
  <c r="AW88" i="9"/>
  <c r="AV88" i="9"/>
  <c r="AW87" i="9"/>
  <c r="AV87" i="9"/>
  <c r="AW86" i="9"/>
  <c r="AV86" i="9"/>
  <c r="AW85" i="9"/>
  <c r="AV85" i="9"/>
  <c r="AW84" i="9"/>
  <c r="AV84" i="9"/>
  <c r="AY83" i="9"/>
  <c r="AW83" i="9"/>
  <c r="AX83" i="9"/>
  <c r="AV83" i="9"/>
  <c r="AW82" i="9"/>
  <c r="AV82" i="9"/>
  <c r="AX81" i="9"/>
  <c r="AY81" i="9"/>
  <c r="AW81" i="9"/>
  <c r="AV81" i="9"/>
  <c r="AW80" i="9"/>
  <c r="AV80" i="9"/>
  <c r="AX80" i="9"/>
  <c r="AW79" i="9"/>
  <c r="AX79" i="9"/>
  <c r="AV79" i="9"/>
  <c r="AW78" i="9"/>
  <c r="AV78" i="9"/>
  <c r="AX78" i="9"/>
  <c r="AW77" i="9"/>
  <c r="AV77" i="9"/>
  <c r="AW76" i="9"/>
  <c r="AV76" i="9"/>
  <c r="AW75" i="9"/>
  <c r="AV75" i="9"/>
  <c r="AY74" i="9"/>
  <c r="AW74" i="9"/>
  <c r="AV74" i="9"/>
  <c r="AX74" i="9"/>
  <c r="AW73" i="9"/>
  <c r="AX73" i="9"/>
  <c r="AY73" i="9"/>
  <c r="AV73" i="9"/>
  <c r="AW72" i="9"/>
  <c r="AV72" i="9"/>
  <c r="AW71" i="9"/>
  <c r="AV71" i="9"/>
  <c r="AW70" i="9"/>
  <c r="AV70" i="9"/>
  <c r="AW69" i="9"/>
  <c r="AV69" i="9"/>
  <c r="AW68" i="9"/>
  <c r="AV68" i="9"/>
  <c r="AY67" i="9"/>
  <c r="AW67" i="9"/>
  <c r="AX67" i="9"/>
  <c r="AV67" i="9"/>
  <c r="AW66" i="9"/>
  <c r="AV66" i="9"/>
  <c r="AX65" i="9"/>
  <c r="AY65" i="9"/>
  <c r="AW65" i="9"/>
  <c r="AV65" i="9"/>
  <c r="AW64" i="9"/>
  <c r="AV64" i="9"/>
  <c r="AX64" i="9"/>
  <c r="AX63" i="9"/>
  <c r="AW63" i="9"/>
  <c r="AV63" i="9"/>
  <c r="AY63" i="9"/>
  <c r="AW62" i="9"/>
  <c r="AV62" i="9"/>
  <c r="AX62" i="9"/>
  <c r="AW61" i="9"/>
  <c r="AV61" i="9"/>
  <c r="AW60" i="9"/>
  <c r="AV60" i="9"/>
  <c r="AW59" i="9"/>
  <c r="AV59" i="9"/>
  <c r="AY58" i="9"/>
  <c r="AW58" i="9"/>
  <c r="AV58" i="9"/>
  <c r="AX58" i="9"/>
  <c r="AW57" i="9"/>
  <c r="AX57" i="9"/>
  <c r="AV57" i="9"/>
  <c r="AW56" i="9"/>
  <c r="AV56" i="9"/>
  <c r="AW55" i="9"/>
  <c r="AV55" i="9"/>
  <c r="AW54" i="9"/>
  <c r="AV54" i="9"/>
  <c r="AW53" i="9"/>
  <c r="AV53" i="9"/>
  <c r="AW52" i="9"/>
  <c r="AV52" i="9"/>
  <c r="AY51" i="9"/>
  <c r="AW51" i="9"/>
  <c r="AX51" i="9"/>
  <c r="AV51" i="9"/>
  <c r="AW50" i="9"/>
  <c r="AV50" i="9"/>
  <c r="AY49" i="9"/>
  <c r="AX49" i="9"/>
  <c r="AW49" i="9"/>
  <c r="AV49" i="9"/>
  <c r="AW48" i="9"/>
  <c r="AV48" i="9"/>
  <c r="AX48" i="9"/>
  <c r="AX47" i="9"/>
  <c r="AW47" i="9"/>
  <c r="AV47" i="9"/>
  <c r="AW46" i="9"/>
  <c r="AV46" i="9"/>
  <c r="AW45" i="9"/>
  <c r="AV45" i="9"/>
  <c r="AW44" i="9"/>
  <c r="AV44" i="9"/>
  <c r="AW43" i="9"/>
  <c r="AV43" i="9"/>
  <c r="AW42" i="9"/>
  <c r="AV42" i="9"/>
  <c r="AX42" i="9"/>
  <c r="AY42" i="9"/>
  <c r="AW41" i="9"/>
  <c r="AV41" i="9"/>
  <c r="AW40" i="9"/>
  <c r="AV40" i="9"/>
  <c r="AX40" i="9"/>
  <c r="AY40" i="9"/>
  <c r="AY39" i="9"/>
  <c r="AX39" i="9"/>
  <c r="AW39" i="9"/>
  <c r="AV39" i="9"/>
  <c r="AY38" i="9"/>
  <c r="AW38" i="9"/>
  <c r="AV38" i="9"/>
  <c r="AX38" i="9"/>
  <c r="AY37" i="9"/>
  <c r="AX37" i="9"/>
  <c r="AW37" i="9"/>
  <c r="AV37" i="9"/>
  <c r="AW36" i="9"/>
  <c r="AV36" i="9"/>
  <c r="AX36" i="9"/>
  <c r="AY36" i="9"/>
  <c r="AX35" i="9"/>
  <c r="AW35" i="9"/>
  <c r="AV35" i="9"/>
  <c r="AY35" i="9"/>
  <c r="AW34" i="9"/>
  <c r="AV34" i="9"/>
  <c r="AX34" i="9"/>
  <c r="AY34" i="9"/>
  <c r="AW33" i="9"/>
  <c r="AV33" i="9"/>
  <c r="AY32" i="9"/>
  <c r="AW32" i="9"/>
  <c r="AV32" i="9"/>
  <c r="AX32" i="9"/>
  <c r="BA31" i="9"/>
  <c r="AW31" i="9"/>
  <c r="AV31" i="9"/>
  <c r="BA30" i="9"/>
  <c r="AW30" i="9"/>
  <c r="AV30" i="9"/>
  <c r="BA29" i="9"/>
  <c r="AX29" i="9"/>
  <c r="AY29" i="9"/>
  <c r="AW29" i="9"/>
  <c r="AV29" i="9"/>
  <c r="BA28" i="9"/>
  <c r="AW28" i="9"/>
  <c r="AV28" i="9"/>
  <c r="BA27" i="9"/>
  <c r="AW27" i="9"/>
  <c r="AV27" i="9"/>
  <c r="BA26" i="9"/>
  <c r="AX26" i="9"/>
  <c r="AW26" i="9"/>
  <c r="AV26" i="9"/>
  <c r="BA25" i="9"/>
  <c r="AX25" i="9"/>
  <c r="AY25" i="9"/>
  <c r="AW25" i="9"/>
  <c r="AV25" i="9"/>
  <c r="BA24" i="9"/>
  <c r="AY24" i="9"/>
  <c r="AW24" i="9"/>
  <c r="AV24" i="9"/>
  <c r="AX24" i="9"/>
  <c r="BA23" i="9"/>
  <c r="AW23" i="9"/>
  <c r="AV23" i="9"/>
  <c r="AX23" i="9"/>
  <c r="AW22" i="9"/>
  <c r="AV22" i="9"/>
  <c r="AW21" i="9"/>
  <c r="AV21" i="9"/>
  <c r="AX21" i="9"/>
  <c r="AW20" i="9"/>
  <c r="AV20" i="9"/>
  <c r="AW19" i="9"/>
  <c r="AV19" i="9"/>
  <c r="AW18" i="9"/>
  <c r="AV18" i="9"/>
  <c r="AW17" i="9"/>
  <c r="AV17" i="9"/>
  <c r="AW16" i="9"/>
  <c r="AV16" i="9"/>
  <c r="AW15" i="9"/>
  <c r="AV15" i="9"/>
  <c r="AW14" i="9"/>
  <c r="AV14" i="9"/>
  <c r="AW13" i="9"/>
  <c r="AV13" i="9"/>
  <c r="AW12" i="9"/>
  <c r="AV12" i="9"/>
  <c r="AW11" i="9"/>
  <c r="AV11" i="9"/>
  <c r="AW10" i="9"/>
  <c r="AV10" i="9"/>
  <c r="AY9" i="9"/>
  <c r="AW9" i="9"/>
  <c r="AV9" i="9"/>
  <c r="AX9" i="9"/>
  <c r="AW8" i="9"/>
  <c r="AV8" i="9"/>
  <c r="AY4" i="9"/>
  <c r="AW4" i="9"/>
  <c r="AV4" i="9"/>
  <c r="AX4" i="9"/>
  <c r="AW3" i="9"/>
  <c r="AV3" i="9"/>
  <c r="B205" i="7"/>
  <c r="A205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A204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A203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A202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A201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A200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A199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A198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A197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A196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A195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A194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A193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A192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A191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A190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A189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A188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A187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A186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A185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A184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A183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A182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A181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A180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A179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A178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A177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A176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A175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A174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173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A172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A171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170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A169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168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167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A166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A165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A164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A163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A162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A161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A160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A159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A158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A157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A156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A155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A154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A153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A152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A151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A150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A149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A148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A147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A146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A145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A144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A143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142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A141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A140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A139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A138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A137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A136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135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A134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A133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A132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A131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A130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A129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128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127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A126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125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124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123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122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121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A120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A119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A118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117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A116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115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114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A113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112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A111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110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109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A108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107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A106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A105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104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A103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102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A101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A100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A99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A98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A97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A96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A95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A94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A93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92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A91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A90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89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A88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A87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A86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A85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A84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A83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82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A81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A80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79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A78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A77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76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A75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74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A73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A72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A71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A70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A69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A68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A67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A66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65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A64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63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A62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61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60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59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58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57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A56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A55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54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A53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52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51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50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49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48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47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46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45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44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43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42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41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40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39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38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37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36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35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34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33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32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31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30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29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28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27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26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25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24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23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22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21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20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19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18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17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16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15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14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13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12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11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10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9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8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7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6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4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3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B2" i="7"/>
  <c r="A2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D1" i="7"/>
  <c r="C1" i="7"/>
  <c r="B1" i="7"/>
  <c r="A1" i="7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P5" i="3"/>
  <c r="AP4" i="3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C449" i="11"/>
  <c r="N449" i="11"/>
  <c r="N448" i="11"/>
  <c r="C448" i="11"/>
  <c r="N447" i="11"/>
  <c r="C447" i="11"/>
  <c r="C446" i="11"/>
  <c r="N446" i="11"/>
  <c r="C445" i="11"/>
  <c r="N445" i="11"/>
  <c r="C444" i="11"/>
  <c r="N444" i="11"/>
  <c r="N443" i="11"/>
  <c r="C443" i="11"/>
  <c r="C442" i="11"/>
  <c r="N442" i="11"/>
  <c r="C441" i="11"/>
  <c r="N441" i="11"/>
  <c r="N440" i="11"/>
  <c r="C440" i="11"/>
  <c r="N439" i="11"/>
  <c r="C439" i="11"/>
  <c r="C438" i="11"/>
  <c r="N438" i="11"/>
  <c r="C437" i="11"/>
  <c r="N437" i="11"/>
  <c r="N436" i="11"/>
  <c r="C436" i="11"/>
  <c r="N435" i="11"/>
  <c r="C435" i="11"/>
  <c r="C434" i="11"/>
  <c r="N434" i="11"/>
  <c r="C433" i="11"/>
  <c r="N433" i="11"/>
  <c r="C432" i="11"/>
  <c r="N432" i="11"/>
  <c r="N431" i="11"/>
  <c r="C431" i="11"/>
  <c r="C430" i="11"/>
  <c r="N430" i="11"/>
  <c r="C429" i="11"/>
  <c r="N429" i="11"/>
  <c r="C428" i="11"/>
  <c r="N428" i="11"/>
  <c r="N427" i="11"/>
  <c r="C427" i="11"/>
  <c r="C426" i="11"/>
  <c r="N426" i="11"/>
  <c r="C425" i="11"/>
  <c r="N425" i="11"/>
  <c r="N424" i="11"/>
  <c r="C424" i="11"/>
  <c r="N423" i="11"/>
  <c r="C423" i="11"/>
  <c r="C422" i="11"/>
  <c r="N422" i="11"/>
  <c r="C421" i="11"/>
  <c r="N421" i="11"/>
  <c r="N420" i="11"/>
  <c r="C420" i="11"/>
  <c r="N419" i="11"/>
  <c r="C419" i="11"/>
  <c r="C418" i="11"/>
  <c r="N418" i="11"/>
  <c r="C417" i="11"/>
  <c r="N417" i="11"/>
  <c r="C416" i="11"/>
  <c r="N416" i="11"/>
  <c r="N415" i="11"/>
  <c r="C415" i="11"/>
  <c r="C414" i="11"/>
  <c r="N414" i="11"/>
  <c r="C413" i="11"/>
  <c r="N413" i="11"/>
  <c r="C412" i="11"/>
  <c r="N412" i="11"/>
  <c r="N411" i="11"/>
  <c r="C411" i="11"/>
  <c r="C410" i="11"/>
  <c r="N410" i="11"/>
  <c r="C409" i="11"/>
  <c r="N409" i="11"/>
  <c r="N408" i="11"/>
  <c r="C408" i="11"/>
  <c r="N407" i="11"/>
  <c r="C407" i="11"/>
  <c r="C406" i="11"/>
  <c r="N406" i="11"/>
  <c r="C405" i="11"/>
  <c r="N405" i="11"/>
  <c r="N404" i="11"/>
  <c r="C404" i="11"/>
  <c r="N403" i="11"/>
  <c r="C403" i="11"/>
  <c r="C402" i="11"/>
  <c r="N402" i="11"/>
  <c r="C401" i="11"/>
  <c r="N401" i="11"/>
  <c r="C400" i="11"/>
  <c r="N400" i="11"/>
  <c r="N399" i="11"/>
  <c r="C399" i="11"/>
  <c r="C398" i="11"/>
  <c r="N398" i="11"/>
  <c r="C397" i="11"/>
  <c r="N397" i="11"/>
  <c r="C396" i="11"/>
  <c r="N396" i="11"/>
  <c r="N395" i="11"/>
  <c r="C395" i="11"/>
  <c r="C394" i="11"/>
  <c r="N394" i="11"/>
  <c r="C393" i="11"/>
  <c r="N393" i="11"/>
  <c r="N392" i="11"/>
  <c r="C392" i="11"/>
  <c r="N391" i="11"/>
  <c r="C391" i="11"/>
  <c r="C390" i="11"/>
  <c r="N390" i="11"/>
  <c r="C389" i="11"/>
  <c r="N389" i="11"/>
  <c r="C388" i="11"/>
  <c r="N388" i="11"/>
  <c r="N387" i="11"/>
  <c r="C387" i="11"/>
  <c r="C386" i="11"/>
  <c r="N386" i="11"/>
  <c r="C385" i="11"/>
  <c r="N385" i="11"/>
  <c r="N384" i="11"/>
  <c r="C384" i="11"/>
  <c r="N383" i="11"/>
  <c r="C383" i="11"/>
  <c r="C382" i="11"/>
  <c r="N382" i="11"/>
  <c r="C381" i="11"/>
  <c r="N381" i="11"/>
  <c r="C380" i="11"/>
  <c r="N380" i="11"/>
  <c r="N379" i="11"/>
  <c r="C379" i="11"/>
  <c r="C378" i="11"/>
  <c r="N378" i="11"/>
  <c r="C377" i="11"/>
  <c r="N377" i="11"/>
  <c r="N376" i="11"/>
  <c r="C376" i="11"/>
  <c r="N375" i="11"/>
  <c r="C375" i="11"/>
  <c r="N374" i="11"/>
  <c r="C374" i="11"/>
  <c r="C373" i="11"/>
  <c r="N373" i="11"/>
  <c r="N372" i="11"/>
  <c r="C372" i="11"/>
  <c r="N371" i="11"/>
  <c r="C371" i="11"/>
  <c r="C370" i="11"/>
  <c r="N370" i="11"/>
  <c r="C369" i="11"/>
  <c r="N369" i="11"/>
  <c r="N368" i="11"/>
  <c r="C368" i="11"/>
  <c r="N367" i="11"/>
  <c r="C367" i="11"/>
  <c r="N366" i="11"/>
  <c r="C366" i="11"/>
  <c r="C365" i="11"/>
  <c r="N365" i="11"/>
  <c r="C364" i="11"/>
  <c r="N364" i="11"/>
  <c r="N363" i="11"/>
  <c r="C363" i="11"/>
  <c r="N362" i="11"/>
  <c r="C362" i="11"/>
  <c r="C361" i="11"/>
  <c r="N361" i="11"/>
  <c r="N360" i="11"/>
  <c r="C360" i="11"/>
  <c r="N359" i="11"/>
  <c r="C359" i="11"/>
  <c r="N358" i="11"/>
  <c r="C358" i="11"/>
  <c r="C357" i="11"/>
  <c r="N357" i="11"/>
  <c r="N356" i="11"/>
  <c r="C356" i="11"/>
  <c r="N355" i="11"/>
  <c r="C355" i="11"/>
  <c r="C354" i="11"/>
  <c r="N354" i="11"/>
  <c r="C353" i="11"/>
  <c r="N353" i="11"/>
  <c r="N352" i="11"/>
  <c r="C352" i="11"/>
  <c r="N351" i="11"/>
  <c r="C351" i="11"/>
  <c r="C350" i="11"/>
  <c r="N350" i="11"/>
  <c r="C349" i="11"/>
  <c r="N349" i="11"/>
  <c r="C348" i="11"/>
  <c r="N348" i="11"/>
  <c r="N347" i="11"/>
  <c r="C347" i="11"/>
  <c r="C346" i="11"/>
  <c r="N346" i="11"/>
  <c r="C345" i="11"/>
  <c r="N345" i="11"/>
  <c r="N344" i="11"/>
  <c r="C344" i="11"/>
  <c r="N343" i="11"/>
  <c r="C343" i="11"/>
  <c r="N342" i="11"/>
  <c r="C342" i="11"/>
  <c r="C341" i="11"/>
  <c r="N341" i="11"/>
  <c r="C340" i="11"/>
  <c r="N340" i="11"/>
  <c r="N339" i="11"/>
  <c r="C339" i="11"/>
  <c r="C338" i="11"/>
  <c r="N338" i="11"/>
  <c r="C337" i="11"/>
  <c r="N337" i="11"/>
  <c r="N336" i="11"/>
  <c r="C336" i="11"/>
  <c r="N335" i="11"/>
  <c r="C335" i="11"/>
  <c r="N334" i="11"/>
  <c r="C334" i="11"/>
  <c r="C333" i="11"/>
  <c r="N333" i="11"/>
  <c r="C332" i="11"/>
  <c r="N332" i="11"/>
  <c r="N331" i="11"/>
  <c r="C331" i="11"/>
  <c r="N330" i="11"/>
  <c r="C330" i="11"/>
  <c r="C329" i="11"/>
  <c r="N329" i="11"/>
  <c r="C328" i="11"/>
  <c r="N328" i="11"/>
  <c r="N327" i="11"/>
  <c r="C327" i="11"/>
  <c r="N326" i="11"/>
  <c r="C326" i="11"/>
  <c r="C325" i="11"/>
  <c r="N325" i="11"/>
  <c r="C324" i="11"/>
  <c r="N324" i="11"/>
  <c r="N323" i="11"/>
  <c r="C323" i="11"/>
  <c r="C322" i="11"/>
  <c r="N322" i="11"/>
  <c r="C321" i="11"/>
  <c r="N321" i="11"/>
  <c r="N320" i="11"/>
  <c r="C320" i="11"/>
  <c r="N319" i="11"/>
  <c r="C319" i="11"/>
  <c r="C318" i="11"/>
  <c r="N318" i="11"/>
  <c r="C317" i="11"/>
  <c r="N317" i="11"/>
  <c r="C316" i="11"/>
  <c r="N316" i="11"/>
  <c r="C315" i="11"/>
  <c r="N315" i="11"/>
  <c r="C314" i="11"/>
  <c r="N314" i="11"/>
  <c r="C313" i="11"/>
  <c r="N313" i="11"/>
  <c r="C312" i="11"/>
  <c r="N312" i="11"/>
  <c r="C311" i="11"/>
  <c r="N311" i="11"/>
  <c r="N310" i="11"/>
  <c r="C310" i="11"/>
  <c r="N309" i="11"/>
  <c r="C309" i="11"/>
  <c r="C308" i="11"/>
  <c r="N308" i="11"/>
  <c r="N307" i="11"/>
  <c r="C307" i="11"/>
  <c r="N306" i="11"/>
  <c r="C306" i="11"/>
  <c r="C305" i="11"/>
  <c r="N305" i="11"/>
  <c r="C304" i="11"/>
  <c r="N304" i="11"/>
  <c r="C303" i="11"/>
  <c r="N303" i="11"/>
  <c r="N302" i="11"/>
  <c r="C302" i="11"/>
  <c r="N301" i="11"/>
  <c r="C301" i="11"/>
  <c r="N300" i="11"/>
  <c r="C300" i="11"/>
  <c r="N299" i="11"/>
  <c r="C299" i="11"/>
  <c r="N298" i="11"/>
  <c r="C298" i="11"/>
  <c r="N297" i="11"/>
  <c r="C297" i="11"/>
  <c r="N296" i="11"/>
  <c r="C296" i="11"/>
  <c r="N295" i="11"/>
  <c r="C295" i="11"/>
  <c r="N294" i="11"/>
  <c r="C294" i="11"/>
  <c r="C293" i="11"/>
  <c r="N293" i="11"/>
  <c r="N292" i="11"/>
  <c r="C292" i="11"/>
  <c r="N291" i="11"/>
  <c r="C291" i="11"/>
  <c r="C290" i="11"/>
  <c r="N290" i="11"/>
  <c r="C289" i="11"/>
  <c r="N289" i="11"/>
  <c r="N288" i="11"/>
  <c r="C288" i="11"/>
  <c r="N287" i="11"/>
  <c r="C287" i="11"/>
  <c r="C286" i="11"/>
  <c r="N286" i="11"/>
  <c r="N285" i="11"/>
  <c r="C285" i="11"/>
  <c r="N284" i="11"/>
  <c r="C284" i="11"/>
  <c r="C283" i="11"/>
  <c r="N283" i="11"/>
  <c r="N282" i="11"/>
  <c r="C282" i="11"/>
  <c r="N281" i="11"/>
  <c r="C281" i="11"/>
  <c r="C280" i="11"/>
  <c r="N280" i="11"/>
  <c r="C279" i="11"/>
  <c r="N279" i="11"/>
  <c r="C278" i="11"/>
  <c r="N278" i="11"/>
  <c r="C277" i="11"/>
  <c r="N277" i="11"/>
  <c r="C276" i="11"/>
  <c r="N276" i="11"/>
  <c r="C275" i="11"/>
  <c r="N275" i="11"/>
  <c r="C274" i="11"/>
  <c r="N274" i="11"/>
  <c r="C273" i="11"/>
  <c r="N273" i="11"/>
  <c r="C272" i="11"/>
  <c r="N272" i="11"/>
  <c r="N271" i="11"/>
  <c r="C271" i="11"/>
  <c r="N270" i="11"/>
  <c r="C270" i="11"/>
  <c r="C269" i="11"/>
  <c r="N269" i="11"/>
  <c r="C268" i="11"/>
  <c r="N268" i="11"/>
  <c r="N267" i="11"/>
  <c r="C267" i="11"/>
  <c r="C266" i="11"/>
  <c r="N266" i="11"/>
  <c r="C265" i="11"/>
  <c r="N265" i="11"/>
  <c r="C264" i="11"/>
  <c r="N264" i="11"/>
  <c r="N263" i="11"/>
  <c r="C263" i="11"/>
  <c r="C262" i="11"/>
  <c r="N262" i="11"/>
  <c r="C261" i="11"/>
  <c r="N261" i="11"/>
  <c r="N260" i="11"/>
  <c r="C260" i="11"/>
  <c r="N259" i="11"/>
  <c r="C259" i="11"/>
  <c r="C258" i="11"/>
  <c r="N258" i="11"/>
  <c r="C257" i="11"/>
  <c r="N257" i="11"/>
  <c r="N256" i="11"/>
  <c r="C256" i="11"/>
  <c r="N255" i="11"/>
  <c r="C255" i="11"/>
  <c r="N254" i="11"/>
  <c r="C254" i="11"/>
  <c r="C253" i="11"/>
  <c r="N253" i="11"/>
  <c r="N252" i="11"/>
  <c r="C252" i="11"/>
  <c r="N251" i="11"/>
  <c r="C251" i="11"/>
  <c r="C250" i="11"/>
  <c r="N250" i="11"/>
  <c r="C249" i="11"/>
  <c r="N249" i="11"/>
  <c r="C248" i="11"/>
  <c r="N248" i="11"/>
  <c r="C247" i="11"/>
  <c r="N247" i="11"/>
  <c r="C246" i="11"/>
  <c r="N246" i="11"/>
  <c r="C245" i="11"/>
  <c r="N245" i="11"/>
  <c r="C244" i="11"/>
  <c r="N244" i="11"/>
  <c r="C243" i="11"/>
  <c r="N243" i="11"/>
  <c r="C242" i="11"/>
  <c r="N242" i="11"/>
  <c r="N241" i="11"/>
  <c r="C241" i="11"/>
  <c r="C240" i="11"/>
  <c r="N240" i="11"/>
  <c r="C239" i="11"/>
  <c r="N239" i="11"/>
  <c r="C238" i="11"/>
  <c r="N238" i="11"/>
  <c r="C237" i="11"/>
  <c r="N237" i="11"/>
  <c r="C236" i="11"/>
  <c r="N236" i="11"/>
  <c r="C235" i="11"/>
  <c r="N235" i="11"/>
  <c r="C234" i="11"/>
  <c r="N234" i="11"/>
  <c r="C233" i="11"/>
  <c r="N233" i="11"/>
  <c r="C232" i="11"/>
  <c r="N232" i="11"/>
  <c r="C231" i="11"/>
  <c r="N231" i="11"/>
  <c r="C230" i="11"/>
  <c r="N230" i="11"/>
  <c r="C229" i="11"/>
  <c r="N229" i="11"/>
  <c r="C228" i="11"/>
  <c r="N228" i="11"/>
  <c r="C227" i="11"/>
  <c r="N227" i="11"/>
  <c r="C226" i="11"/>
  <c r="N226" i="11"/>
  <c r="C225" i="11"/>
  <c r="N225" i="11"/>
  <c r="C224" i="11"/>
  <c r="N224" i="11"/>
  <c r="C223" i="11"/>
  <c r="N223" i="11"/>
  <c r="C222" i="11"/>
  <c r="N222" i="11"/>
  <c r="C221" i="11"/>
  <c r="N221" i="11"/>
  <c r="C220" i="11"/>
  <c r="N220" i="11"/>
  <c r="C219" i="11"/>
  <c r="N219" i="11"/>
  <c r="C218" i="11"/>
  <c r="N218" i="11"/>
  <c r="C217" i="11"/>
  <c r="N217" i="11"/>
  <c r="C216" i="11"/>
  <c r="N216" i="11"/>
  <c r="C215" i="11"/>
  <c r="N215" i="11"/>
  <c r="C214" i="11"/>
  <c r="N214" i="11"/>
  <c r="C213" i="11"/>
  <c r="N213" i="11"/>
  <c r="C212" i="11"/>
  <c r="N212" i="11"/>
  <c r="C211" i="11"/>
  <c r="N211" i="11"/>
  <c r="C210" i="11"/>
  <c r="N210" i="11"/>
  <c r="C209" i="11"/>
  <c r="N209" i="11"/>
  <c r="C208" i="11"/>
  <c r="N208" i="11"/>
  <c r="C207" i="11"/>
  <c r="N207" i="11"/>
  <c r="C206" i="11"/>
  <c r="N206" i="11"/>
  <c r="C205" i="11"/>
  <c r="N205" i="11"/>
  <c r="C204" i="11"/>
  <c r="N204" i="11"/>
  <c r="C203" i="11"/>
  <c r="N203" i="11"/>
  <c r="C202" i="11"/>
  <c r="N202" i="11"/>
  <c r="C201" i="11"/>
  <c r="N201" i="11"/>
  <c r="C200" i="11"/>
  <c r="N200" i="11"/>
  <c r="C199" i="11"/>
  <c r="N199" i="11"/>
  <c r="C198" i="11"/>
  <c r="N198" i="11"/>
  <c r="C197" i="11"/>
  <c r="N197" i="11"/>
  <c r="C196" i="11"/>
  <c r="N196" i="11"/>
  <c r="C195" i="11"/>
  <c r="N195" i="11"/>
  <c r="C194" i="11"/>
  <c r="N194" i="11"/>
  <c r="N193" i="11"/>
  <c r="C193" i="11"/>
  <c r="C192" i="11"/>
  <c r="N192" i="11"/>
  <c r="C191" i="11"/>
  <c r="N191" i="11"/>
  <c r="C190" i="11"/>
  <c r="N190" i="11"/>
  <c r="C189" i="11"/>
  <c r="N189" i="11"/>
  <c r="C188" i="11"/>
  <c r="N188" i="11"/>
  <c r="C187" i="11"/>
  <c r="N187" i="11"/>
  <c r="C186" i="11"/>
  <c r="N186" i="11"/>
  <c r="C185" i="11"/>
  <c r="N185" i="11"/>
  <c r="C184" i="11"/>
  <c r="N184" i="11"/>
  <c r="C183" i="11"/>
  <c r="N183" i="11"/>
  <c r="C182" i="11"/>
  <c r="N182" i="11"/>
  <c r="C181" i="11"/>
  <c r="N181" i="11"/>
  <c r="C180" i="11"/>
  <c r="N180" i="11"/>
  <c r="C179" i="11"/>
  <c r="N179" i="11"/>
  <c r="C178" i="11"/>
  <c r="N178" i="11"/>
  <c r="C177" i="11"/>
  <c r="N177" i="11"/>
  <c r="C176" i="11"/>
  <c r="N176" i="11"/>
  <c r="C175" i="11"/>
  <c r="N175" i="11"/>
  <c r="C174" i="11"/>
  <c r="N174" i="11"/>
  <c r="C173" i="11"/>
  <c r="N173" i="11"/>
  <c r="C172" i="11"/>
  <c r="N172" i="11"/>
  <c r="C171" i="11"/>
  <c r="N171" i="11"/>
  <c r="C170" i="11"/>
  <c r="N170" i="11"/>
  <c r="C169" i="11"/>
  <c r="N169" i="11"/>
  <c r="C168" i="11"/>
  <c r="N168" i="11"/>
  <c r="C167" i="11"/>
  <c r="N167" i="11"/>
  <c r="C166" i="11"/>
  <c r="N166" i="11"/>
  <c r="N165" i="11"/>
  <c r="C165" i="11"/>
  <c r="C164" i="11"/>
  <c r="N164" i="11"/>
  <c r="C163" i="11"/>
  <c r="N163" i="11"/>
  <c r="C162" i="11"/>
  <c r="N162" i="11"/>
  <c r="C161" i="11"/>
  <c r="N161" i="11"/>
  <c r="C160" i="11"/>
  <c r="N160" i="11"/>
  <c r="C159" i="11"/>
  <c r="N159" i="11"/>
  <c r="C158" i="11"/>
  <c r="N158" i="11"/>
  <c r="C157" i="11"/>
  <c r="N157" i="11"/>
  <c r="C156" i="11"/>
  <c r="N156" i="11"/>
  <c r="C155" i="11"/>
  <c r="N155" i="11"/>
  <c r="C154" i="11"/>
  <c r="N154" i="11"/>
  <c r="C153" i="11"/>
  <c r="N153" i="11"/>
  <c r="C152" i="11"/>
  <c r="N152" i="11"/>
  <c r="C151" i="11"/>
  <c r="N151" i="11"/>
  <c r="N150" i="11"/>
  <c r="C150" i="11"/>
  <c r="C149" i="11"/>
  <c r="N149" i="11"/>
  <c r="C148" i="11"/>
  <c r="N148" i="11"/>
  <c r="C147" i="11"/>
  <c r="N147" i="11"/>
  <c r="C146" i="11"/>
  <c r="N146" i="11"/>
  <c r="C145" i="11"/>
  <c r="N145" i="11"/>
  <c r="C144" i="11"/>
  <c r="N144" i="11"/>
  <c r="C143" i="11"/>
  <c r="N143" i="11"/>
  <c r="C142" i="11"/>
  <c r="N142" i="11"/>
  <c r="C141" i="11"/>
  <c r="N141" i="11"/>
  <c r="C140" i="11"/>
  <c r="N140" i="11"/>
  <c r="C139" i="11"/>
  <c r="N139" i="11"/>
  <c r="C138" i="11"/>
  <c r="N138" i="11"/>
  <c r="C137" i="11"/>
  <c r="N137" i="11"/>
  <c r="C136" i="11"/>
  <c r="N136" i="11"/>
  <c r="C135" i="11"/>
  <c r="N135" i="11"/>
  <c r="N134" i="11"/>
  <c r="C134" i="11"/>
  <c r="C133" i="11"/>
  <c r="N133" i="11"/>
  <c r="C132" i="11"/>
  <c r="N132" i="11"/>
  <c r="C131" i="11"/>
  <c r="N131" i="11"/>
  <c r="C130" i="11"/>
  <c r="N130" i="11"/>
  <c r="C129" i="11"/>
  <c r="N129" i="11"/>
  <c r="C128" i="11"/>
  <c r="N128" i="11"/>
  <c r="C127" i="11"/>
  <c r="N127" i="11"/>
  <c r="C126" i="11"/>
  <c r="N126" i="11"/>
  <c r="C125" i="11"/>
  <c r="N125" i="11"/>
  <c r="C124" i="11"/>
  <c r="N124" i="11"/>
  <c r="C123" i="11"/>
  <c r="N123" i="11"/>
  <c r="C122" i="11"/>
  <c r="N122" i="11"/>
  <c r="C121" i="11"/>
  <c r="N121" i="11"/>
  <c r="C120" i="11"/>
  <c r="N120" i="11"/>
  <c r="C119" i="11"/>
  <c r="N119" i="11"/>
  <c r="C118" i="11"/>
  <c r="N118" i="11"/>
  <c r="C117" i="11"/>
  <c r="N117" i="11"/>
  <c r="C116" i="11"/>
  <c r="N116" i="11"/>
  <c r="C115" i="11"/>
  <c r="N115" i="11"/>
  <c r="C114" i="11"/>
  <c r="N114" i="11"/>
  <c r="C113" i="11"/>
  <c r="N113" i="11"/>
  <c r="C112" i="11"/>
  <c r="N112" i="11"/>
  <c r="C111" i="11"/>
  <c r="N111" i="11"/>
  <c r="C110" i="11"/>
  <c r="N110" i="11"/>
  <c r="C109" i="11"/>
  <c r="N109" i="11"/>
  <c r="C108" i="11"/>
  <c r="N108" i="11"/>
  <c r="C107" i="11"/>
  <c r="N107" i="11"/>
  <c r="C106" i="11"/>
  <c r="N106" i="11"/>
  <c r="C105" i="11"/>
  <c r="N105" i="11"/>
  <c r="C104" i="11"/>
  <c r="N104" i="11"/>
  <c r="C103" i="11"/>
  <c r="N103" i="11"/>
  <c r="N102" i="11"/>
  <c r="C102" i="11"/>
  <c r="C101" i="11"/>
  <c r="N101" i="11"/>
  <c r="C100" i="11"/>
  <c r="N100" i="11"/>
  <c r="C99" i="11"/>
  <c r="N99" i="11"/>
  <c r="C98" i="11"/>
  <c r="N98" i="11"/>
  <c r="C97" i="11"/>
  <c r="N97" i="11"/>
  <c r="C96" i="11"/>
  <c r="N96" i="11"/>
  <c r="C95" i="11"/>
  <c r="N95" i="11"/>
  <c r="C94" i="11"/>
  <c r="N94" i="11"/>
  <c r="C93" i="11"/>
  <c r="N93" i="11"/>
  <c r="C92" i="11"/>
  <c r="N92" i="11"/>
  <c r="C91" i="11"/>
  <c r="N91" i="11"/>
  <c r="C90" i="11"/>
  <c r="N90" i="11"/>
  <c r="C89" i="11"/>
  <c r="N89" i="11"/>
  <c r="C88" i="11"/>
  <c r="N88" i="11"/>
  <c r="C87" i="11"/>
  <c r="N87" i="11"/>
  <c r="N86" i="11"/>
  <c r="C86" i="11"/>
  <c r="C85" i="11"/>
  <c r="N85" i="11"/>
  <c r="C84" i="11"/>
  <c r="N84" i="11"/>
  <c r="C83" i="11"/>
  <c r="N83" i="11"/>
  <c r="C82" i="11"/>
  <c r="N82" i="11"/>
  <c r="C81" i="11"/>
  <c r="N81" i="11"/>
  <c r="C80" i="11"/>
  <c r="N80" i="11"/>
  <c r="C79" i="11"/>
  <c r="N79" i="11"/>
  <c r="C78" i="11"/>
  <c r="N78" i="11"/>
  <c r="C77" i="11"/>
  <c r="N77" i="11"/>
  <c r="C76" i="11"/>
  <c r="N76" i="11"/>
  <c r="C75" i="11"/>
  <c r="N75" i="11"/>
  <c r="C74" i="11"/>
  <c r="N74" i="11"/>
  <c r="C73" i="11"/>
  <c r="N73" i="11"/>
  <c r="C72" i="11"/>
  <c r="N72" i="11"/>
  <c r="C71" i="11"/>
  <c r="N71" i="11"/>
  <c r="C70" i="11"/>
  <c r="N70" i="11"/>
  <c r="C69" i="11"/>
  <c r="N69" i="11"/>
  <c r="C68" i="11"/>
  <c r="N68" i="11"/>
  <c r="C67" i="11"/>
  <c r="N67" i="11"/>
  <c r="C66" i="11"/>
  <c r="N66" i="11"/>
  <c r="C65" i="11"/>
  <c r="N65" i="11"/>
  <c r="C64" i="11"/>
  <c r="N64" i="11"/>
  <c r="C63" i="11"/>
  <c r="N63" i="11"/>
  <c r="C62" i="11"/>
  <c r="N62" i="11"/>
  <c r="C61" i="11"/>
  <c r="N61" i="11"/>
  <c r="C60" i="11"/>
  <c r="N60" i="11"/>
  <c r="C59" i="11"/>
  <c r="N59" i="11"/>
  <c r="C58" i="11"/>
  <c r="N58" i="11"/>
  <c r="C57" i="11"/>
  <c r="N57" i="11"/>
  <c r="C56" i="11"/>
  <c r="N56" i="11"/>
  <c r="C55" i="11"/>
  <c r="N55" i="11"/>
  <c r="N54" i="11"/>
  <c r="C54" i="11"/>
  <c r="C53" i="11"/>
  <c r="N53" i="11"/>
  <c r="C52" i="11"/>
  <c r="N52" i="11"/>
  <c r="C51" i="11"/>
  <c r="N51" i="11"/>
  <c r="C50" i="11"/>
  <c r="N50" i="11"/>
  <c r="C49" i="11"/>
  <c r="N49" i="11"/>
  <c r="C48" i="11"/>
  <c r="N48" i="11"/>
  <c r="C47" i="11"/>
  <c r="N47" i="11"/>
  <c r="C46" i="11"/>
  <c r="N46" i="11"/>
  <c r="C45" i="11"/>
  <c r="N45" i="11"/>
  <c r="C44" i="11"/>
  <c r="N44" i="11"/>
  <c r="C43" i="11"/>
  <c r="N43" i="11"/>
  <c r="C42" i="11"/>
  <c r="N42" i="11"/>
  <c r="C41" i="11"/>
  <c r="N41" i="11"/>
  <c r="N40" i="11"/>
  <c r="C40" i="11"/>
  <c r="C39" i="11"/>
  <c r="N39" i="11"/>
  <c r="C38" i="11"/>
  <c r="N38" i="11"/>
  <c r="C37" i="11"/>
  <c r="N37" i="11"/>
  <c r="N36" i="11"/>
  <c r="C36" i="11"/>
  <c r="C35" i="11"/>
  <c r="N35" i="11"/>
  <c r="C34" i="11"/>
  <c r="N34" i="11"/>
  <c r="C33" i="11"/>
  <c r="N33" i="11"/>
  <c r="N32" i="11"/>
  <c r="C32" i="11"/>
  <c r="C31" i="11"/>
  <c r="N31" i="11"/>
  <c r="C30" i="11"/>
  <c r="N30" i="11"/>
  <c r="C29" i="11"/>
  <c r="N29" i="11"/>
  <c r="C28" i="11"/>
  <c r="N28" i="11"/>
  <c r="C27" i="11"/>
  <c r="N27" i="11"/>
  <c r="C26" i="11"/>
  <c r="N26" i="11"/>
  <c r="C25" i="11"/>
  <c r="N25" i="11"/>
  <c r="C24" i="11"/>
  <c r="N24" i="11"/>
  <c r="C23" i="11"/>
  <c r="N23" i="11"/>
  <c r="C22" i="11"/>
  <c r="N22" i="11"/>
  <c r="C21" i="11"/>
  <c r="N21" i="11"/>
  <c r="C20" i="11"/>
  <c r="N20" i="11"/>
  <c r="AF19" i="11"/>
  <c r="C19" i="11"/>
  <c r="N19" i="11"/>
  <c r="C18" i="11"/>
  <c r="N18" i="11"/>
  <c r="C17" i="11"/>
  <c r="N17" i="11"/>
  <c r="C16" i="11"/>
  <c r="N16" i="11"/>
  <c r="C15" i="11"/>
  <c r="N15" i="11"/>
  <c r="C14" i="11"/>
  <c r="N14" i="11"/>
  <c r="C13" i="11"/>
  <c r="N13" i="11"/>
  <c r="C12" i="11"/>
  <c r="N12" i="11"/>
  <c r="C11" i="11"/>
  <c r="N11" i="11"/>
  <c r="C10" i="11"/>
  <c r="N10" i="11"/>
  <c r="C9" i="11"/>
  <c r="N9" i="11"/>
  <c r="C8" i="11"/>
  <c r="N8" i="11"/>
  <c r="C7" i="11"/>
  <c r="N7" i="11"/>
  <c r="C6" i="11"/>
  <c r="N6" i="11"/>
  <c r="T450" i="2"/>
  <c r="P450" i="2"/>
  <c r="H450" i="2"/>
  <c r="C450" i="2"/>
  <c r="T449" i="2"/>
  <c r="P449" i="2"/>
  <c r="H449" i="2"/>
  <c r="C449" i="2"/>
  <c r="T448" i="2"/>
  <c r="H448" i="2"/>
  <c r="C448" i="2"/>
  <c r="P448" i="2"/>
  <c r="T447" i="2"/>
  <c r="H447" i="2"/>
  <c r="C447" i="2"/>
  <c r="P447" i="2"/>
  <c r="T446" i="2"/>
  <c r="P446" i="2"/>
  <c r="H446" i="2"/>
  <c r="C446" i="2"/>
  <c r="T445" i="2"/>
  <c r="P445" i="2"/>
  <c r="H445" i="2"/>
  <c r="C445" i="2"/>
  <c r="T444" i="2"/>
  <c r="H444" i="2"/>
  <c r="G444" i="2"/>
  <c r="C444" i="2"/>
  <c r="P444" i="2"/>
  <c r="T443" i="2"/>
  <c r="H443" i="2"/>
  <c r="C443" i="2"/>
  <c r="P443" i="2"/>
  <c r="T442" i="2"/>
  <c r="P442" i="2"/>
  <c r="H442" i="2"/>
  <c r="C442" i="2"/>
  <c r="T441" i="2"/>
  <c r="P441" i="2"/>
  <c r="H441" i="2"/>
  <c r="C441" i="2"/>
  <c r="T440" i="2"/>
  <c r="H440" i="2"/>
  <c r="C440" i="2"/>
  <c r="P440" i="2"/>
  <c r="T439" i="2"/>
  <c r="H439" i="2"/>
  <c r="C439" i="2"/>
  <c r="P439" i="2"/>
  <c r="T438" i="2"/>
  <c r="P438" i="2"/>
  <c r="H438" i="2"/>
  <c r="C438" i="2"/>
  <c r="T437" i="2"/>
  <c r="P437" i="2"/>
  <c r="H437" i="2"/>
  <c r="C437" i="2"/>
  <c r="T436" i="2"/>
  <c r="H436" i="2"/>
  <c r="C436" i="2"/>
  <c r="P436" i="2"/>
  <c r="T435" i="2"/>
  <c r="H435" i="2"/>
  <c r="C435" i="2"/>
  <c r="P435" i="2"/>
  <c r="T434" i="2"/>
  <c r="P434" i="2"/>
  <c r="H434" i="2"/>
  <c r="C434" i="2"/>
  <c r="T433" i="2"/>
  <c r="P433" i="2"/>
  <c r="H433" i="2"/>
  <c r="C433" i="2"/>
  <c r="T432" i="2"/>
  <c r="H432" i="2"/>
  <c r="C432" i="2"/>
  <c r="P432" i="2"/>
  <c r="T431" i="2"/>
  <c r="H431" i="2"/>
  <c r="C431" i="2"/>
  <c r="P431" i="2"/>
  <c r="T430" i="2"/>
  <c r="P430" i="2"/>
  <c r="H430" i="2"/>
  <c r="C430" i="2"/>
  <c r="T429" i="2"/>
  <c r="P429" i="2"/>
  <c r="H429" i="2"/>
  <c r="C429" i="2"/>
  <c r="T428" i="2"/>
  <c r="H428" i="2"/>
  <c r="C428" i="2"/>
  <c r="P428" i="2"/>
  <c r="T427" i="2"/>
  <c r="H427" i="2"/>
  <c r="C427" i="2"/>
  <c r="P427" i="2"/>
  <c r="T426" i="2"/>
  <c r="P426" i="2"/>
  <c r="H426" i="2"/>
  <c r="C426" i="2"/>
  <c r="T425" i="2"/>
  <c r="P425" i="2"/>
  <c r="H425" i="2"/>
  <c r="C425" i="2"/>
  <c r="T424" i="2"/>
  <c r="H424" i="2"/>
  <c r="C424" i="2"/>
  <c r="P424" i="2"/>
  <c r="T423" i="2"/>
  <c r="H423" i="2"/>
  <c r="C423" i="2"/>
  <c r="P423" i="2"/>
  <c r="T422" i="2"/>
  <c r="P422" i="2"/>
  <c r="H422" i="2"/>
  <c r="C422" i="2"/>
  <c r="T421" i="2"/>
  <c r="P421" i="2"/>
  <c r="H421" i="2"/>
  <c r="C421" i="2"/>
  <c r="T420" i="2"/>
  <c r="H420" i="2"/>
  <c r="C420" i="2"/>
  <c r="P420" i="2"/>
  <c r="T419" i="2"/>
  <c r="H419" i="2"/>
  <c r="C419" i="2"/>
  <c r="P419" i="2"/>
  <c r="T418" i="2"/>
  <c r="P418" i="2"/>
  <c r="H418" i="2"/>
  <c r="C418" i="2"/>
  <c r="T417" i="2"/>
  <c r="P417" i="2"/>
  <c r="H417" i="2"/>
  <c r="C417" i="2"/>
  <c r="T416" i="2"/>
  <c r="H416" i="2"/>
  <c r="C416" i="2"/>
  <c r="P416" i="2"/>
  <c r="T415" i="2"/>
  <c r="H415" i="2"/>
  <c r="C415" i="2"/>
  <c r="P415" i="2"/>
  <c r="T414" i="2"/>
  <c r="P414" i="2"/>
  <c r="H414" i="2"/>
  <c r="C414" i="2"/>
  <c r="T413" i="2"/>
  <c r="P413" i="2"/>
  <c r="H413" i="2"/>
  <c r="C413" i="2"/>
  <c r="T412" i="2"/>
  <c r="H412" i="2"/>
  <c r="C412" i="2"/>
  <c r="P412" i="2"/>
  <c r="T411" i="2"/>
  <c r="H411" i="2"/>
  <c r="C411" i="2"/>
  <c r="P411" i="2"/>
  <c r="T410" i="2"/>
  <c r="P410" i="2"/>
  <c r="H410" i="2"/>
  <c r="C410" i="2"/>
  <c r="T409" i="2"/>
  <c r="P409" i="2"/>
  <c r="H409" i="2"/>
  <c r="C409" i="2"/>
  <c r="T408" i="2"/>
  <c r="H408" i="2"/>
  <c r="C408" i="2"/>
  <c r="P408" i="2"/>
  <c r="T407" i="2"/>
  <c r="H407" i="2"/>
  <c r="C407" i="2"/>
  <c r="P407" i="2"/>
  <c r="T406" i="2"/>
  <c r="P406" i="2"/>
  <c r="H406" i="2"/>
  <c r="C406" i="2"/>
  <c r="T405" i="2"/>
  <c r="P405" i="2"/>
  <c r="H405" i="2"/>
  <c r="C405" i="2"/>
  <c r="T404" i="2"/>
  <c r="H404" i="2"/>
  <c r="C404" i="2"/>
  <c r="P404" i="2"/>
  <c r="T403" i="2"/>
  <c r="H403" i="2"/>
  <c r="C403" i="2"/>
  <c r="P403" i="2"/>
  <c r="T402" i="2"/>
  <c r="P402" i="2"/>
  <c r="H402" i="2"/>
  <c r="C402" i="2"/>
  <c r="T401" i="2"/>
  <c r="P401" i="2"/>
  <c r="H401" i="2"/>
  <c r="C401" i="2"/>
  <c r="T400" i="2"/>
  <c r="H400" i="2"/>
  <c r="C400" i="2"/>
  <c r="P400" i="2"/>
  <c r="T399" i="2"/>
  <c r="H399" i="2"/>
  <c r="C399" i="2"/>
  <c r="P399" i="2"/>
  <c r="T398" i="2"/>
  <c r="P398" i="2"/>
  <c r="H398" i="2"/>
  <c r="C398" i="2"/>
  <c r="T397" i="2"/>
  <c r="P397" i="2"/>
  <c r="H397" i="2"/>
  <c r="C397" i="2"/>
  <c r="T396" i="2"/>
  <c r="H396" i="2"/>
  <c r="C396" i="2"/>
  <c r="P396" i="2"/>
  <c r="T395" i="2"/>
  <c r="H395" i="2"/>
  <c r="C395" i="2"/>
  <c r="P395" i="2"/>
  <c r="T394" i="2"/>
  <c r="P394" i="2"/>
  <c r="H394" i="2"/>
  <c r="C394" i="2"/>
  <c r="T393" i="2"/>
  <c r="P393" i="2"/>
  <c r="H393" i="2"/>
  <c r="C393" i="2"/>
  <c r="T392" i="2"/>
  <c r="H392" i="2"/>
  <c r="C392" i="2"/>
  <c r="P392" i="2"/>
  <c r="T391" i="2"/>
  <c r="H391" i="2"/>
  <c r="C391" i="2"/>
  <c r="P391" i="2"/>
  <c r="T390" i="2"/>
  <c r="P390" i="2"/>
  <c r="H390" i="2"/>
  <c r="C390" i="2"/>
  <c r="T389" i="2"/>
  <c r="P389" i="2"/>
  <c r="H389" i="2"/>
  <c r="C389" i="2"/>
  <c r="H388" i="2"/>
  <c r="T388" i="2"/>
  <c r="C388" i="2"/>
  <c r="P388" i="2"/>
  <c r="T387" i="2"/>
  <c r="H387" i="2"/>
  <c r="C387" i="2"/>
  <c r="P387" i="2"/>
  <c r="T386" i="2"/>
  <c r="P386" i="2"/>
  <c r="H386" i="2"/>
  <c r="C386" i="2"/>
  <c r="P385" i="2"/>
  <c r="H385" i="2"/>
  <c r="T385" i="2"/>
  <c r="C385" i="2"/>
  <c r="H384" i="2"/>
  <c r="T384" i="2"/>
  <c r="C384" i="2"/>
  <c r="P384" i="2"/>
  <c r="T383" i="2"/>
  <c r="H383" i="2"/>
  <c r="C383" i="2"/>
  <c r="P383" i="2"/>
  <c r="T382" i="2"/>
  <c r="P382" i="2"/>
  <c r="H382" i="2"/>
  <c r="C382" i="2"/>
  <c r="P381" i="2"/>
  <c r="H381" i="2"/>
  <c r="T381" i="2"/>
  <c r="C381" i="2"/>
  <c r="H380" i="2"/>
  <c r="T380" i="2"/>
  <c r="C380" i="2"/>
  <c r="P380" i="2"/>
  <c r="T379" i="2"/>
  <c r="H379" i="2"/>
  <c r="C379" i="2"/>
  <c r="P379" i="2"/>
  <c r="T378" i="2"/>
  <c r="P378" i="2"/>
  <c r="H378" i="2"/>
  <c r="C378" i="2"/>
  <c r="T377" i="2"/>
  <c r="P377" i="2"/>
  <c r="H377" i="2"/>
  <c r="C377" i="2"/>
  <c r="H376" i="2"/>
  <c r="T376" i="2"/>
  <c r="C376" i="2"/>
  <c r="P376" i="2"/>
  <c r="T375" i="2"/>
  <c r="H375" i="2"/>
  <c r="C375" i="2"/>
  <c r="P375" i="2"/>
  <c r="T374" i="2"/>
  <c r="P374" i="2"/>
  <c r="H374" i="2"/>
  <c r="C374" i="2"/>
  <c r="T373" i="2"/>
  <c r="P373" i="2"/>
  <c r="H373" i="2"/>
  <c r="C373" i="2"/>
  <c r="H372" i="2"/>
  <c r="T372" i="2"/>
  <c r="C372" i="2"/>
  <c r="P372" i="2"/>
  <c r="T371" i="2"/>
  <c r="H371" i="2"/>
  <c r="C371" i="2"/>
  <c r="P371" i="2"/>
  <c r="T370" i="2"/>
  <c r="P370" i="2"/>
  <c r="H370" i="2"/>
  <c r="C370" i="2"/>
  <c r="P369" i="2"/>
  <c r="H369" i="2"/>
  <c r="T369" i="2"/>
  <c r="C369" i="2"/>
  <c r="H368" i="2"/>
  <c r="T368" i="2"/>
  <c r="C368" i="2"/>
  <c r="P368" i="2"/>
  <c r="T367" i="2"/>
  <c r="H367" i="2"/>
  <c r="C367" i="2"/>
  <c r="P367" i="2"/>
  <c r="T366" i="2"/>
  <c r="P366" i="2"/>
  <c r="H366" i="2"/>
  <c r="C366" i="2"/>
  <c r="P365" i="2"/>
  <c r="H365" i="2"/>
  <c r="T365" i="2"/>
  <c r="C365" i="2"/>
  <c r="H364" i="2"/>
  <c r="T364" i="2"/>
  <c r="C364" i="2"/>
  <c r="P364" i="2"/>
  <c r="T363" i="2"/>
  <c r="H363" i="2"/>
  <c r="C363" i="2"/>
  <c r="P363" i="2"/>
  <c r="T362" i="2"/>
  <c r="P362" i="2"/>
  <c r="H362" i="2"/>
  <c r="C362" i="2"/>
  <c r="P361" i="2"/>
  <c r="H361" i="2"/>
  <c r="T361" i="2"/>
  <c r="C361" i="2"/>
  <c r="H360" i="2"/>
  <c r="T360" i="2"/>
  <c r="C360" i="2"/>
  <c r="P360" i="2"/>
  <c r="T359" i="2"/>
  <c r="H359" i="2"/>
  <c r="C359" i="2"/>
  <c r="P359" i="2"/>
  <c r="T358" i="2"/>
  <c r="P358" i="2"/>
  <c r="H358" i="2"/>
  <c r="C358" i="2"/>
  <c r="T357" i="2"/>
  <c r="P357" i="2"/>
  <c r="H357" i="2"/>
  <c r="C357" i="2"/>
  <c r="H356" i="2"/>
  <c r="T356" i="2"/>
  <c r="C356" i="2"/>
  <c r="P356" i="2"/>
  <c r="T355" i="2"/>
  <c r="H355" i="2"/>
  <c r="C355" i="2"/>
  <c r="P355" i="2"/>
  <c r="T354" i="2"/>
  <c r="P354" i="2"/>
  <c r="H354" i="2"/>
  <c r="C354" i="2"/>
  <c r="T353" i="2"/>
  <c r="H353" i="2"/>
  <c r="C353" i="2"/>
  <c r="P353" i="2"/>
  <c r="T352" i="2"/>
  <c r="H352" i="2"/>
  <c r="C352" i="2"/>
  <c r="P352" i="2"/>
  <c r="T351" i="2"/>
  <c r="P351" i="2"/>
  <c r="H351" i="2"/>
  <c r="C351" i="2"/>
  <c r="T350" i="2"/>
  <c r="H350" i="2"/>
  <c r="C350" i="2"/>
  <c r="P350" i="2"/>
  <c r="T349" i="2"/>
  <c r="H349" i="2"/>
  <c r="C349" i="2"/>
  <c r="P349" i="2"/>
  <c r="T348" i="2"/>
  <c r="H348" i="2"/>
  <c r="C348" i="2"/>
  <c r="P348" i="2"/>
  <c r="T347" i="2"/>
  <c r="P347" i="2"/>
  <c r="H347" i="2"/>
  <c r="C347" i="2"/>
  <c r="T346" i="2"/>
  <c r="H346" i="2"/>
  <c r="C346" i="2"/>
  <c r="P346" i="2"/>
  <c r="T345" i="2"/>
  <c r="H345" i="2"/>
  <c r="C345" i="2"/>
  <c r="P345" i="2"/>
  <c r="T344" i="2"/>
  <c r="H344" i="2"/>
  <c r="C344" i="2"/>
  <c r="P344" i="2"/>
  <c r="T343" i="2"/>
  <c r="P343" i="2"/>
  <c r="H343" i="2"/>
  <c r="C343" i="2"/>
  <c r="T342" i="2"/>
  <c r="H342" i="2"/>
  <c r="C342" i="2"/>
  <c r="P342" i="2"/>
  <c r="T341" i="2"/>
  <c r="H341" i="2"/>
  <c r="C341" i="2"/>
  <c r="P341" i="2"/>
  <c r="T340" i="2"/>
  <c r="H340" i="2"/>
  <c r="C340" i="2"/>
  <c r="P340" i="2"/>
  <c r="T339" i="2"/>
  <c r="P339" i="2"/>
  <c r="H339" i="2"/>
  <c r="C339" i="2"/>
  <c r="T338" i="2"/>
  <c r="H338" i="2"/>
  <c r="C338" i="2"/>
  <c r="P338" i="2"/>
  <c r="T337" i="2"/>
  <c r="H337" i="2"/>
  <c r="C337" i="2"/>
  <c r="P337" i="2"/>
  <c r="T336" i="2"/>
  <c r="H336" i="2"/>
  <c r="C336" i="2"/>
  <c r="P336" i="2"/>
  <c r="T335" i="2"/>
  <c r="P335" i="2"/>
  <c r="H335" i="2"/>
  <c r="C335" i="2"/>
  <c r="T334" i="2"/>
  <c r="H334" i="2"/>
  <c r="C334" i="2"/>
  <c r="P334" i="2"/>
  <c r="T333" i="2"/>
  <c r="H333" i="2"/>
  <c r="C333" i="2"/>
  <c r="P333" i="2"/>
  <c r="T332" i="2"/>
  <c r="H332" i="2"/>
  <c r="C332" i="2"/>
  <c r="P332" i="2"/>
  <c r="T331" i="2"/>
  <c r="P331" i="2"/>
  <c r="H331" i="2"/>
  <c r="C331" i="2"/>
  <c r="T330" i="2"/>
  <c r="H330" i="2"/>
  <c r="C330" i="2"/>
  <c r="P330" i="2"/>
  <c r="T329" i="2"/>
  <c r="H329" i="2"/>
  <c r="C329" i="2"/>
  <c r="P329" i="2"/>
  <c r="T328" i="2"/>
  <c r="H328" i="2"/>
  <c r="C328" i="2"/>
  <c r="P328" i="2"/>
  <c r="T327" i="2"/>
  <c r="P327" i="2"/>
  <c r="H327" i="2"/>
  <c r="C327" i="2"/>
  <c r="T326" i="2"/>
  <c r="H326" i="2"/>
  <c r="C326" i="2"/>
  <c r="P326" i="2"/>
  <c r="T325" i="2"/>
  <c r="H325" i="2"/>
  <c r="C325" i="2"/>
  <c r="P325" i="2"/>
  <c r="T324" i="2"/>
  <c r="H324" i="2"/>
  <c r="C324" i="2"/>
  <c r="P324" i="2"/>
  <c r="T323" i="2"/>
  <c r="P323" i="2"/>
  <c r="H323" i="2"/>
  <c r="C323" i="2"/>
  <c r="T322" i="2"/>
  <c r="H322" i="2"/>
  <c r="C322" i="2"/>
  <c r="P322" i="2"/>
  <c r="T321" i="2"/>
  <c r="H321" i="2"/>
  <c r="C321" i="2"/>
  <c r="P321" i="2"/>
  <c r="T320" i="2"/>
  <c r="H320" i="2"/>
  <c r="C320" i="2"/>
  <c r="P320" i="2"/>
  <c r="T319" i="2"/>
  <c r="P319" i="2"/>
  <c r="H319" i="2"/>
  <c r="C319" i="2"/>
  <c r="T318" i="2"/>
  <c r="H318" i="2"/>
  <c r="C318" i="2"/>
  <c r="P318" i="2"/>
  <c r="T317" i="2"/>
  <c r="H317" i="2"/>
  <c r="C317" i="2"/>
  <c r="P317" i="2"/>
  <c r="T316" i="2"/>
  <c r="H316" i="2"/>
  <c r="C316" i="2"/>
  <c r="P316" i="2"/>
  <c r="T315" i="2"/>
  <c r="P315" i="2"/>
  <c r="H315" i="2"/>
  <c r="C315" i="2"/>
  <c r="T314" i="2"/>
  <c r="H314" i="2"/>
  <c r="C314" i="2"/>
  <c r="P314" i="2"/>
  <c r="T313" i="2"/>
  <c r="H313" i="2"/>
  <c r="C313" i="2"/>
  <c r="P313" i="2"/>
  <c r="T312" i="2"/>
  <c r="H312" i="2"/>
  <c r="C312" i="2"/>
  <c r="P312" i="2"/>
  <c r="T311" i="2"/>
  <c r="P311" i="2"/>
  <c r="H311" i="2"/>
  <c r="C311" i="2"/>
  <c r="T310" i="2"/>
  <c r="H310" i="2"/>
  <c r="C310" i="2"/>
  <c r="P310" i="2"/>
  <c r="T309" i="2"/>
  <c r="H309" i="2"/>
  <c r="C309" i="2"/>
  <c r="P309" i="2"/>
  <c r="T308" i="2"/>
  <c r="H308" i="2"/>
  <c r="C308" i="2"/>
  <c r="P308" i="2"/>
  <c r="T307" i="2"/>
  <c r="P307" i="2"/>
  <c r="H307" i="2"/>
  <c r="C307" i="2"/>
  <c r="T306" i="2"/>
  <c r="H306" i="2"/>
  <c r="C306" i="2"/>
  <c r="P306" i="2"/>
  <c r="T305" i="2"/>
  <c r="H305" i="2"/>
  <c r="C305" i="2"/>
  <c r="P305" i="2"/>
  <c r="T304" i="2"/>
  <c r="H304" i="2"/>
  <c r="C304" i="2"/>
  <c r="P304" i="2"/>
  <c r="T303" i="2"/>
  <c r="P303" i="2"/>
  <c r="H303" i="2"/>
  <c r="C303" i="2"/>
  <c r="T302" i="2"/>
  <c r="H302" i="2"/>
  <c r="C302" i="2"/>
  <c r="P302" i="2"/>
  <c r="T301" i="2"/>
  <c r="H301" i="2"/>
  <c r="C301" i="2"/>
  <c r="P301" i="2"/>
  <c r="T300" i="2"/>
  <c r="H300" i="2"/>
  <c r="C300" i="2"/>
  <c r="P300" i="2"/>
  <c r="T299" i="2"/>
  <c r="P299" i="2"/>
  <c r="H299" i="2"/>
  <c r="C299" i="2"/>
  <c r="T298" i="2"/>
  <c r="H298" i="2"/>
  <c r="C298" i="2"/>
  <c r="P298" i="2"/>
  <c r="T297" i="2"/>
  <c r="H297" i="2"/>
  <c r="C297" i="2"/>
  <c r="P297" i="2"/>
  <c r="T296" i="2"/>
  <c r="H296" i="2"/>
  <c r="C296" i="2"/>
  <c r="P296" i="2"/>
  <c r="T295" i="2"/>
  <c r="P295" i="2"/>
  <c r="H295" i="2"/>
  <c r="C295" i="2"/>
  <c r="T294" i="2"/>
  <c r="H294" i="2"/>
  <c r="C294" i="2"/>
  <c r="P294" i="2"/>
  <c r="T293" i="2"/>
  <c r="H293" i="2"/>
  <c r="C293" i="2"/>
  <c r="P293" i="2"/>
  <c r="T292" i="2"/>
  <c r="H292" i="2"/>
  <c r="C292" i="2"/>
  <c r="P292" i="2"/>
  <c r="T291" i="2"/>
  <c r="P291" i="2"/>
  <c r="H291" i="2"/>
  <c r="C291" i="2"/>
  <c r="T290" i="2"/>
  <c r="H290" i="2"/>
  <c r="C290" i="2"/>
  <c r="P290" i="2"/>
  <c r="T289" i="2"/>
  <c r="H289" i="2"/>
  <c r="C289" i="2"/>
  <c r="P289" i="2"/>
  <c r="T288" i="2"/>
  <c r="H288" i="2"/>
  <c r="C288" i="2"/>
  <c r="P288" i="2"/>
  <c r="T287" i="2"/>
  <c r="P287" i="2"/>
  <c r="H287" i="2"/>
  <c r="C287" i="2"/>
  <c r="T286" i="2"/>
  <c r="H286" i="2"/>
  <c r="C286" i="2"/>
  <c r="P286" i="2"/>
  <c r="T285" i="2"/>
  <c r="H285" i="2"/>
  <c r="C285" i="2"/>
  <c r="P285" i="2"/>
  <c r="T284" i="2"/>
  <c r="H284" i="2"/>
  <c r="C284" i="2"/>
  <c r="P284" i="2"/>
  <c r="T283" i="2"/>
  <c r="P283" i="2"/>
  <c r="H283" i="2"/>
  <c r="C283" i="2"/>
  <c r="T282" i="2"/>
  <c r="H282" i="2"/>
  <c r="C282" i="2"/>
  <c r="P282" i="2"/>
  <c r="T281" i="2"/>
  <c r="H281" i="2"/>
  <c r="C281" i="2"/>
  <c r="P281" i="2"/>
  <c r="T280" i="2"/>
  <c r="H280" i="2"/>
  <c r="C280" i="2"/>
  <c r="P280" i="2"/>
  <c r="T279" i="2"/>
  <c r="P279" i="2"/>
  <c r="H279" i="2"/>
  <c r="C279" i="2"/>
  <c r="T278" i="2"/>
  <c r="H278" i="2"/>
  <c r="C278" i="2"/>
  <c r="P278" i="2"/>
  <c r="T277" i="2"/>
  <c r="H277" i="2"/>
  <c r="C277" i="2"/>
  <c r="P277" i="2"/>
  <c r="T276" i="2"/>
  <c r="H276" i="2"/>
  <c r="C276" i="2"/>
  <c r="P276" i="2"/>
  <c r="T275" i="2"/>
  <c r="P275" i="2"/>
  <c r="H275" i="2"/>
  <c r="C275" i="2"/>
  <c r="T274" i="2"/>
  <c r="H274" i="2"/>
  <c r="C274" i="2"/>
  <c r="P274" i="2"/>
  <c r="T273" i="2"/>
  <c r="H273" i="2"/>
  <c r="C273" i="2"/>
  <c r="P273" i="2"/>
  <c r="T272" i="2"/>
  <c r="P272" i="2"/>
  <c r="H272" i="2"/>
  <c r="C272" i="2"/>
  <c r="T271" i="2"/>
  <c r="H271" i="2"/>
  <c r="C271" i="2"/>
  <c r="P271" i="2"/>
  <c r="T270" i="2"/>
  <c r="P270" i="2"/>
  <c r="H270" i="2"/>
  <c r="C270" i="2"/>
  <c r="T269" i="2"/>
  <c r="P269" i="2"/>
  <c r="H269" i="2"/>
  <c r="C269" i="2"/>
  <c r="T268" i="2"/>
  <c r="H268" i="2"/>
  <c r="C268" i="2"/>
  <c r="P268" i="2"/>
  <c r="T267" i="2"/>
  <c r="P267" i="2"/>
  <c r="H267" i="2"/>
  <c r="C267" i="2"/>
  <c r="T266" i="2"/>
  <c r="H266" i="2"/>
  <c r="C266" i="2"/>
  <c r="P266" i="2"/>
  <c r="T265" i="2"/>
  <c r="H265" i="2"/>
  <c r="C265" i="2"/>
  <c r="P265" i="2"/>
  <c r="T264" i="2"/>
  <c r="P264" i="2"/>
  <c r="H264" i="2"/>
  <c r="C264" i="2"/>
  <c r="T263" i="2"/>
  <c r="H263" i="2"/>
  <c r="C263" i="2"/>
  <c r="P263" i="2"/>
  <c r="T262" i="2"/>
  <c r="P262" i="2"/>
  <c r="H262" i="2"/>
  <c r="C262" i="2"/>
  <c r="T261" i="2"/>
  <c r="P261" i="2"/>
  <c r="H261" i="2"/>
  <c r="C261" i="2"/>
  <c r="T260" i="2"/>
  <c r="P260" i="2"/>
  <c r="H260" i="2"/>
  <c r="C260" i="2"/>
  <c r="T259" i="2"/>
  <c r="P259" i="2"/>
  <c r="H259" i="2"/>
  <c r="C259" i="2"/>
  <c r="T258" i="2"/>
  <c r="P258" i="2"/>
  <c r="H258" i="2"/>
  <c r="C258" i="2"/>
  <c r="T257" i="2"/>
  <c r="P257" i="2"/>
  <c r="H257" i="2"/>
  <c r="C257" i="2"/>
  <c r="T256" i="2"/>
  <c r="P256" i="2"/>
  <c r="H256" i="2"/>
  <c r="C256" i="2"/>
  <c r="T255" i="2"/>
  <c r="P255" i="2"/>
  <c r="H255" i="2"/>
  <c r="C255" i="2"/>
  <c r="T254" i="2"/>
  <c r="P254" i="2"/>
  <c r="H254" i="2"/>
  <c r="C254" i="2"/>
  <c r="T253" i="2"/>
  <c r="P253" i="2"/>
  <c r="H253" i="2"/>
  <c r="C253" i="2"/>
  <c r="T252" i="2"/>
  <c r="P252" i="2"/>
  <c r="H252" i="2"/>
  <c r="C252" i="2"/>
  <c r="T251" i="2"/>
  <c r="P251" i="2"/>
  <c r="H251" i="2"/>
  <c r="C251" i="2"/>
  <c r="T250" i="2"/>
  <c r="P250" i="2"/>
  <c r="H250" i="2"/>
  <c r="C250" i="2"/>
  <c r="H249" i="2"/>
  <c r="T249" i="2"/>
  <c r="C249" i="2"/>
  <c r="P249" i="2"/>
  <c r="H248" i="2"/>
  <c r="T248" i="2"/>
  <c r="C248" i="2"/>
  <c r="P248" i="2"/>
  <c r="H247" i="2"/>
  <c r="T247" i="2"/>
  <c r="C247" i="2"/>
  <c r="P247" i="2"/>
  <c r="H246" i="2"/>
  <c r="T246" i="2"/>
  <c r="C246" i="2"/>
  <c r="P246" i="2"/>
  <c r="H245" i="2"/>
  <c r="T245" i="2"/>
  <c r="C245" i="2"/>
  <c r="P245" i="2"/>
  <c r="H244" i="2"/>
  <c r="T244" i="2"/>
  <c r="C244" i="2"/>
  <c r="P244" i="2"/>
  <c r="H243" i="2"/>
  <c r="T243" i="2"/>
  <c r="C243" i="2"/>
  <c r="P243" i="2"/>
  <c r="H242" i="2"/>
  <c r="T242" i="2"/>
  <c r="C242" i="2"/>
  <c r="P242" i="2"/>
  <c r="P241" i="2"/>
  <c r="H241" i="2"/>
  <c r="T241" i="2"/>
  <c r="C241" i="2"/>
  <c r="H240" i="2"/>
  <c r="T240" i="2"/>
  <c r="C240" i="2"/>
  <c r="P240" i="2"/>
  <c r="H239" i="2"/>
  <c r="T239" i="2"/>
  <c r="C239" i="2"/>
  <c r="P239" i="2"/>
  <c r="P238" i="2"/>
  <c r="H238" i="2"/>
  <c r="T238" i="2"/>
  <c r="C238" i="2"/>
  <c r="H237" i="2"/>
  <c r="T237" i="2"/>
  <c r="C237" i="2"/>
  <c r="P237" i="2"/>
  <c r="H236" i="2"/>
  <c r="T236" i="2"/>
  <c r="C236" i="2"/>
  <c r="P236" i="2"/>
  <c r="H235" i="2"/>
  <c r="T235" i="2"/>
  <c r="C235" i="2"/>
  <c r="P235" i="2"/>
  <c r="P234" i="2"/>
  <c r="H234" i="2"/>
  <c r="T234" i="2"/>
  <c r="C234" i="2"/>
  <c r="P233" i="2"/>
  <c r="H233" i="2"/>
  <c r="T233" i="2"/>
  <c r="C233" i="2"/>
  <c r="H232" i="2"/>
  <c r="T232" i="2"/>
  <c r="C232" i="2"/>
  <c r="P232" i="2"/>
  <c r="H231" i="2"/>
  <c r="T231" i="2"/>
  <c r="C231" i="2"/>
  <c r="P231" i="2"/>
  <c r="H230" i="2"/>
  <c r="T230" i="2"/>
  <c r="C230" i="2"/>
  <c r="P230" i="2"/>
  <c r="H229" i="2"/>
  <c r="T229" i="2"/>
  <c r="C229" i="2"/>
  <c r="P229" i="2"/>
  <c r="H228" i="2"/>
  <c r="T228" i="2"/>
  <c r="C228" i="2"/>
  <c r="P228" i="2"/>
  <c r="H227" i="2"/>
  <c r="T227" i="2"/>
  <c r="C227" i="2"/>
  <c r="P227" i="2"/>
  <c r="H226" i="2"/>
  <c r="T226" i="2"/>
  <c r="C226" i="2"/>
  <c r="P226" i="2"/>
  <c r="P225" i="2"/>
  <c r="H225" i="2"/>
  <c r="T225" i="2"/>
  <c r="C225" i="2"/>
  <c r="H224" i="2"/>
  <c r="T224" i="2"/>
  <c r="C224" i="2"/>
  <c r="P224" i="2"/>
  <c r="H223" i="2"/>
  <c r="T223" i="2"/>
  <c r="C223" i="2"/>
  <c r="P223" i="2"/>
  <c r="H222" i="2"/>
  <c r="T222" i="2"/>
  <c r="C222" i="2"/>
  <c r="P222" i="2"/>
  <c r="P221" i="2"/>
  <c r="H221" i="2"/>
  <c r="T221" i="2"/>
  <c r="C221" i="2"/>
  <c r="H220" i="2"/>
  <c r="T220" i="2"/>
  <c r="C220" i="2"/>
  <c r="P220" i="2"/>
  <c r="H219" i="2"/>
  <c r="T219" i="2"/>
  <c r="C219" i="2"/>
  <c r="P219" i="2"/>
  <c r="H218" i="2"/>
  <c r="T218" i="2"/>
  <c r="C218" i="2"/>
  <c r="P218" i="2"/>
  <c r="P217" i="2"/>
  <c r="H217" i="2"/>
  <c r="T217" i="2"/>
  <c r="C217" i="2"/>
  <c r="H216" i="2"/>
  <c r="T216" i="2"/>
  <c r="C216" i="2"/>
  <c r="P216" i="2"/>
  <c r="H215" i="2"/>
  <c r="T215" i="2"/>
  <c r="C215" i="2"/>
  <c r="P215" i="2"/>
  <c r="H214" i="2"/>
  <c r="T214" i="2"/>
  <c r="C214" i="2"/>
  <c r="P214" i="2"/>
  <c r="H213" i="2"/>
  <c r="T213" i="2"/>
  <c r="C213" i="2"/>
  <c r="P213" i="2"/>
  <c r="H212" i="2"/>
  <c r="T212" i="2"/>
  <c r="C212" i="2"/>
  <c r="P212" i="2"/>
  <c r="H211" i="2"/>
  <c r="T211" i="2"/>
  <c r="C211" i="2"/>
  <c r="P211" i="2"/>
  <c r="H210" i="2"/>
  <c r="T210" i="2"/>
  <c r="C210" i="2"/>
  <c r="P210" i="2"/>
  <c r="H209" i="2"/>
  <c r="T209" i="2"/>
  <c r="C209" i="2"/>
  <c r="P209" i="2"/>
  <c r="H208" i="2"/>
  <c r="T208" i="2"/>
  <c r="C208" i="2"/>
  <c r="P208" i="2"/>
  <c r="H207" i="2"/>
  <c r="T207" i="2"/>
  <c r="C207" i="2"/>
  <c r="P207" i="2"/>
  <c r="H206" i="2"/>
  <c r="T206" i="2"/>
  <c r="C206" i="2"/>
  <c r="P206" i="2"/>
  <c r="P205" i="2"/>
  <c r="H205" i="2"/>
  <c r="T205" i="2"/>
  <c r="C205" i="2"/>
  <c r="H204" i="2"/>
  <c r="T204" i="2"/>
  <c r="C204" i="2"/>
  <c r="P204" i="2"/>
  <c r="H203" i="2"/>
  <c r="T203" i="2"/>
  <c r="C203" i="2"/>
  <c r="P203" i="2"/>
  <c r="H202" i="2"/>
  <c r="T202" i="2"/>
  <c r="C202" i="2"/>
  <c r="P202" i="2"/>
  <c r="H201" i="2"/>
  <c r="T201" i="2"/>
  <c r="C201" i="2"/>
  <c r="P201" i="2"/>
  <c r="H200" i="2"/>
  <c r="T200" i="2"/>
  <c r="C200" i="2"/>
  <c r="P200" i="2"/>
  <c r="H199" i="2"/>
  <c r="T199" i="2"/>
  <c r="C199" i="2"/>
  <c r="P199" i="2"/>
  <c r="H198" i="2"/>
  <c r="T198" i="2"/>
  <c r="C198" i="2"/>
  <c r="P198" i="2"/>
  <c r="H197" i="2"/>
  <c r="T197" i="2"/>
  <c r="C197" i="2"/>
  <c r="P197" i="2"/>
  <c r="H196" i="2"/>
  <c r="T196" i="2"/>
  <c r="C196" i="2"/>
  <c r="P196" i="2"/>
  <c r="H195" i="2"/>
  <c r="T195" i="2"/>
  <c r="C195" i="2"/>
  <c r="P195" i="2"/>
  <c r="H194" i="2"/>
  <c r="T194" i="2"/>
  <c r="C194" i="2"/>
  <c r="P194" i="2"/>
  <c r="P193" i="2"/>
  <c r="H193" i="2"/>
  <c r="T193" i="2"/>
  <c r="C193" i="2"/>
  <c r="H192" i="2"/>
  <c r="T192" i="2"/>
  <c r="C192" i="2"/>
  <c r="P192" i="2"/>
  <c r="H191" i="2"/>
  <c r="T191" i="2"/>
  <c r="C191" i="2"/>
  <c r="P191" i="2"/>
  <c r="H190" i="2"/>
  <c r="T190" i="2"/>
  <c r="C190" i="2"/>
  <c r="P190" i="2"/>
  <c r="P189" i="2"/>
  <c r="H189" i="2"/>
  <c r="T189" i="2"/>
  <c r="C189" i="2"/>
  <c r="H188" i="2"/>
  <c r="T188" i="2"/>
  <c r="C188" i="2"/>
  <c r="P188" i="2"/>
  <c r="H187" i="2"/>
  <c r="T187" i="2"/>
  <c r="C187" i="2"/>
  <c r="P187" i="2"/>
  <c r="H186" i="2"/>
  <c r="T186" i="2"/>
  <c r="C186" i="2"/>
  <c r="P186" i="2"/>
  <c r="P185" i="2"/>
  <c r="H185" i="2"/>
  <c r="T185" i="2"/>
  <c r="C185" i="2"/>
  <c r="H184" i="2"/>
  <c r="T184" i="2"/>
  <c r="C184" i="2"/>
  <c r="P184" i="2"/>
  <c r="H183" i="2"/>
  <c r="T183" i="2"/>
  <c r="C183" i="2"/>
  <c r="P183" i="2"/>
  <c r="H182" i="2"/>
  <c r="T182" i="2"/>
  <c r="C182" i="2"/>
  <c r="P182" i="2"/>
  <c r="H181" i="2"/>
  <c r="T181" i="2"/>
  <c r="C181" i="2"/>
  <c r="P181" i="2"/>
  <c r="H180" i="2"/>
  <c r="T180" i="2"/>
  <c r="C180" i="2"/>
  <c r="P180" i="2"/>
  <c r="H179" i="2"/>
  <c r="T179" i="2"/>
  <c r="C179" i="2"/>
  <c r="P179" i="2"/>
  <c r="H178" i="2"/>
  <c r="T178" i="2"/>
  <c r="C178" i="2"/>
  <c r="P178" i="2"/>
  <c r="H177" i="2"/>
  <c r="T177" i="2"/>
  <c r="C177" i="2"/>
  <c r="P177" i="2"/>
  <c r="H176" i="2"/>
  <c r="T176" i="2"/>
  <c r="C176" i="2"/>
  <c r="P176" i="2"/>
  <c r="H175" i="2"/>
  <c r="T175" i="2"/>
  <c r="C175" i="2"/>
  <c r="P175" i="2"/>
  <c r="H174" i="2"/>
  <c r="T174" i="2"/>
  <c r="C174" i="2"/>
  <c r="P174" i="2"/>
  <c r="P173" i="2"/>
  <c r="H173" i="2"/>
  <c r="T173" i="2"/>
  <c r="C173" i="2"/>
  <c r="H172" i="2"/>
  <c r="T172" i="2"/>
  <c r="C172" i="2"/>
  <c r="P172" i="2"/>
  <c r="H171" i="2"/>
  <c r="T171" i="2"/>
  <c r="C171" i="2"/>
  <c r="H170" i="2"/>
  <c r="T170" i="2"/>
  <c r="C170" i="2"/>
  <c r="C168" i="22"/>
  <c r="H169" i="2"/>
  <c r="T169" i="2"/>
  <c r="C169" i="2"/>
  <c r="P168" i="2"/>
  <c r="H168" i="2"/>
  <c r="T168" i="2"/>
  <c r="C168" i="2"/>
  <c r="C166" i="22"/>
  <c r="H167" i="2"/>
  <c r="T167" i="2"/>
  <c r="C167" i="2"/>
  <c r="H166" i="2"/>
  <c r="T166" i="2"/>
  <c r="C166" i="2"/>
  <c r="C164" i="22"/>
  <c r="P165" i="2"/>
  <c r="H165" i="2"/>
  <c r="T165" i="2"/>
  <c r="C165" i="2"/>
  <c r="C163" i="22"/>
  <c r="H164" i="2"/>
  <c r="T164" i="2"/>
  <c r="C164" i="2"/>
  <c r="C162" i="22"/>
  <c r="H163" i="2"/>
  <c r="T163" i="2"/>
  <c r="C163" i="2"/>
  <c r="H162" i="2"/>
  <c r="T162" i="2"/>
  <c r="C162" i="2"/>
  <c r="C160" i="22"/>
  <c r="H161" i="2"/>
  <c r="T161" i="2"/>
  <c r="C161" i="2"/>
  <c r="H160" i="2"/>
  <c r="T160" i="2"/>
  <c r="C160" i="2"/>
  <c r="H159" i="2"/>
  <c r="T159" i="2"/>
  <c r="C159" i="2"/>
  <c r="T158" i="2"/>
  <c r="H158" i="2"/>
  <c r="C158" i="2"/>
  <c r="H157" i="2"/>
  <c r="T157" i="2"/>
  <c r="C157" i="2"/>
  <c r="T156" i="2"/>
  <c r="H156" i="2"/>
  <c r="C156" i="2"/>
  <c r="H155" i="2"/>
  <c r="T155" i="2"/>
  <c r="C155" i="2"/>
  <c r="T154" i="2"/>
  <c r="H154" i="2"/>
  <c r="C154" i="2"/>
  <c r="H153" i="2"/>
  <c r="T153" i="2"/>
  <c r="C153" i="2"/>
  <c r="T152" i="2"/>
  <c r="H152" i="2"/>
  <c r="C152" i="2"/>
  <c r="H151" i="2"/>
  <c r="T151" i="2"/>
  <c r="C151" i="2"/>
  <c r="T150" i="2"/>
  <c r="H150" i="2"/>
  <c r="C150" i="2"/>
  <c r="C148" i="22"/>
  <c r="H149" i="2"/>
  <c r="T149" i="2"/>
  <c r="C149" i="2"/>
  <c r="C147" i="22"/>
  <c r="H148" i="2"/>
  <c r="T148" i="2"/>
  <c r="C148" i="2"/>
  <c r="C146" i="22"/>
  <c r="H147" i="2"/>
  <c r="T147" i="2"/>
  <c r="C147" i="2"/>
  <c r="C145" i="22"/>
  <c r="H146" i="2"/>
  <c r="T146" i="2"/>
  <c r="C146" i="2"/>
  <c r="C144" i="22"/>
  <c r="H145" i="2"/>
  <c r="T145" i="2"/>
  <c r="C145" i="2"/>
  <c r="C143" i="22"/>
  <c r="H144" i="2"/>
  <c r="T144" i="2"/>
  <c r="C144" i="2"/>
  <c r="C142" i="22"/>
  <c r="H143" i="2"/>
  <c r="T143" i="2"/>
  <c r="C143" i="2"/>
  <c r="C141" i="22"/>
  <c r="H142" i="2"/>
  <c r="T142" i="2"/>
  <c r="C142" i="2"/>
  <c r="C140" i="22"/>
  <c r="T141" i="2"/>
  <c r="H141" i="2"/>
  <c r="C141" i="2"/>
  <c r="C139" i="22"/>
  <c r="H140" i="2"/>
  <c r="T140" i="2"/>
  <c r="C140" i="2"/>
  <c r="C138" i="22"/>
  <c r="H139" i="2"/>
  <c r="T139" i="2"/>
  <c r="C139" i="2"/>
  <c r="C137" i="22"/>
  <c r="H138" i="2"/>
  <c r="T138" i="2"/>
  <c r="C138" i="2"/>
  <c r="C136" i="22"/>
  <c r="H137" i="2"/>
  <c r="T137" i="2"/>
  <c r="C137" i="2"/>
  <c r="C135" i="22"/>
  <c r="H136" i="2"/>
  <c r="T136" i="2"/>
  <c r="C136" i="2"/>
  <c r="C134" i="22"/>
  <c r="H135" i="2"/>
  <c r="T135" i="2"/>
  <c r="C135" i="2"/>
  <c r="C133" i="22"/>
  <c r="H134" i="2"/>
  <c r="T134" i="2"/>
  <c r="C134" i="2"/>
  <c r="C132" i="22"/>
  <c r="H133" i="2"/>
  <c r="T133" i="2"/>
  <c r="C133" i="2"/>
  <c r="C131" i="22"/>
  <c r="H132" i="2"/>
  <c r="T132" i="2"/>
  <c r="C132" i="2"/>
  <c r="C130" i="22"/>
  <c r="H131" i="2"/>
  <c r="T131" i="2"/>
  <c r="C131" i="2"/>
  <c r="C129" i="22"/>
  <c r="H130" i="2"/>
  <c r="T130" i="2"/>
  <c r="C130" i="2"/>
  <c r="C128" i="22"/>
  <c r="T129" i="2"/>
  <c r="H129" i="2"/>
  <c r="C129" i="2"/>
  <c r="C127" i="22"/>
  <c r="H128" i="2"/>
  <c r="T128" i="2"/>
  <c r="C128" i="2"/>
  <c r="C126" i="22"/>
  <c r="T127" i="2"/>
  <c r="H127" i="2"/>
  <c r="C127" i="2"/>
  <c r="C125" i="22"/>
  <c r="H126" i="2"/>
  <c r="T126" i="2"/>
  <c r="C126" i="2"/>
  <c r="C124" i="22"/>
  <c r="T125" i="2"/>
  <c r="H125" i="2"/>
  <c r="C125" i="2"/>
  <c r="C123" i="22"/>
  <c r="H124" i="2"/>
  <c r="T124" i="2"/>
  <c r="C124" i="2"/>
  <c r="C122" i="22"/>
  <c r="H123" i="2"/>
  <c r="T123" i="2"/>
  <c r="C123" i="2"/>
  <c r="C121" i="22"/>
  <c r="H122" i="2"/>
  <c r="T122" i="2"/>
  <c r="C122" i="2"/>
  <c r="C120" i="22"/>
  <c r="H121" i="2"/>
  <c r="T121" i="2"/>
  <c r="C121" i="2"/>
  <c r="C119" i="22"/>
  <c r="H120" i="2"/>
  <c r="T120" i="2"/>
  <c r="C120" i="2"/>
  <c r="C118" i="22"/>
  <c r="AZ119" i="2"/>
  <c r="H119" i="2"/>
  <c r="T119" i="2"/>
  <c r="C119" i="2"/>
  <c r="C117" i="22"/>
  <c r="AZ118" i="2"/>
  <c r="H118" i="2"/>
  <c r="T118" i="2"/>
  <c r="C118" i="2"/>
  <c r="C116" i="22"/>
  <c r="AZ117" i="2"/>
  <c r="H117" i="2"/>
  <c r="T117" i="2"/>
  <c r="C117" i="2"/>
  <c r="C115" i="22"/>
  <c r="AZ116" i="2"/>
  <c r="H116" i="2"/>
  <c r="T116" i="2"/>
  <c r="C116" i="2"/>
  <c r="C114" i="22"/>
  <c r="AZ115" i="2"/>
  <c r="H115" i="2"/>
  <c r="T115" i="2"/>
  <c r="C115" i="2"/>
  <c r="C113" i="22"/>
  <c r="AZ114" i="2"/>
  <c r="H114" i="2"/>
  <c r="T114" i="2"/>
  <c r="C114" i="2"/>
  <c r="C112" i="22"/>
  <c r="AZ113" i="2"/>
  <c r="H113" i="2"/>
  <c r="T113" i="2"/>
  <c r="C113" i="2"/>
  <c r="C111" i="22"/>
  <c r="AZ112" i="2"/>
  <c r="H112" i="2"/>
  <c r="T112" i="2"/>
  <c r="C112" i="2"/>
  <c r="C110" i="22"/>
  <c r="AZ111" i="2"/>
  <c r="H111" i="2"/>
  <c r="T111" i="2"/>
  <c r="C111" i="2"/>
  <c r="C109" i="22"/>
  <c r="AZ110" i="2"/>
  <c r="H110" i="2"/>
  <c r="T110" i="2"/>
  <c r="C110" i="2"/>
  <c r="C108" i="22"/>
  <c r="AZ109" i="2"/>
  <c r="H109" i="2"/>
  <c r="T109" i="2"/>
  <c r="C109" i="2"/>
  <c r="C107" i="22"/>
  <c r="AZ108" i="2"/>
  <c r="H108" i="2"/>
  <c r="T108" i="2"/>
  <c r="C108" i="2"/>
  <c r="C106" i="22"/>
  <c r="AZ107" i="2"/>
  <c r="H107" i="2"/>
  <c r="T107" i="2"/>
  <c r="C107" i="2"/>
  <c r="C105" i="22"/>
  <c r="AZ106" i="2"/>
  <c r="H106" i="2"/>
  <c r="T106" i="2"/>
  <c r="C106" i="2"/>
  <c r="C104" i="22"/>
  <c r="AZ105" i="2"/>
  <c r="H105" i="2"/>
  <c r="T105" i="2"/>
  <c r="C105" i="2"/>
  <c r="C103" i="22"/>
  <c r="AZ104" i="2"/>
  <c r="H104" i="2"/>
  <c r="T104" i="2"/>
  <c r="C104" i="2"/>
  <c r="C102" i="22"/>
  <c r="AZ103" i="2"/>
  <c r="H103" i="2"/>
  <c r="T103" i="2"/>
  <c r="C103" i="2"/>
  <c r="C101" i="22"/>
  <c r="AZ102" i="2"/>
  <c r="H102" i="2"/>
  <c r="T102" i="2"/>
  <c r="C102" i="2"/>
  <c r="C100" i="22"/>
  <c r="AZ101" i="2"/>
  <c r="H101" i="2"/>
  <c r="T101" i="2"/>
  <c r="C101" i="2"/>
  <c r="C99" i="22"/>
  <c r="AZ100" i="2"/>
  <c r="H100" i="2"/>
  <c r="T100" i="2"/>
  <c r="C100" i="2"/>
  <c r="C98" i="22"/>
  <c r="AZ99" i="2"/>
  <c r="H99" i="2"/>
  <c r="T99" i="2"/>
  <c r="C99" i="2"/>
  <c r="C97" i="22"/>
  <c r="AZ98" i="2"/>
  <c r="H98" i="2"/>
  <c r="T98" i="2"/>
  <c r="C98" i="2"/>
  <c r="C96" i="22"/>
  <c r="AZ97" i="2"/>
  <c r="H97" i="2"/>
  <c r="T97" i="2"/>
  <c r="C97" i="2"/>
  <c r="C95" i="22"/>
  <c r="AZ96" i="2"/>
  <c r="H96" i="2"/>
  <c r="T96" i="2"/>
  <c r="C96" i="2"/>
  <c r="C94" i="22"/>
  <c r="AZ95" i="2"/>
  <c r="H95" i="2"/>
  <c r="T95" i="2"/>
  <c r="C95" i="2"/>
  <c r="C93" i="22"/>
  <c r="AZ94" i="2"/>
  <c r="H94" i="2"/>
  <c r="T94" i="2"/>
  <c r="C94" i="2"/>
  <c r="C92" i="22"/>
  <c r="AZ93" i="2"/>
  <c r="H93" i="2"/>
  <c r="T93" i="2"/>
  <c r="C93" i="2"/>
  <c r="C91" i="22"/>
  <c r="AZ92" i="2"/>
  <c r="H92" i="2"/>
  <c r="T92" i="2"/>
  <c r="C92" i="2"/>
  <c r="C90" i="22"/>
  <c r="AZ91" i="2"/>
  <c r="H91" i="2"/>
  <c r="T91" i="2"/>
  <c r="C91" i="2"/>
  <c r="C89" i="22"/>
  <c r="AZ90" i="2"/>
  <c r="H90" i="2"/>
  <c r="T90" i="2"/>
  <c r="C90" i="2"/>
  <c r="C88" i="22"/>
  <c r="AZ89" i="2"/>
  <c r="H89" i="2"/>
  <c r="T89" i="2"/>
  <c r="C89" i="2"/>
  <c r="C87" i="22"/>
  <c r="AZ88" i="2"/>
  <c r="H88" i="2"/>
  <c r="T88" i="2"/>
  <c r="C88" i="2"/>
  <c r="C86" i="22"/>
  <c r="AZ87" i="2"/>
  <c r="H87" i="2"/>
  <c r="T87" i="2"/>
  <c r="C87" i="2"/>
  <c r="C85" i="22"/>
  <c r="AZ86" i="2"/>
  <c r="H86" i="2"/>
  <c r="T86" i="2"/>
  <c r="C86" i="2"/>
  <c r="C84" i="22"/>
  <c r="AZ85" i="2"/>
  <c r="H85" i="2"/>
  <c r="T85" i="2"/>
  <c r="C85" i="2"/>
  <c r="C83" i="22"/>
  <c r="AZ84" i="2"/>
  <c r="H84" i="2"/>
  <c r="T84" i="2"/>
  <c r="C84" i="2"/>
  <c r="C82" i="22"/>
  <c r="AZ83" i="2"/>
  <c r="H83" i="2"/>
  <c r="T83" i="2"/>
  <c r="C83" i="2"/>
  <c r="C81" i="22"/>
  <c r="AZ82" i="2"/>
  <c r="H82" i="2"/>
  <c r="T82" i="2"/>
  <c r="C82" i="2"/>
  <c r="C80" i="22"/>
  <c r="AZ81" i="2"/>
  <c r="H81" i="2"/>
  <c r="T81" i="2"/>
  <c r="C81" i="2"/>
  <c r="C79" i="22"/>
  <c r="AZ80" i="2"/>
  <c r="H80" i="2"/>
  <c r="T80" i="2"/>
  <c r="C80" i="2"/>
  <c r="C78" i="22"/>
  <c r="AZ79" i="2"/>
  <c r="H79" i="2"/>
  <c r="T79" i="2"/>
  <c r="C79" i="2"/>
  <c r="C77" i="22"/>
  <c r="AZ78" i="2"/>
  <c r="H78" i="2"/>
  <c r="T78" i="2"/>
  <c r="C78" i="2"/>
  <c r="C76" i="22"/>
  <c r="AZ77" i="2"/>
  <c r="H77" i="2"/>
  <c r="T77" i="2"/>
  <c r="C77" i="2"/>
  <c r="C75" i="22"/>
  <c r="AZ76" i="2"/>
  <c r="H76" i="2"/>
  <c r="T76" i="2"/>
  <c r="C76" i="2"/>
  <c r="C74" i="22"/>
  <c r="AZ75" i="2"/>
  <c r="H75" i="2"/>
  <c r="T75" i="2"/>
  <c r="C75" i="2"/>
  <c r="C73" i="22"/>
  <c r="AZ74" i="2"/>
  <c r="H74" i="2"/>
  <c r="T74" i="2"/>
  <c r="C74" i="2"/>
  <c r="C72" i="22"/>
  <c r="AZ73" i="2"/>
  <c r="H73" i="2"/>
  <c r="T73" i="2"/>
  <c r="C73" i="2"/>
  <c r="C71" i="22"/>
  <c r="AZ72" i="2"/>
  <c r="H72" i="2"/>
  <c r="T72" i="2"/>
  <c r="C72" i="2"/>
  <c r="C70" i="22"/>
  <c r="AZ71" i="2"/>
  <c r="T71" i="2"/>
  <c r="H71" i="2"/>
  <c r="C71" i="2"/>
  <c r="C69" i="22"/>
  <c r="AZ70" i="2"/>
  <c r="H70" i="2"/>
  <c r="T70" i="2"/>
  <c r="C70" i="2"/>
  <c r="C68" i="22"/>
  <c r="AZ69" i="2"/>
  <c r="T69" i="2"/>
  <c r="H69" i="2"/>
  <c r="C69" i="2"/>
  <c r="C67" i="22"/>
  <c r="AZ68" i="2"/>
  <c r="H68" i="2"/>
  <c r="T68" i="2"/>
  <c r="C68" i="2"/>
  <c r="C66" i="22"/>
  <c r="AZ67" i="2"/>
  <c r="T67" i="2"/>
  <c r="H67" i="2"/>
  <c r="C67" i="2"/>
  <c r="C65" i="22"/>
  <c r="AZ66" i="2"/>
  <c r="H66" i="2"/>
  <c r="T66" i="2"/>
  <c r="C66" i="2"/>
  <c r="C64" i="22"/>
  <c r="AZ65" i="2"/>
  <c r="T65" i="2"/>
  <c r="H65" i="2"/>
  <c r="C65" i="2"/>
  <c r="C63" i="22"/>
  <c r="AZ64" i="2"/>
  <c r="H64" i="2"/>
  <c r="T64" i="2"/>
  <c r="C64" i="2"/>
  <c r="C62" i="22"/>
  <c r="AZ63" i="2"/>
  <c r="H63" i="2"/>
  <c r="T63" i="2"/>
  <c r="C63" i="2"/>
  <c r="C61" i="22"/>
  <c r="AZ62" i="2"/>
  <c r="T62" i="2"/>
  <c r="H62" i="2"/>
  <c r="C62" i="2"/>
  <c r="C60" i="22"/>
  <c r="AZ61" i="2"/>
  <c r="H61" i="2"/>
  <c r="T61" i="2"/>
  <c r="C61" i="2"/>
  <c r="C59" i="22"/>
  <c r="AZ60" i="2"/>
  <c r="T60" i="2"/>
  <c r="H60" i="2"/>
  <c r="C60" i="2"/>
  <c r="C58" i="22"/>
  <c r="AZ59" i="2"/>
  <c r="H59" i="2"/>
  <c r="T59" i="2"/>
  <c r="C59" i="2"/>
  <c r="C57" i="22"/>
  <c r="AZ58" i="2"/>
  <c r="H58" i="2"/>
  <c r="T58" i="2"/>
  <c r="C58" i="2"/>
  <c r="C56" i="22"/>
  <c r="AZ57" i="2"/>
  <c r="H57" i="2"/>
  <c r="T57" i="2"/>
  <c r="C57" i="2"/>
  <c r="C55" i="22"/>
  <c r="AZ56" i="2"/>
  <c r="H56" i="2"/>
  <c r="T56" i="2"/>
  <c r="C56" i="2"/>
  <c r="C54" i="22"/>
  <c r="AZ55" i="2"/>
  <c r="H55" i="2"/>
  <c r="T55" i="2"/>
  <c r="C55" i="2"/>
  <c r="C53" i="22"/>
  <c r="AZ54" i="2"/>
  <c r="H54" i="2"/>
  <c r="T54" i="2"/>
  <c r="C54" i="2"/>
  <c r="C52" i="22"/>
  <c r="AZ53" i="2"/>
  <c r="H53" i="2"/>
  <c r="T53" i="2"/>
  <c r="C53" i="2"/>
  <c r="C51" i="22"/>
  <c r="AZ52" i="2"/>
  <c r="H52" i="2"/>
  <c r="T52" i="2"/>
  <c r="C52" i="2"/>
  <c r="C50" i="22"/>
  <c r="AZ51" i="2"/>
  <c r="T51" i="2"/>
  <c r="L51" i="2"/>
  <c r="H51" i="2"/>
  <c r="C51" i="2"/>
  <c r="AZ50" i="2"/>
  <c r="H50" i="2"/>
  <c r="T50" i="2"/>
  <c r="C50" i="2"/>
  <c r="AZ49" i="2"/>
  <c r="H49" i="2"/>
  <c r="T49" i="2"/>
  <c r="C49" i="2"/>
  <c r="C47" i="22"/>
  <c r="AZ48" i="2"/>
  <c r="T48" i="2"/>
  <c r="H48" i="2"/>
  <c r="C48" i="2"/>
  <c r="C46" i="22"/>
  <c r="AZ47" i="2"/>
  <c r="H47" i="2"/>
  <c r="T47" i="2"/>
  <c r="C47" i="2"/>
  <c r="AZ46" i="2"/>
  <c r="P46" i="2"/>
  <c r="H46" i="2"/>
  <c r="T46" i="2"/>
  <c r="C46" i="2"/>
  <c r="C44" i="22"/>
  <c r="AZ45" i="2"/>
  <c r="H45" i="2"/>
  <c r="T45" i="2"/>
  <c r="C45" i="2"/>
  <c r="C43" i="22"/>
  <c r="AZ44" i="2"/>
  <c r="H44" i="2"/>
  <c r="T44" i="2"/>
  <c r="C44" i="2"/>
  <c r="C42" i="22"/>
  <c r="AZ43" i="2"/>
  <c r="T43" i="2"/>
  <c r="P43" i="2"/>
  <c r="H43" i="2"/>
  <c r="C43" i="2"/>
  <c r="C41" i="22"/>
  <c r="AZ42" i="2"/>
  <c r="P42" i="2"/>
  <c r="H42" i="2"/>
  <c r="T42" i="2"/>
  <c r="C42" i="2"/>
  <c r="C40" i="22"/>
  <c r="AZ41" i="2"/>
  <c r="H41" i="2"/>
  <c r="T41" i="2"/>
  <c r="C41" i="2"/>
  <c r="C39" i="22"/>
  <c r="AZ40" i="2"/>
  <c r="T40" i="2"/>
  <c r="H40" i="2"/>
  <c r="C40" i="2"/>
  <c r="C38" i="22"/>
  <c r="AZ39" i="2"/>
  <c r="T39" i="2"/>
  <c r="P39" i="2"/>
  <c r="H39" i="2"/>
  <c r="C39" i="2"/>
  <c r="C37" i="22"/>
  <c r="AZ38" i="2"/>
  <c r="H38" i="2"/>
  <c r="T38" i="2"/>
  <c r="C38" i="2"/>
  <c r="C36" i="22"/>
  <c r="AZ37" i="2"/>
  <c r="H37" i="2"/>
  <c r="T37" i="2"/>
  <c r="C37" i="2"/>
  <c r="C35" i="22"/>
  <c r="AZ36" i="2"/>
  <c r="T36" i="2"/>
  <c r="H36" i="2"/>
  <c r="C36" i="2"/>
  <c r="C34" i="22"/>
  <c r="AZ35" i="2"/>
  <c r="P35" i="2"/>
  <c r="H35" i="2"/>
  <c r="T35" i="2"/>
  <c r="C35" i="2"/>
  <c r="C33" i="22"/>
  <c r="AZ34" i="2"/>
  <c r="H34" i="2"/>
  <c r="T34" i="2"/>
  <c r="C34" i="2"/>
  <c r="C32" i="22"/>
  <c r="AZ33" i="2"/>
  <c r="H33" i="2"/>
  <c r="T33" i="2"/>
  <c r="C33" i="2"/>
  <c r="C31" i="22"/>
  <c r="AZ32" i="2"/>
  <c r="H32" i="2"/>
  <c r="T32" i="2"/>
  <c r="C32" i="2"/>
  <c r="C30" i="22"/>
  <c r="AZ31" i="2"/>
  <c r="H31" i="2"/>
  <c r="T31" i="2"/>
  <c r="C31" i="2"/>
  <c r="C29" i="22"/>
  <c r="AZ30" i="2"/>
  <c r="H30" i="2"/>
  <c r="T30" i="2"/>
  <c r="C30" i="2"/>
  <c r="C28" i="22"/>
  <c r="AZ29" i="2"/>
  <c r="H29" i="2"/>
  <c r="T29" i="2"/>
  <c r="C29" i="2"/>
  <c r="C27" i="22"/>
  <c r="AZ28" i="2"/>
  <c r="T28" i="2"/>
  <c r="H28" i="2"/>
  <c r="C28" i="2"/>
  <c r="C26" i="22"/>
  <c r="AZ27" i="2"/>
  <c r="H27" i="2"/>
  <c r="T27" i="2"/>
  <c r="C27" i="2"/>
  <c r="C25" i="22"/>
  <c r="AZ26" i="2"/>
  <c r="H26" i="2"/>
  <c r="T26" i="2"/>
  <c r="C26" i="2"/>
  <c r="C24" i="22"/>
  <c r="AZ25" i="2"/>
  <c r="H25" i="2"/>
  <c r="T25" i="2"/>
  <c r="C25" i="2"/>
  <c r="C23" i="22"/>
  <c r="AZ24" i="2"/>
  <c r="H24" i="2"/>
  <c r="T24" i="2"/>
  <c r="C24" i="2"/>
  <c r="C22" i="22"/>
  <c r="AZ23" i="2"/>
  <c r="H23" i="2"/>
  <c r="T23" i="2"/>
  <c r="C23" i="2"/>
  <c r="C21" i="22"/>
  <c r="AZ22" i="2"/>
  <c r="H22" i="2"/>
  <c r="T22" i="2"/>
  <c r="C22" i="2"/>
  <c r="C20" i="22"/>
  <c r="AZ21" i="2"/>
  <c r="AL21" i="2"/>
  <c r="AM21" i="2"/>
  <c r="H21" i="2"/>
  <c r="T21" i="2"/>
  <c r="C21" i="2"/>
  <c r="C19" i="22"/>
  <c r="AZ20" i="2"/>
  <c r="H20" i="2"/>
  <c r="T20" i="2"/>
  <c r="C20" i="2"/>
  <c r="C18" i="22"/>
  <c r="AZ19" i="2"/>
  <c r="H19" i="2"/>
  <c r="T19" i="2"/>
  <c r="C19" i="2"/>
  <c r="AZ18" i="2"/>
  <c r="H18" i="2"/>
  <c r="T18" i="2"/>
  <c r="C18" i="2"/>
  <c r="C16" i="22"/>
  <c r="AZ17" i="2"/>
  <c r="H17" i="2"/>
  <c r="T17" i="2"/>
  <c r="C17" i="2"/>
  <c r="AZ16" i="2"/>
  <c r="H16" i="2"/>
  <c r="T16" i="2"/>
  <c r="C16" i="2"/>
  <c r="C14" i="22"/>
  <c r="AZ15" i="2"/>
  <c r="H15" i="2"/>
  <c r="T15" i="2"/>
  <c r="C15" i="2"/>
  <c r="C13" i="22"/>
  <c r="AZ14" i="2"/>
  <c r="H14" i="2"/>
  <c r="T14" i="2"/>
  <c r="C14" i="2"/>
  <c r="AZ13" i="2"/>
  <c r="H13" i="2"/>
  <c r="T13" i="2"/>
  <c r="C13" i="2"/>
  <c r="AZ12" i="2"/>
  <c r="T12" i="2"/>
  <c r="H12" i="2"/>
  <c r="C12" i="2"/>
  <c r="C10" i="22"/>
  <c r="AZ11" i="2"/>
  <c r="H11" i="2"/>
  <c r="T11" i="2"/>
  <c r="C11" i="2"/>
  <c r="AZ10" i="2"/>
  <c r="H10" i="2"/>
  <c r="T10" i="2"/>
  <c r="C10" i="2"/>
  <c r="AZ9" i="2"/>
  <c r="H9" i="2"/>
  <c r="T9" i="2"/>
  <c r="C9" i="2"/>
  <c r="AZ8" i="2"/>
  <c r="P8" i="2"/>
  <c r="H8" i="2"/>
  <c r="T8" i="2"/>
  <c r="C8" i="2"/>
  <c r="C6" i="22"/>
  <c r="AZ7" i="2"/>
  <c r="H7" i="2"/>
  <c r="T7" i="2"/>
  <c r="C7" i="2"/>
  <c r="BC6" i="2"/>
  <c r="G4" i="18"/>
  <c r="R4" i="18"/>
  <c r="BB6" i="2"/>
  <c r="F4" i="18"/>
  <c r="BA6" i="2"/>
  <c r="E4" i="18"/>
  <c r="AZ6" i="2"/>
  <c r="D4" i="18"/>
  <c r="L3" i="2"/>
  <c r="K7" i="14"/>
  <c r="Z2" i="2"/>
  <c r="D11" i="12"/>
  <c r="L2" i="2"/>
  <c r="Y2" i="9"/>
  <c r="D2" i="2"/>
  <c r="C40" i="36"/>
  <c r="B40" i="36"/>
  <c r="C39" i="36"/>
  <c r="B39" i="36"/>
  <c r="C38" i="36"/>
  <c r="B38" i="36"/>
  <c r="C37" i="36"/>
  <c r="B37" i="36"/>
  <c r="C36" i="36"/>
  <c r="B36" i="36"/>
  <c r="C35" i="36"/>
  <c r="B35" i="36"/>
  <c r="C34" i="36"/>
  <c r="B34" i="36"/>
  <c r="C33" i="36"/>
  <c r="B33" i="36"/>
  <c r="C32" i="36"/>
  <c r="B32" i="36"/>
  <c r="C31" i="36"/>
  <c r="B31" i="36"/>
  <c r="C30" i="36"/>
  <c r="B30" i="36"/>
  <c r="C29" i="36"/>
  <c r="B29" i="36"/>
  <c r="C28" i="36"/>
  <c r="B28" i="36"/>
  <c r="C27" i="36"/>
  <c r="B27" i="36"/>
  <c r="C26" i="36"/>
  <c r="B26" i="36"/>
  <c r="C25" i="36"/>
  <c r="B25" i="36"/>
  <c r="C24" i="36"/>
  <c r="B24" i="36"/>
  <c r="B23" i="36"/>
  <c r="C22" i="36"/>
  <c r="B22" i="36"/>
  <c r="C21" i="36"/>
  <c r="B21" i="36"/>
  <c r="C20" i="36"/>
  <c r="B20" i="36"/>
  <c r="B19" i="36"/>
  <c r="C18" i="36"/>
  <c r="B18" i="36"/>
  <c r="B17" i="36"/>
  <c r="C16" i="36"/>
  <c r="B16" i="36"/>
  <c r="B15" i="36"/>
  <c r="C14" i="36"/>
  <c r="B14" i="36"/>
  <c r="C13" i="36"/>
  <c r="B13" i="36"/>
  <c r="C12" i="36"/>
  <c r="B12" i="36"/>
  <c r="B11" i="36"/>
  <c r="B10" i="36"/>
  <c r="B9" i="36"/>
  <c r="B8" i="36"/>
  <c r="B7" i="36"/>
  <c r="B6" i="36"/>
  <c r="B5" i="36"/>
  <c r="B4" i="3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Y25" i="26"/>
  <c r="BS25" i="26"/>
  <c r="BI25" i="26"/>
  <c r="B32" i="21"/>
  <c r="B25" i="26"/>
  <c r="BY24" i="26"/>
  <c r="BS24" i="26"/>
  <c r="BI24" i="26"/>
  <c r="A41" i="39"/>
  <c r="B24" i="26"/>
  <c r="BY23" i="26"/>
  <c r="BS23" i="26"/>
  <c r="BI23" i="26"/>
  <c r="B23" i="26"/>
  <c r="BY22" i="26"/>
  <c r="BS22" i="26"/>
  <c r="BI22" i="26"/>
  <c r="B22" i="26"/>
  <c r="BY21" i="26"/>
  <c r="BS21" i="26"/>
  <c r="BI21" i="26"/>
  <c r="B28" i="21"/>
  <c r="B21" i="26"/>
  <c r="BY20" i="26"/>
  <c r="BS20" i="26"/>
  <c r="BI20" i="26"/>
  <c r="B20" i="26"/>
  <c r="BY19" i="26"/>
  <c r="BS19" i="26"/>
  <c r="BI19" i="26"/>
  <c r="B19" i="26"/>
  <c r="BY18" i="26"/>
  <c r="BS18" i="26"/>
  <c r="BI18" i="26"/>
  <c r="B18" i="26"/>
  <c r="BY17" i="26"/>
  <c r="BS17" i="26"/>
  <c r="BI17" i="26"/>
  <c r="B24" i="21"/>
  <c r="B17" i="26"/>
  <c r="BY16" i="26"/>
  <c r="BS16" i="26"/>
  <c r="BI16" i="26"/>
  <c r="B16" i="26"/>
  <c r="BY15" i="26"/>
  <c r="BS15" i="26"/>
  <c r="BI15" i="26"/>
  <c r="B15" i="26"/>
  <c r="BY14" i="26"/>
  <c r="BS14" i="26"/>
  <c r="BI14" i="26"/>
  <c r="B14" i="26"/>
  <c r="BY13" i="26"/>
  <c r="BS13" i="26"/>
  <c r="BI13" i="26"/>
  <c r="B20" i="21"/>
  <c r="B13" i="26"/>
  <c r="BS12" i="26"/>
  <c r="BI12" i="26"/>
  <c r="C11" i="36"/>
  <c r="B12" i="26"/>
  <c r="BS11" i="26"/>
  <c r="BI11" i="26"/>
  <c r="B11" i="26"/>
  <c r="BS10" i="26"/>
  <c r="BI10" i="26"/>
  <c r="B10" i="26"/>
  <c r="BS9" i="26"/>
  <c r="BI9" i="26"/>
  <c r="B16" i="21"/>
  <c r="B9" i="26"/>
  <c r="BS8" i="26"/>
  <c r="BI8" i="26"/>
  <c r="C7" i="36"/>
  <c r="B8" i="26"/>
  <c r="BS7" i="26"/>
  <c r="BI7" i="26"/>
  <c r="B7" i="26"/>
  <c r="BS6" i="26"/>
  <c r="BI6" i="26"/>
  <c r="A23" i="39"/>
  <c r="B6" i="26"/>
  <c r="V2" i="26"/>
  <c r="AH463" i="1"/>
  <c r="AI12" i="14"/>
  <c r="AG463" i="1"/>
  <c r="AH12" i="14"/>
  <c r="AF463" i="1"/>
  <c r="AG12" i="14"/>
  <c r="AE463" i="1"/>
  <c r="AF12" i="14"/>
  <c r="AD463" i="1"/>
  <c r="AE12" i="14"/>
  <c r="AC463" i="1"/>
  <c r="AD12" i="14"/>
  <c r="AB463" i="1"/>
  <c r="AC12" i="14"/>
  <c r="AA463" i="1"/>
  <c r="AB12" i="14"/>
  <c r="Z463" i="1"/>
  <c r="AA12" i="14"/>
  <c r="Y463" i="1"/>
  <c r="Z12" i="14"/>
  <c r="X463" i="1"/>
  <c r="Y12" i="14"/>
  <c r="W463" i="1"/>
  <c r="V463" i="1"/>
  <c r="W12" i="14"/>
  <c r="U463" i="1"/>
  <c r="V12" i="14"/>
  <c r="T463" i="1"/>
  <c r="U12" i="14"/>
  <c r="S463" i="1"/>
  <c r="T12" i="14"/>
  <c r="R463" i="1"/>
  <c r="S12" i="14"/>
  <c r="Q463" i="1"/>
  <c r="R12" i="14"/>
  <c r="P463" i="1"/>
  <c r="Q12" i="14"/>
  <c r="O463" i="1"/>
  <c r="P12" i="14"/>
  <c r="N463" i="1"/>
  <c r="O12" i="14"/>
  <c r="M463" i="1"/>
  <c r="N12" i="14"/>
  <c r="L463" i="1"/>
  <c r="M12" i="14"/>
  <c r="K463" i="1"/>
  <c r="L12" i="14"/>
  <c r="J463" i="1"/>
  <c r="K12" i="14"/>
  <c r="I463" i="1"/>
  <c r="J12" i="14"/>
  <c r="H463" i="1"/>
  <c r="I12" i="14"/>
  <c r="G463" i="1"/>
  <c r="H12" i="14"/>
  <c r="F463" i="1"/>
  <c r="G12" i="14"/>
  <c r="E463" i="1"/>
  <c r="F12" i="14"/>
  <c r="D463" i="1"/>
  <c r="E12" i="14"/>
  <c r="C463" i="1"/>
  <c r="D12" i="14"/>
  <c r="B463" i="1"/>
  <c r="C12" i="14"/>
  <c r="I459" i="1"/>
  <c r="AH455" i="1"/>
  <c r="AG455" i="1"/>
  <c r="AF455" i="1"/>
  <c r="AE455" i="1"/>
  <c r="K50" i="1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BT450" i="1"/>
  <c r="BS450" i="1"/>
  <c r="G450" i="2"/>
  <c r="Q450" i="2"/>
  <c r="BP450" i="1"/>
  <c r="F450" i="2"/>
  <c r="BM450" i="1"/>
  <c r="BL450" i="1"/>
  <c r="BT449" i="1"/>
  <c r="BS449" i="1"/>
  <c r="G449" i="2"/>
  <c r="BP449" i="1"/>
  <c r="F449" i="2"/>
  <c r="BM449" i="1"/>
  <c r="BL449" i="1"/>
  <c r="BT448" i="1"/>
  <c r="BS448" i="1"/>
  <c r="G448" i="2"/>
  <c r="BP448" i="1"/>
  <c r="F448" i="2"/>
  <c r="BM448" i="1"/>
  <c r="BL448" i="1"/>
  <c r="BT447" i="1"/>
  <c r="BS447" i="1"/>
  <c r="G447" i="2"/>
  <c r="BP447" i="1"/>
  <c r="F447" i="2"/>
  <c r="BM447" i="1"/>
  <c r="BL447" i="1"/>
  <c r="BT446" i="1"/>
  <c r="BS446" i="1"/>
  <c r="G446" i="2"/>
  <c r="BP446" i="1"/>
  <c r="F446" i="2"/>
  <c r="BM446" i="1"/>
  <c r="BL446" i="1"/>
  <c r="BT445" i="1"/>
  <c r="BS445" i="1"/>
  <c r="G445" i="2"/>
  <c r="BP445" i="1"/>
  <c r="F445" i="2"/>
  <c r="BM445" i="1"/>
  <c r="BL445" i="1"/>
  <c r="BT444" i="1"/>
  <c r="BS444" i="1"/>
  <c r="BP444" i="1"/>
  <c r="F444" i="2"/>
  <c r="BM444" i="1"/>
  <c r="BL444" i="1"/>
  <c r="BT443" i="1"/>
  <c r="BS443" i="1"/>
  <c r="G443" i="2"/>
  <c r="BP443" i="1"/>
  <c r="F443" i="2"/>
  <c r="BM443" i="1"/>
  <c r="BL443" i="1"/>
  <c r="BT442" i="1"/>
  <c r="BS442" i="1"/>
  <c r="G442" i="2"/>
  <c r="Q442" i="2"/>
  <c r="BP442" i="1"/>
  <c r="F442" i="2"/>
  <c r="BM442" i="1"/>
  <c r="BL442" i="1"/>
  <c r="BT441" i="1"/>
  <c r="BS441" i="1"/>
  <c r="G441" i="2"/>
  <c r="BP441" i="1"/>
  <c r="F441" i="2"/>
  <c r="BM441" i="1"/>
  <c r="BL441" i="1"/>
  <c r="BT440" i="1"/>
  <c r="BS440" i="1"/>
  <c r="G440" i="2"/>
  <c r="BP440" i="1"/>
  <c r="F440" i="2"/>
  <c r="BM440" i="1"/>
  <c r="BL440" i="1"/>
  <c r="BT439" i="1"/>
  <c r="BS439" i="1"/>
  <c r="G439" i="2"/>
  <c r="BP439" i="1"/>
  <c r="F439" i="2"/>
  <c r="BM439" i="1"/>
  <c r="BL439" i="1"/>
  <c r="BT438" i="1"/>
  <c r="BS438" i="1"/>
  <c r="G438" i="2"/>
  <c r="BP438" i="1"/>
  <c r="F438" i="2"/>
  <c r="BM438" i="1"/>
  <c r="BL438" i="1"/>
  <c r="BT437" i="1"/>
  <c r="BS437" i="1"/>
  <c r="G437" i="2"/>
  <c r="BP437" i="1"/>
  <c r="F437" i="2"/>
  <c r="BM437" i="1"/>
  <c r="BL437" i="1"/>
  <c r="BT436" i="1"/>
  <c r="BS436" i="1"/>
  <c r="G436" i="2"/>
  <c r="BP436" i="1"/>
  <c r="F436" i="2"/>
  <c r="BM436" i="1"/>
  <c r="BL436" i="1"/>
  <c r="BT435" i="1"/>
  <c r="BS435" i="1"/>
  <c r="G435" i="2"/>
  <c r="BP435" i="1"/>
  <c r="F435" i="2"/>
  <c r="BM435" i="1"/>
  <c r="BL435" i="1"/>
  <c r="BT434" i="1"/>
  <c r="BS434" i="1"/>
  <c r="G434" i="2"/>
  <c r="Q434" i="2"/>
  <c r="BP434" i="1"/>
  <c r="F434" i="2"/>
  <c r="BM434" i="1"/>
  <c r="BL434" i="1"/>
  <c r="BT433" i="1"/>
  <c r="BS433" i="1"/>
  <c r="G433" i="2"/>
  <c r="BP433" i="1"/>
  <c r="F433" i="2"/>
  <c r="BM433" i="1"/>
  <c r="BL433" i="1"/>
  <c r="BT432" i="1"/>
  <c r="BS432" i="1"/>
  <c r="G432" i="2"/>
  <c r="BP432" i="1"/>
  <c r="F432" i="2"/>
  <c r="BM432" i="1"/>
  <c r="BL432" i="1"/>
  <c r="BT431" i="1"/>
  <c r="BS431" i="1"/>
  <c r="G431" i="2"/>
  <c r="BP431" i="1"/>
  <c r="F431" i="2"/>
  <c r="BM431" i="1"/>
  <c r="BL431" i="1"/>
  <c r="BT430" i="1"/>
  <c r="BS430" i="1"/>
  <c r="G430" i="2"/>
  <c r="BP430" i="1"/>
  <c r="F430" i="2"/>
  <c r="BM430" i="1"/>
  <c r="BL430" i="1"/>
  <c r="BT429" i="1"/>
  <c r="BS429" i="1"/>
  <c r="G429" i="2"/>
  <c r="BP429" i="1"/>
  <c r="F429" i="2"/>
  <c r="BM429" i="1"/>
  <c r="BL429" i="1"/>
  <c r="BT428" i="1"/>
  <c r="BS428" i="1"/>
  <c r="G428" i="2"/>
  <c r="BP428" i="1"/>
  <c r="F428" i="2"/>
  <c r="BM428" i="1"/>
  <c r="BL428" i="1"/>
  <c r="BT427" i="1"/>
  <c r="BS427" i="1"/>
  <c r="G427" i="2"/>
  <c r="BP427" i="1"/>
  <c r="F427" i="2"/>
  <c r="BM427" i="1"/>
  <c r="BL427" i="1"/>
  <c r="BT426" i="1"/>
  <c r="BS426" i="1"/>
  <c r="G426" i="2"/>
  <c r="Q426" i="2"/>
  <c r="BP426" i="1"/>
  <c r="F426" i="2"/>
  <c r="BM426" i="1"/>
  <c r="BL426" i="1"/>
  <c r="BT425" i="1"/>
  <c r="BS425" i="1"/>
  <c r="G425" i="2"/>
  <c r="BP425" i="1"/>
  <c r="F425" i="2"/>
  <c r="BM425" i="1"/>
  <c r="BL425" i="1"/>
  <c r="BT424" i="1"/>
  <c r="BS424" i="1"/>
  <c r="G424" i="2"/>
  <c r="BP424" i="1"/>
  <c r="F424" i="2"/>
  <c r="BM424" i="1"/>
  <c r="BL424" i="1"/>
  <c r="BT423" i="1"/>
  <c r="BS423" i="1"/>
  <c r="G423" i="2"/>
  <c r="BP423" i="1"/>
  <c r="F423" i="2"/>
  <c r="BM423" i="1"/>
  <c r="BL423" i="1"/>
  <c r="BT422" i="1"/>
  <c r="BS422" i="1"/>
  <c r="G422" i="2"/>
  <c r="BP422" i="1"/>
  <c r="F422" i="2"/>
  <c r="BM422" i="1"/>
  <c r="BL422" i="1"/>
  <c r="BT421" i="1"/>
  <c r="BS421" i="1"/>
  <c r="G421" i="2"/>
  <c r="BP421" i="1"/>
  <c r="F421" i="2"/>
  <c r="BM421" i="1"/>
  <c r="BL421" i="1"/>
  <c r="BT420" i="1"/>
  <c r="BS420" i="1"/>
  <c r="G420" i="2"/>
  <c r="BP420" i="1"/>
  <c r="F420" i="2"/>
  <c r="BM420" i="1"/>
  <c r="BL420" i="1"/>
  <c r="BT419" i="1"/>
  <c r="BS419" i="1"/>
  <c r="G419" i="2"/>
  <c r="BP419" i="1"/>
  <c r="F419" i="2"/>
  <c r="BM419" i="1"/>
  <c r="BL419" i="1"/>
  <c r="BT418" i="1"/>
  <c r="BS418" i="1"/>
  <c r="G418" i="2"/>
  <c r="BP418" i="1"/>
  <c r="F418" i="2"/>
  <c r="BM418" i="1"/>
  <c r="BL418" i="1"/>
  <c r="BT417" i="1"/>
  <c r="BS417" i="1"/>
  <c r="G417" i="2"/>
  <c r="BP417" i="1"/>
  <c r="F417" i="2"/>
  <c r="BM417" i="1"/>
  <c r="BL417" i="1"/>
  <c r="BT416" i="1"/>
  <c r="BS416" i="1"/>
  <c r="G416" i="2"/>
  <c r="BP416" i="1"/>
  <c r="F416" i="2"/>
  <c r="BM416" i="1"/>
  <c r="BL416" i="1"/>
  <c r="BT415" i="1"/>
  <c r="BS415" i="1"/>
  <c r="G415" i="2"/>
  <c r="BP415" i="1"/>
  <c r="F415" i="2"/>
  <c r="BM415" i="1"/>
  <c r="BL415" i="1"/>
  <c r="BT414" i="1"/>
  <c r="BS414" i="1"/>
  <c r="G414" i="2"/>
  <c r="BP414" i="1"/>
  <c r="F414" i="2"/>
  <c r="BM414" i="1"/>
  <c r="BL414" i="1"/>
  <c r="BT413" i="1"/>
  <c r="BS413" i="1"/>
  <c r="G413" i="2"/>
  <c r="BP413" i="1"/>
  <c r="F413" i="2"/>
  <c r="BM413" i="1"/>
  <c r="BL413" i="1"/>
  <c r="BT412" i="1"/>
  <c r="BS412" i="1"/>
  <c r="G412" i="2"/>
  <c r="BP412" i="1"/>
  <c r="F412" i="2"/>
  <c r="BM412" i="1"/>
  <c r="BL412" i="1"/>
  <c r="BT411" i="1"/>
  <c r="BS411" i="1"/>
  <c r="G411" i="2"/>
  <c r="BP411" i="1"/>
  <c r="F411" i="2"/>
  <c r="BM411" i="1"/>
  <c r="BL411" i="1"/>
  <c r="BT410" i="1"/>
  <c r="BS410" i="1"/>
  <c r="G410" i="2"/>
  <c r="BP410" i="1"/>
  <c r="F410" i="2"/>
  <c r="BM410" i="1"/>
  <c r="BL410" i="1"/>
  <c r="BT409" i="1"/>
  <c r="BS409" i="1"/>
  <c r="G409" i="2"/>
  <c r="BP409" i="1"/>
  <c r="F409" i="2"/>
  <c r="BM409" i="1"/>
  <c r="BL409" i="1"/>
  <c r="BT408" i="1"/>
  <c r="BS408" i="1"/>
  <c r="G408" i="2"/>
  <c r="BP408" i="1"/>
  <c r="F408" i="2"/>
  <c r="BM408" i="1"/>
  <c r="BL408" i="1"/>
  <c r="BT407" i="1"/>
  <c r="BS407" i="1"/>
  <c r="G407" i="2"/>
  <c r="BP407" i="1"/>
  <c r="F407" i="2"/>
  <c r="BM407" i="1"/>
  <c r="BL407" i="1"/>
  <c r="BT406" i="1"/>
  <c r="BS406" i="1"/>
  <c r="G406" i="2"/>
  <c r="BP406" i="1"/>
  <c r="F406" i="2"/>
  <c r="BM406" i="1"/>
  <c r="BL406" i="1"/>
  <c r="BT405" i="1"/>
  <c r="BS405" i="1"/>
  <c r="G405" i="2"/>
  <c r="BP405" i="1"/>
  <c r="F405" i="2"/>
  <c r="BM405" i="1"/>
  <c r="BL405" i="1"/>
  <c r="BT404" i="1"/>
  <c r="BS404" i="1"/>
  <c r="G404" i="2"/>
  <c r="BP404" i="1"/>
  <c r="F404" i="2"/>
  <c r="BM404" i="1"/>
  <c r="BL404" i="1"/>
  <c r="BT403" i="1"/>
  <c r="BS403" i="1"/>
  <c r="G403" i="2"/>
  <c r="BP403" i="1"/>
  <c r="F403" i="2"/>
  <c r="BM403" i="1"/>
  <c r="BL403" i="1"/>
  <c r="BT402" i="1"/>
  <c r="BS402" i="1"/>
  <c r="G402" i="2"/>
  <c r="BP402" i="1"/>
  <c r="F402" i="2"/>
  <c r="BM402" i="1"/>
  <c r="BL402" i="1"/>
  <c r="BT401" i="1"/>
  <c r="BS401" i="1"/>
  <c r="G401" i="2"/>
  <c r="BP401" i="1"/>
  <c r="F401" i="2"/>
  <c r="BM401" i="1"/>
  <c r="BL401" i="1"/>
  <c r="BT400" i="1"/>
  <c r="BS400" i="1"/>
  <c r="G400" i="2"/>
  <c r="BP400" i="1"/>
  <c r="F400" i="2"/>
  <c r="BM400" i="1"/>
  <c r="BL400" i="1"/>
  <c r="BT399" i="1"/>
  <c r="BS399" i="1"/>
  <c r="G399" i="2"/>
  <c r="BP399" i="1"/>
  <c r="F399" i="2"/>
  <c r="BM399" i="1"/>
  <c r="BL399" i="1"/>
  <c r="BT398" i="1"/>
  <c r="BS398" i="1"/>
  <c r="G398" i="2"/>
  <c r="BP398" i="1"/>
  <c r="F398" i="2"/>
  <c r="BM398" i="1"/>
  <c r="BL398" i="1"/>
  <c r="BT397" i="1"/>
  <c r="BS397" i="1"/>
  <c r="G397" i="2"/>
  <c r="BP397" i="1"/>
  <c r="F397" i="2"/>
  <c r="BM397" i="1"/>
  <c r="BL397" i="1"/>
  <c r="BT396" i="1"/>
  <c r="BS396" i="1"/>
  <c r="G396" i="2"/>
  <c r="BP396" i="1"/>
  <c r="F396" i="2"/>
  <c r="BM396" i="1"/>
  <c r="BL396" i="1"/>
  <c r="BT395" i="1"/>
  <c r="BS395" i="1"/>
  <c r="G395" i="2"/>
  <c r="BP395" i="1"/>
  <c r="F395" i="2"/>
  <c r="BM395" i="1"/>
  <c r="BL395" i="1"/>
  <c r="BT394" i="1"/>
  <c r="BS394" i="1"/>
  <c r="G394" i="2"/>
  <c r="BP394" i="1"/>
  <c r="F394" i="2"/>
  <c r="BM394" i="1"/>
  <c r="BL394" i="1"/>
  <c r="BT393" i="1"/>
  <c r="BS393" i="1"/>
  <c r="G393" i="2"/>
  <c r="BP393" i="1"/>
  <c r="F393" i="2"/>
  <c r="BM393" i="1"/>
  <c r="BL393" i="1"/>
  <c r="BT392" i="1"/>
  <c r="BS392" i="1"/>
  <c r="G392" i="2"/>
  <c r="BP392" i="1"/>
  <c r="F392" i="2"/>
  <c r="BM392" i="1"/>
  <c r="BL392" i="1"/>
  <c r="BT391" i="1"/>
  <c r="BS391" i="1"/>
  <c r="G391" i="2"/>
  <c r="BP391" i="1"/>
  <c r="F391" i="2"/>
  <c r="BM391" i="1"/>
  <c r="BL391" i="1"/>
  <c r="BT390" i="1"/>
  <c r="BS390" i="1"/>
  <c r="G390" i="2"/>
  <c r="BP390" i="1"/>
  <c r="F390" i="2"/>
  <c r="BM390" i="1"/>
  <c r="BL390" i="1"/>
  <c r="BT389" i="1"/>
  <c r="BS389" i="1"/>
  <c r="G389" i="2"/>
  <c r="BP389" i="1"/>
  <c r="F389" i="2"/>
  <c r="BM389" i="1"/>
  <c r="BL389" i="1"/>
  <c r="BT388" i="1"/>
  <c r="BS388" i="1"/>
  <c r="G388" i="2"/>
  <c r="BP388" i="1"/>
  <c r="F388" i="2"/>
  <c r="BM388" i="1"/>
  <c r="BL388" i="1"/>
  <c r="BT387" i="1"/>
  <c r="BS387" i="1"/>
  <c r="G387" i="2"/>
  <c r="BP387" i="1"/>
  <c r="F387" i="2"/>
  <c r="BM387" i="1"/>
  <c r="BL387" i="1"/>
  <c r="BT386" i="1"/>
  <c r="BS386" i="1"/>
  <c r="G386" i="2"/>
  <c r="BP386" i="1"/>
  <c r="F386" i="2"/>
  <c r="BM386" i="1"/>
  <c r="BL386" i="1"/>
  <c r="BT385" i="1"/>
  <c r="BS385" i="1"/>
  <c r="G385" i="2"/>
  <c r="BP385" i="1"/>
  <c r="F385" i="2"/>
  <c r="BM385" i="1"/>
  <c r="BL385" i="1"/>
  <c r="BT384" i="1"/>
  <c r="BS384" i="1"/>
  <c r="G384" i="2"/>
  <c r="BP384" i="1"/>
  <c r="F384" i="2"/>
  <c r="BM384" i="1"/>
  <c r="BL384" i="1"/>
  <c r="BT383" i="1"/>
  <c r="BS383" i="1"/>
  <c r="G383" i="2"/>
  <c r="BP383" i="1"/>
  <c r="F383" i="2"/>
  <c r="BM383" i="1"/>
  <c r="BL383" i="1"/>
  <c r="BT382" i="1"/>
  <c r="BS382" i="1"/>
  <c r="G382" i="2"/>
  <c r="BP382" i="1"/>
  <c r="F382" i="2"/>
  <c r="BM382" i="1"/>
  <c r="BL382" i="1"/>
  <c r="BT381" i="1"/>
  <c r="BS381" i="1"/>
  <c r="G381" i="2"/>
  <c r="BP381" i="1"/>
  <c r="F381" i="2"/>
  <c r="BM381" i="1"/>
  <c r="BL381" i="1"/>
  <c r="BT380" i="1"/>
  <c r="BS380" i="1"/>
  <c r="G380" i="2"/>
  <c r="BP380" i="1"/>
  <c r="F380" i="2"/>
  <c r="BM380" i="1"/>
  <c r="BN380" i="1"/>
  <c r="BW380" i="1"/>
  <c r="BL380" i="1"/>
  <c r="F379" i="11"/>
  <c r="O379" i="11"/>
  <c r="BT379" i="1"/>
  <c r="BS379" i="1"/>
  <c r="G379" i="2"/>
  <c r="BP379" i="1"/>
  <c r="F379" i="2"/>
  <c r="BO379" i="1"/>
  <c r="G378" i="11"/>
  <c r="I378" i="11"/>
  <c r="BM379" i="1"/>
  <c r="BN379" i="1"/>
  <c r="BW379" i="1"/>
  <c r="BL379" i="1"/>
  <c r="F378" i="11"/>
  <c r="O378" i="11"/>
  <c r="BT378" i="1"/>
  <c r="BS378" i="1"/>
  <c r="G378" i="2"/>
  <c r="BP378" i="1"/>
  <c r="F378" i="2"/>
  <c r="BM378" i="1"/>
  <c r="BN378" i="1"/>
  <c r="BW378" i="1"/>
  <c r="BL378" i="1"/>
  <c r="F377" i="11"/>
  <c r="O377" i="11"/>
  <c r="BT377" i="1"/>
  <c r="BS377" i="1"/>
  <c r="G377" i="2"/>
  <c r="BP377" i="1"/>
  <c r="F377" i="2"/>
  <c r="BO377" i="1"/>
  <c r="G376" i="11"/>
  <c r="I376" i="11"/>
  <c r="BM377" i="1"/>
  <c r="BN377" i="1"/>
  <c r="BW377" i="1"/>
  <c r="BL377" i="1"/>
  <c r="F376" i="11"/>
  <c r="O376" i="11"/>
  <c r="BT376" i="1"/>
  <c r="BS376" i="1"/>
  <c r="G376" i="2"/>
  <c r="BP376" i="1"/>
  <c r="F376" i="2"/>
  <c r="BM376" i="1"/>
  <c r="BN376" i="1"/>
  <c r="BW376" i="1"/>
  <c r="BL376" i="1"/>
  <c r="F375" i="11"/>
  <c r="O375" i="11"/>
  <c r="BT375" i="1"/>
  <c r="BS375" i="1"/>
  <c r="G375" i="2"/>
  <c r="BP375" i="1"/>
  <c r="F375" i="2"/>
  <c r="BO375" i="1"/>
  <c r="G374" i="11"/>
  <c r="I374" i="11"/>
  <c r="BM375" i="1"/>
  <c r="BN375" i="1"/>
  <c r="BW375" i="1"/>
  <c r="BL375" i="1"/>
  <c r="F374" i="11"/>
  <c r="O374" i="11"/>
  <c r="BT374" i="1"/>
  <c r="BS374" i="1"/>
  <c r="G374" i="2"/>
  <c r="BP374" i="1"/>
  <c r="F374" i="2"/>
  <c r="BM374" i="1"/>
  <c r="BN374" i="1"/>
  <c r="BW374" i="1"/>
  <c r="BL374" i="1"/>
  <c r="F373" i="11"/>
  <c r="O373" i="11"/>
  <c r="BT373" i="1"/>
  <c r="BS373" i="1"/>
  <c r="G373" i="2"/>
  <c r="BP373" i="1"/>
  <c r="F373" i="2"/>
  <c r="BO373" i="1"/>
  <c r="G372" i="11"/>
  <c r="I372" i="11"/>
  <c r="BM373" i="1"/>
  <c r="BN373" i="1"/>
  <c r="BW373" i="1"/>
  <c r="BL373" i="1"/>
  <c r="F372" i="11"/>
  <c r="O372" i="11"/>
  <c r="BT372" i="1"/>
  <c r="BS372" i="1"/>
  <c r="G372" i="2"/>
  <c r="BP372" i="1"/>
  <c r="F372" i="2"/>
  <c r="BM372" i="1"/>
  <c r="BN372" i="1"/>
  <c r="BW372" i="1"/>
  <c r="BL372" i="1"/>
  <c r="F371" i="11"/>
  <c r="O371" i="11"/>
  <c r="BT371" i="1"/>
  <c r="BS371" i="1"/>
  <c r="G371" i="2"/>
  <c r="BP371" i="1"/>
  <c r="F371" i="2"/>
  <c r="BO371" i="1"/>
  <c r="G370" i="11"/>
  <c r="I370" i="11"/>
  <c r="BM371" i="1"/>
  <c r="BN371" i="1"/>
  <c r="BW371" i="1"/>
  <c r="BL371" i="1"/>
  <c r="F370" i="11"/>
  <c r="O370" i="11"/>
  <c r="BT370" i="1"/>
  <c r="BS370" i="1"/>
  <c r="G370" i="2"/>
  <c r="BP370" i="1"/>
  <c r="F370" i="2"/>
  <c r="BM370" i="1"/>
  <c r="BN370" i="1"/>
  <c r="BW370" i="1"/>
  <c r="BL370" i="1"/>
  <c r="F369" i="11"/>
  <c r="O369" i="11"/>
  <c r="BT369" i="1"/>
  <c r="BS369" i="1"/>
  <c r="G369" i="2"/>
  <c r="BP369" i="1"/>
  <c r="F369" i="2"/>
  <c r="BO369" i="1"/>
  <c r="G368" i="11"/>
  <c r="I368" i="11"/>
  <c r="BM369" i="1"/>
  <c r="BN369" i="1"/>
  <c r="BW369" i="1"/>
  <c r="BL369" i="1"/>
  <c r="F368" i="11"/>
  <c r="O368" i="11"/>
  <c r="BT368" i="1"/>
  <c r="BS368" i="1"/>
  <c r="G368" i="2"/>
  <c r="BP368" i="1"/>
  <c r="F368" i="2"/>
  <c r="BM368" i="1"/>
  <c r="BN368" i="1"/>
  <c r="BW368" i="1"/>
  <c r="BL368" i="1"/>
  <c r="F367" i="11"/>
  <c r="O367" i="11"/>
  <c r="BT367" i="1"/>
  <c r="BS367" i="1"/>
  <c r="G367" i="2"/>
  <c r="BP367" i="1"/>
  <c r="F367" i="2"/>
  <c r="BO367" i="1"/>
  <c r="G366" i="11"/>
  <c r="I366" i="11"/>
  <c r="BM367" i="1"/>
  <c r="BN367" i="1"/>
  <c r="BW367" i="1"/>
  <c r="BL367" i="1"/>
  <c r="F366" i="11"/>
  <c r="O366" i="11"/>
  <c r="BT366" i="1"/>
  <c r="BS366" i="1"/>
  <c r="G366" i="2"/>
  <c r="BP366" i="1"/>
  <c r="F366" i="2"/>
  <c r="BM366" i="1"/>
  <c r="BN366" i="1"/>
  <c r="BW366" i="1"/>
  <c r="BL366" i="1"/>
  <c r="F365" i="11"/>
  <c r="O365" i="11"/>
  <c r="BT365" i="1"/>
  <c r="BS365" i="1"/>
  <c r="G365" i="2"/>
  <c r="BP365" i="1"/>
  <c r="F365" i="2"/>
  <c r="BO365" i="1"/>
  <c r="G364" i="11"/>
  <c r="I364" i="11"/>
  <c r="BM365" i="1"/>
  <c r="BN365" i="1"/>
  <c r="BW365" i="1"/>
  <c r="BL365" i="1"/>
  <c r="F364" i="11"/>
  <c r="O364" i="11"/>
  <c r="BT364" i="1"/>
  <c r="BS364" i="1"/>
  <c r="G364" i="2"/>
  <c r="BP364" i="1"/>
  <c r="F364" i="2"/>
  <c r="BM364" i="1"/>
  <c r="BN364" i="1"/>
  <c r="BW364" i="1"/>
  <c r="BL364" i="1"/>
  <c r="F363" i="11"/>
  <c r="O363" i="11"/>
  <c r="BT363" i="1"/>
  <c r="BS363" i="1"/>
  <c r="G363" i="2"/>
  <c r="BP363" i="1"/>
  <c r="F363" i="2"/>
  <c r="BO363" i="1"/>
  <c r="G362" i="11"/>
  <c r="I362" i="11"/>
  <c r="BM363" i="1"/>
  <c r="BN363" i="1"/>
  <c r="BW363" i="1"/>
  <c r="BL363" i="1"/>
  <c r="F362" i="11"/>
  <c r="O362" i="11"/>
  <c r="BT362" i="1"/>
  <c r="BS362" i="1"/>
  <c r="G362" i="2"/>
  <c r="BP362" i="1"/>
  <c r="F362" i="2"/>
  <c r="BM362" i="1"/>
  <c r="BN362" i="1"/>
  <c r="BO362" i="1"/>
  <c r="G361" i="11"/>
  <c r="I361" i="11"/>
  <c r="BL362" i="1"/>
  <c r="F361" i="11"/>
  <c r="O361" i="11"/>
  <c r="BT361" i="1"/>
  <c r="BS361" i="1"/>
  <c r="G361" i="2"/>
  <c r="BP361" i="1"/>
  <c r="F361" i="2"/>
  <c r="BO361" i="1"/>
  <c r="G360" i="11"/>
  <c r="I360" i="11"/>
  <c r="BM361" i="1"/>
  <c r="BN361" i="1"/>
  <c r="BL361" i="1"/>
  <c r="F360" i="11"/>
  <c r="O360" i="11"/>
  <c r="BT360" i="1"/>
  <c r="BS360" i="1"/>
  <c r="G360" i="2"/>
  <c r="BP360" i="1"/>
  <c r="F360" i="2"/>
  <c r="BM360" i="1"/>
  <c r="BN360" i="1"/>
  <c r="BO360" i="1"/>
  <c r="G359" i="11"/>
  <c r="I359" i="11"/>
  <c r="BL360" i="1"/>
  <c r="F359" i="11"/>
  <c r="O359" i="11"/>
  <c r="BT359" i="1"/>
  <c r="BS359" i="1"/>
  <c r="G359" i="2"/>
  <c r="BP359" i="1"/>
  <c r="F359" i="2"/>
  <c r="BO359" i="1"/>
  <c r="G358" i="11"/>
  <c r="I358" i="11"/>
  <c r="BM359" i="1"/>
  <c r="BN359" i="1"/>
  <c r="BL359" i="1"/>
  <c r="F358" i="11"/>
  <c r="O358" i="11"/>
  <c r="BT358" i="1"/>
  <c r="BS358" i="1"/>
  <c r="G358" i="2"/>
  <c r="BP358" i="1"/>
  <c r="F358" i="2"/>
  <c r="BM358" i="1"/>
  <c r="BN358" i="1"/>
  <c r="BO358" i="1"/>
  <c r="G357" i="11"/>
  <c r="I357" i="11"/>
  <c r="BL358" i="1"/>
  <c r="F357" i="11"/>
  <c r="O357" i="11"/>
  <c r="BT357" i="1"/>
  <c r="BS357" i="1"/>
  <c r="G357" i="2"/>
  <c r="BP357" i="1"/>
  <c r="F357" i="2"/>
  <c r="BO357" i="1"/>
  <c r="G356" i="11"/>
  <c r="I356" i="11"/>
  <c r="BM357" i="1"/>
  <c r="BN357" i="1"/>
  <c r="BL357" i="1"/>
  <c r="F356" i="11"/>
  <c r="O356" i="11"/>
  <c r="BT356" i="1"/>
  <c r="BS356" i="1"/>
  <c r="G356" i="2"/>
  <c r="BP356" i="1"/>
  <c r="F356" i="2"/>
  <c r="BM356" i="1"/>
  <c r="BN356" i="1"/>
  <c r="BO356" i="1"/>
  <c r="G355" i="11"/>
  <c r="I355" i="11"/>
  <c r="BL356" i="1"/>
  <c r="F355" i="11"/>
  <c r="O355" i="11"/>
  <c r="BT355" i="1"/>
  <c r="BS355" i="1"/>
  <c r="G355" i="2"/>
  <c r="BP355" i="1"/>
  <c r="F355" i="2"/>
  <c r="BO355" i="1"/>
  <c r="G354" i="11"/>
  <c r="I354" i="11"/>
  <c r="BM355" i="1"/>
  <c r="BN355" i="1"/>
  <c r="BL355" i="1"/>
  <c r="F354" i="11"/>
  <c r="O354" i="11"/>
  <c r="BT354" i="1"/>
  <c r="BS354" i="1"/>
  <c r="G354" i="2"/>
  <c r="BP354" i="1"/>
  <c r="F354" i="2"/>
  <c r="BM354" i="1"/>
  <c r="BN354" i="1"/>
  <c r="BO354" i="1"/>
  <c r="G353" i="11"/>
  <c r="I353" i="11"/>
  <c r="BL354" i="1"/>
  <c r="F353" i="11"/>
  <c r="O353" i="11"/>
  <c r="BT353" i="1"/>
  <c r="BS353" i="1"/>
  <c r="G353" i="2"/>
  <c r="BP353" i="1"/>
  <c r="F353" i="2"/>
  <c r="BM353" i="1"/>
  <c r="BL353" i="1"/>
  <c r="F352" i="11"/>
  <c r="O352" i="11"/>
  <c r="BT352" i="1"/>
  <c r="BS352" i="1"/>
  <c r="G352" i="2"/>
  <c r="BP352" i="1"/>
  <c r="F352" i="2"/>
  <c r="BM352" i="1"/>
  <c r="BL352" i="1"/>
  <c r="F351" i="11"/>
  <c r="O351" i="11"/>
  <c r="BT351" i="1"/>
  <c r="BS351" i="1"/>
  <c r="G351" i="2"/>
  <c r="BP351" i="1"/>
  <c r="F351" i="2"/>
  <c r="BM351" i="1"/>
  <c r="BL351" i="1"/>
  <c r="F350" i="11"/>
  <c r="O350" i="11"/>
  <c r="BT350" i="1"/>
  <c r="BS350" i="1"/>
  <c r="G350" i="2"/>
  <c r="BP350" i="1"/>
  <c r="F350" i="2"/>
  <c r="BM350" i="1"/>
  <c r="BL350" i="1"/>
  <c r="F349" i="11"/>
  <c r="O349" i="11"/>
  <c r="BT349" i="1"/>
  <c r="BS349" i="1"/>
  <c r="G349" i="2"/>
  <c r="BP349" i="1"/>
  <c r="F349" i="2"/>
  <c r="BM349" i="1"/>
  <c r="BL349" i="1"/>
  <c r="F348" i="11"/>
  <c r="O348" i="11"/>
  <c r="BT348" i="1"/>
  <c r="BS348" i="1"/>
  <c r="G348" i="2"/>
  <c r="BP348" i="1"/>
  <c r="F348" i="2"/>
  <c r="BM348" i="1"/>
  <c r="BL348" i="1"/>
  <c r="F347" i="11"/>
  <c r="O347" i="11"/>
  <c r="BT347" i="1"/>
  <c r="BS347" i="1"/>
  <c r="G347" i="2"/>
  <c r="BP347" i="1"/>
  <c r="F347" i="2"/>
  <c r="BM347" i="1"/>
  <c r="BL347" i="1"/>
  <c r="F346" i="11"/>
  <c r="O346" i="11"/>
  <c r="BT346" i="1"/>
  <c r="BS346" i="1"/>
  <c r="G346" i="2"/>
  <c r="BP346" i="1"/>
  <c r="F346" i="2"/>
  <c r="BM346" i="1"/>
  <c r="BL346" i="1"/>
  <c r="F345" i="11"/>
  <c r="O345" i="11"/>
  <c r="BT345" i="1"/>
  <c r="BS345" i="1"/>
  <c r="G345" i="2"/>
  <c r="BP345" i="1"/>
  <c r="F345" i="2"/>
  <c r="BM345" i="1"/>
  <c r="BL345" i="1"/>
  <c r="F344" i="11"/>
  <c r="O344" i="11"/>
  <c r="BT344" i="1"/>
  <c r="BS344" i="1"/>
  <c r="G344" i="2"/>
  <c r="BP344" i="1"/>
  <c r="F344" i="2"/>
  <c r="BM344" i="1"/>
  <c r="BL344" i="1"/>
  <c r="F343" i="11"/>
  <c r="O343" i="11"/>
  <c r="BT343" i="1"/>
  <c r="BS343" i="1"/>
  <c r="G343" i="2"/>
  <c r="BP343" i="1"/>
  <c r="F343" i="2"/>
  <c r="BM343" i="1"/>
  <c r="BL343" i="1"/>
  <c r="F342" i="11"/>
  <c r="O342" i="11"/>
  <c r="BT342" i="1"/>
  <c r="BS342" i="1"/>
  <c r="G342" i="2"/>
  <c r="BP342" i="1"/>
  <c r="F342" i="2"/>
  <c r="BM342" i="1"/>
  <c r="BL342" i="1"/>
  <c r="F341" i="11"/>
  <c r="O341" i="11"/>
  <c r="BT341" i="1"/>
  <c r="BS341" i="1"/>
  <c r="G341" i="2"/>
  <c r="BP341" i="1"/>
  <c r="F341" i="2"/>
  <c r="BM341" i="1"/>
  <c r="BL341" i="1"/>
  <c r="F340" i="11"/>
  <c r="O340" i="11"/>
  <c r="BT340" i="1"/>
  <c r="BS340" i="1"/>
  <c r="G340" i="2"/>
  <c r="BP340" i="1"/>
  <c r="F340" i="2"/>
  <c r="BM340" i="1"/>
  <c r="BL340" i="1"/>
  <c r="F339" i="11"/>
  <c r="O339" i="11"/>
  <c r="BT339" i="1"/>
  <c r="BS339" i="1"/>
  <c r="G339" i="2"/>
  <c r="BP339" i="1"/>
  <c r="F339" i="2"/>
  <c r="BM339" i="1"/>
  <c r="BL339" i="1"/>
  <c r="F338" i="11"/>
  <c r="O338" i="11"/>
  <c r="BT338" i="1"/>
  <c r="BS338" i="1"/>
  <c r="G338" i="2"/>
  <c r="BP338" i="1"/>
  <c r="F338" i="2"/>
  <c r="BM338" i="1"/>
  <c r="BL338" i="1"/>
  <c r="F337" i="11"/>
  <c r="O337" i="11"/>
  <c r="BT337" i="1"/>
  <c r="BS337" i="1"/>
  <c r="G337" i="2"/>
  <c r="BP337" i="1"/>
  <c r="F337" i="2"/>
  <c r="BM337" i="1"/>
  <c r="BL337" i="1"/>
  <c r="F336" i="11"/>
  <c r="O336" i="11"/>
  <c r="BT336" i="1"/>
  <c r="BS336" i="1"/>
  <c r="G336" i="2"/>
  <c r="BP336" i="1"/>
  <c r="F336" i="2"/>
  <c r="BM336" i="1"/>
  <c r="BL336" i="1"/>
  <c r="F335" i="11"/>
  <c r="O335" i="11"/>
  <c r="BT335" i="1"/>
  <c r="BS335" i="1"/>
  <c r="G335" i="2"/>
  <c r="BP335" i="1"/>
  <c r="F335" i="2"/>
  <c r="BM335" i="1"/>
  <c r="BL335" i="1"/>
  <c r="F334" i="11"/>
  <c r="O334" i="11"/>
  <c r="BT334" i="1"/>
  <c r="BS334" i="1"/>
  <c r="G334" i="2"/>
  <c r="BP334" i="1"/>
  <c r="F334" i="2"/>
  <c r="BM334" i="1"/>
  <c r="BL334" i="1"/>
  <c r="F333" i="11"/>
  <c r="O333" i="11"/>
  <c r="BT333" i="1"/>
  <c r="BS333" i="1"/>
  <c r="G333" i="2"/>
  <c r="BP333" i="1"/>
  <c r="F333" i="2"/>
  <c r="BM333" i="1"/>
  <c r="BL333" i="1"/>
  <c r="F332" i="11"/>
  <c r="O332" i="11"/>
  <c r="BT332" i="1"/>
  <c r="BS332" i="1"/>
  <c r="G332" i="2"/>
  <c r="BP332" i="1"/>
  <c r="F332" i="2"/>
  <c r="BM332" i="1"/>
  <c r="BL332" i="1"/>
  <c r="F331" i="11"/>
  <c r="O331" i="11"/>
  <c r="BT331" i="1"/>
  <c r="BS331" i="1"/>
  <c r="G331" i="2"/>
  <c r="BP331" i="1"/>
  <c r="F331" i="2"/>
  <c r="BM331" i="1"/>
  <c r="BL331" i="1"/>
  <c r="F330" i="11"/>
  <c r="O330" i="11"/>
  <c r="BT330" i="1"/>
  <c r="BS330" i="1"/>
  <c r="G330" i="2"/>
  <c r="BP330" i="1"/>
  <c r="F330" i="2"/>
  <c r="BM330" i="1"/>
  <c r="BL330" i="1"/>
  <c r="BT329" i="1"/>
  <c r="BS329" i="1"/>
  <c r="G329" i="2"/>
  <c r="BP329" i="1"/>
  <c r="F329" i="2"/>
  <c r="BM329" i="1"/>
  <c r="BL329" i="1"/>
  <c r="BT328" i="1"/>
  <c r="BS328" i="1"/>
  <c r="G328" i="2"/>
  <c r="BP328" i="1"/>
  <c r="F328" i="2"/>
  <c r="BM328" i="1"/>
  <c r="BL328" i="1"/>
  <c r="BT327" i="1"/>
  <c r="BS327" i="1"/>
  <c r="G327" i="2"/>
  <c r="BP327" i="1"/>
  <c r="F327" i="2"/>
  <c r="BM327" i="1"/>
  <c r="BL327" i="1"/>
  <c r="BT326" i="1"/>
  <c r="BS326" i="1"/>
  <c r="G326" i="2"/>
  <c r="BP326" i="1"/>
  <c r="F326" i="2"/>
  <c r="BM326" i="1"/>
  <c r="BL326" i="1"/>
  <c r="BT325" i="1"/>
  <c r="BS325" i="1"/>
  <c r="G325" i="2"/>
  <c r="BP325" i="1"/>
  <c r="F325" i="2"/>
  <c r="BM325" i="1"/>
  <c r="BL325" i="1"/>
  <c r="BT324" i="1"/>
  <c r="BS324" i="1"/>
  <c r="G324" i="2"/>
  <c r="BP324" i="1"/>
  <c r="F324" i="2"/>
  <c r="BM324" i="1"/>
  <c r="BL324" i="1"/>
  <c r="BT323" i="1"/>
  <c r="BS323" i="1"/>
  <c r="G323" i="2"/>
  <c r="BP323" i="1"/>
  <c r="F323" i="2"/>
  <c r="BM323" i="1"/>
  <c r="BL323" i="1"/>
  <c r="BT322" i="1"/>
  <c r="BS322" i="1"/>
  <c r="G322" i="2"/>
  <c r="BP322" i="1"/>
  <c r="F322" i="2"/>
  <c r="BM322" i="1"/>
  <c r="BL322" i="1"/>
  <c r="BT321" i="1"/>
  <c r="BS321" i="1"/>
  <c r="G321" i="2"/>
  <c r="BP321" i="1"/>
  <c r="F321" i="2"/>
  <c r="BM321" i="1"/>
  <c r="BL321" i="1"/>
  <c r="BT320" i="1"/>
  <c r="BS320" i="1"/>
  <c r="G320" i="2"/>
  <c r="BP320" i="1"/>
  <c r="F320" i="2"/>
  <c r="BM320" i="1"/>
  <c r="BL320" i="1"/>
  <c r="BT319" i="1"/>
  <c r="BS319" i="1"/>
  <c r="G319" i="2"/>
  <c r="BP319" i="1"/>
  <c r="F319" i="2"/>
  <c r="BM319" i="1"/>
  <c r="BL319" i="1"/>
  <c r="BT318" i="1"/>
  <c r="BS318" i="1"/>
  <c r="G318" i="2"/>
  <c r="BP318" i="1"/>
  <c r="F318" i="2"/>
  <c r="BM318" i="1"/>
  <c r="BL318" i="1"/>
  <c r="BT317" i="1"/>
  <c r="BS317" i="1"/>
  <c r="G317" i="2"/>
  <c r="BP317" i="1"/>
  <c r="F317" i="2"/>
  <c r="BM317" i="1"/>
  <c r="BL317" i="1"/>
  <c r="BT316" i="1"/>
  <c r="BS316" i="1"/>
  <c r="G316" i="2"/>
  <c r="BP316" i="1"/>
  <c r="F316" i="2"/>
  <c r="BM316" i="1"/>
  <c r="BL316" i="1"/>
  <c r="BT315" i="1"/>
  <c r="BS315" i="1"/>
  <c r="G315" i="2"/>
  <c r="BP315" i="1"/>
  <c r="F315" i="2"/>
  <c r="BM315" i="1"/>
  <c r="BL315" i="1"/>
  <c r="BT314" i="1"/>
  <c r="BS314" i="1"/>
  <c r="G314" i="2"/>
  <c r="BP314" i="1"/>
  <c r="F314" i="2"/>
  <c r="BM314" i="1"/>
  <c r="BL314" i="1"/>
  <c r="BT313" i="1"/>
  <c r="BS313" i="1"/>
  <c r="G313" i="2"/>
  <c r="BP313" i="1"/>
  <c r="F313" i="2"/>
  <c r="BM313" i="1"/>
  <c r="BL313" i="1"/>
  <c r="BT312" i="1"/>
  <c r="BS312" i="1"/>
  <c r="G312" i="2"/>
  <c r="BP312" i="1"/>
  <c r="F312" i="2"/>
  <c r="BM312" i="1"/>
  <c r="BL312" i="1"/>
  <c r="BT311" i="1"/>
  <c r="BS311" i="1"/>
  <c r="G311" i="2"/>
  <c r="BP311" i="1"/>
  <c r="F311" i="2"/>
  <c r="BM311" i="1"/>
  <c r="BL311" i="1"/>
  <c r="BT310" i="1"/>
  <c r="BS310" i="1"/>
  <c r="G310" i="2"/>
  <c r="BP310" i="1"/>
  <c r="F310" i="2"/>
  <c r="BM310" i="1"/>
  <c r="BL310" i="1"/>
  <c r="BT309" i="1"/>
  <c r="BS309" i="1"/>
  <c r="G309" i="2"/>
  <c r="BP309" i="1"/>
  <c r="F309" i="2"/>
  <c r="BM309" i="1"/>
  <c r="BL309" i="1"/>
  <c r="BT308" i="1"/>
  <c r="BS308" i="1"/>
  <c r="G308" i="2"/>
  <c r="BP308" i="1"/>
  <c r="F308" i="2"/>
  <c r="BM308" i="1"/>
  <c r="BL308" i="1"/>
  <c r="BT307" i="1"/>
  <c r="BS307" i="1"/>
  <c r="G307" i="2"/>
  <c r="BP307" i="1"/>
  <c r="F307" i="2"/>
  <c r="BM307" i="1"/>
  <c r="BL307" i="1"/>
  <c r="BT306" i="1"/>
  <c r="BS306" i="1"/>
  <c r="G306" i="2"/>
  <c r="BP306" i="1"/>
  <c r="F306" i="2"/>
  <c r="BM306" i="1"/>
  <c r="BL306" i="1"/>
  <c r="BT305" i="1"/>
  <c r="BS305" i="1"/>
  <c r="G305" i="2"/>
  <c r="BP305" i="1"/>
  <c r="F305" i="2"/>
  <c r="BM305" i="1"/>
  <c r="BL305" i="1"/>
  <c r="BT304" i="1"/>
  <c r="BS304" i="1"/>
  <c r="G304" i="2"/>
  <c r="BP304" i="1"/>
  <c r="F304" i="2"/>
  <c r="BM304" i="1"/>
  <c r="BL304" i="1"/>
  <c r="BT303" i="1"/>
  <c r="BS303" i="1"/>
  <c r="G303" i="2"/>
  <c r="BP303" i="1"/>
  <c r="F303" i="2"/>
  <c r="BM303" i="1"/>
  <c r="BL303" i="1"/>
  <c r="BT302" i="1"/>
  <c r="BS302" i="1"/>
  <c r="G302" i="2"/>
  <c r="BP302" i="1"/>
  <c r="F302" i="2"/>
  <c r="BM302" i="1"/>
  <c r="BL302" i="1"/>
  <c r="BT301" i="1"/>
  <c r="BS301" i="1"/>
  <c r="G301" i="2"/>
  <c r="BP301" i="1"/>
  <c r="F301" i="2"/>
  <c r="BM301" i="1"/>
  <c r="BL301" i="1"/>
  <c r="BT300" i="1"/>
  <c r="BS300" i="1"/>
  <c r="G300" i="2"/>
  <c r="BP300" i="1"/>
  <c r="F300" i="2"/>
  <c r="BM300" i="1"/>
  <c r="BL300" i="1"/>
  <c r="BT299" i="1"/>
  <c r="BS299" i="1"/>
  <c r="G299" i="2"/>
  <c r="BP299" i="1"/>
  <c r="F299" i="2"/>
  <c r="BM299" i="1"/>
  <c r="BL299" i="1"/>
  <c r="BT298" i="1"/>
  <c r="BS298" i="1"/>
  <c r="G298" i="2"/>
  <c r="BP298" i="1"/>
  <c r="F298" i="2"/>
  <c r="BM298" i="1"/>
  <c r="BL298" i="1"/>
  <c r="BT297" i="1"/>
  <c r="BS297" i="1"/>
  <c r="G297" i="2"/>
  <c r="BP297" i="1"/>
  <c r="F297" i="2"/>
  <c r="BM297" i="1"/>
  <c r="BL297" i="1"/>
  <c r="BT296" i="1"/>
  <c r="BS296" i="1"/>
  <c r="G296" i="2"/>
  <c r="BP296" i="1"/>
  <c r="F296" i="2"/>
  <c r="BM296" i="1"/>
  <c r="BL296" i="1"/>
  <c r="BT295" i="1"/>
  <c r="BS295" i="1"/>
  <c r="G295" i="2"/>
  <c r="BP295" i="1"/>
  <c r="F295" i="2"/>
  <c r="BM295" i="1"/>
  <c r="BL295" i="1"/>
  <c r="BT294" i="1"/>
  <c r="BS294" i="1"/>
  <c r="G294" i="2"/>
  <c r="BP294" i="1"/>
  <c r="F294" i="2"/>
  <c r="BM294" i="1"/>
  <c r="BL294" i="1"/>
  <c r="BT293" i="1"/>
  <c r="BS293" i="1"/>
  <c r="G293" i="2"/>
  <c r="BP293" i="1"/>
  <c r="F293" i="2"/>
  <c r="BM293" i="1"/>
  <c r="BL293" i="1"/>
  <c r="BT292" i="1"/>
  <c r="BS292" i="1"/>
  <c r="G292" i="2"/>
  <c r="BP292" i="1"/>
  <c r="F292" i="2"/>
  <c r="BM292" i="1"/>
  <c r="BL292" i="1"/>
  <c r="BT291" i="1"/>
  <c r="BS291" i="1"/>
  <c r="G291" i="2"/>
  <c r="BP291" i="1"/>
  <c r="F291" i="2"/>
  <c r="BM291" i="1"/>
  <c r="BL291" i="1"/>
  <c r="BT290" i="1"/>
  <c r="BS290" i="1"/>
  <c r="G290" i="2"/>
  <c r="BP290" i="1"/>
  <c r="F290" i="2"/>
  <c r="BM290" i="1"/>
  <c r="BL290" i="1"/>
  <c r="BT289" i="1"/>
  <c r="BS289" i="1"/>
  <c r="G289" i="2"/>
  <c r="BP289" i="1"/>
  <c r="F289" i="2"/>
  <c r="BM289" i="1"/>
  <c r="BL289" i="1"/>
  <c r="BT288" i="1"/>
  <c r="BS288" i="1"/>
  <c r="G288" i="2"/>
  <c r="BP288" i="1"/>
  <c r="F288" i="2"/>
  <c r="BM288" i="1"/>
  <c r="BL288" i="1"/>
  <c r="BT287" i="1"/>
  <c r="BS287" i="1"/>
  <c r="G287" i="2"/>
  <c r="BP287" i="1"/>
  <c r="F287" i="2"/>
  <c r="BM287" i="1"/>
  <c r="BL287" i="1"/>
  <c r="BT286" i="1"/>
  <c r="BS286" i="1"/>
  <c r="G286" i="2"/>
  <c r="BP286" i="1"/>
  <c r="F286" i="2"/>
  <c r="BM286" i="1"/>
  <c r="BL286" i="1"/>
  <c r="BT285" i="1"/>
  <c r="BS285" i="1"/>
  <c r="G285" i="2"/>
  <c r="BP285" i="1"/>
  <c r="F285" i="2"/>
  <c r="BM285" i="1"/>
  <c r="BL285" i="1"/>
  <c r="BT284" i="1"/>
  <c r="BS284" i="1"/>
  <c r="G284" i="2"/>
  <c r="BP284" i="1"/>
  <c r="F284" i="2"/>
  <c r="BM284" i="1"/>
  <c r="BL284" i="1"/>
  <c r="BT283" i="1"/>
  <c r="BS283" i="1"/>
  <c r="G283" i="2"/>
  <c r="BP283" i="1"/>
  <c r="F283" i="2"/>
  <c r="BM283" i="1"/>
  <c r="BL283" i="1"/>
  <c r="BT282" i="1"/>
  <c r="BS282" i="1"/>
  <c r="G282" i="2"/>
  <c r="BP282" i="1"/>
  <c r="F282" i="2"/>
  <c r="BM282" i="1"/>
  <c r="BL282" i="1"/>
  <c r="BT281" i="1"/>
  <c r="BS281" i="1"/>
  <c r="G281" i="2"/>
  <c r="BP281" i="1"/>
  <c r="F281" i="2"/>
  <c r="BM281" i="1"/>
  <c r="BL281" i="1"/>
  <c r="BT280" i="1"/>
  <c r="BS280" i="1"/>
  <c r="G280" i="2"/>
  <c r="BP280" i="1"/>
  <c r="F280" i="2"/>
  <c r="BM280" i="1"/>
  <c r="BL280" i="1"/>
  <c r="BT279" i="1"/>
  <c r="BS279" i="1"/>
  <c r="G279" i="2"/>
  <c r="BP279" i="1"/>
  <c r="F279" i="2"/>
  <c r="BM279" i="1"/>
  <c r="BL279" i="1"/>
  <c r="BT278" i="1"/>
  <c r="BS278" i="1"/>
  <c r="G278" i="2"/>
  <c r="BP278" i="1"/>
  <c r="F278" i="2"/>
  <c r="BM278" i="1"/>
  <c r="BL278" i="1"/>
  <c r="BT277" i="1"/>
  <c r="BS277" i="1"/>
  <c r="G277" i="2"/>
  <c r="BP277" i="1"/>
  <c r="F277" i="2"/>
  <c r="BM277" i="1"/>
  <c r="BL277" i="1"/>
  <c r="BT276" i="1"/>
  <c r="BS276" i="1"/>
  <c r="G276" i="2"/>
  <c r="BP276" i="1"/>
  <c r="F276" i="2"/>
  <c r="BM276" i="1"/>
  <c r="BL276" i="1"/>
  <c r="BT275" i="1"/>
  <c r="BS275" i="1"/>
  <c r="G275" i="2"/>
  <c r="BP275" i="1"/>
  <c r="F275" i="2"/>
  <c r="BM275" i="1"/>
  <c r="BL275" i="1"/>
  <c r="BT274" i="1"/>
  <c r="BS274" i="1"/>
  <c r="G274" i="2"/>
  <c r="BP274" i="1"/>
  <c r="F274" i="2"/>
  <c r="BM274" i="1"/>
  <c r="BL274" i="1"/>
  <c r="BT273" i="1"/>
  <c r="BS273" i="1"/>
  <c r="G273" i="2"/>
  <c r="BP273" i="1"/>
  <c r="F273" i="2"/>
  <c r="BM273" i="1"/>
  <c r="BL273" i="1"/>
  <c r="BT272" i="1"/>
  <c r="BS272" i="1"/>
  <c r="G272" i="2"/>
  <c r="BP272" i="1"/>
  <c r="F272" i="2"/>
  <c r="BM272" i="1"/>
  <c r="BL272" i="1"/>
  <c r="BT271" i="1"/>
  <c r="BS271" i="1"/>
  <c r="G271" i="2"/>
  <c r="BP271" i="1"/>
  <c r="F271" i="2"/>
  <c r="BM271" i="1"/>
  <c r="BL271" i="1"/>
  <c r="BT270" i="1"/>
  <c r="BS270" i="1"/>
  <c r="G270" i="2"/>
  <c r="BP270" i="1"/>
  <c r="F270" i="2"/>
  <c r="BM270" i="1"/>
  <c r="BL270" i="1"/>
  <c r="BT269" i="1"/>
  <c r="BS269" i="1"/>
  <c r="G269" i="2"/>
  <c r="BP269" i="1"/>
  <c r="F269" i="2"/>
  <c r="BM269" i="1"/>
  <c r="BL269" i="1"/>
  <c r="BT268" i="1"/>
  <c r="BS268" i="1"/>
  <c r="G268" i="2"/>
  <c r="BP268" i="1"/>
  <c r="F268" i="2"/>
  <c r="BM268" i="1"/>
  <c r="BL268" i="1"/>
  <c r="BT267" i="1"/>
  <c r="BS267" i="1"/>
  <c r="G267" i="2"/>
  <c r="BP267" i="1"/>
  <c r="F267" i="2"/>
  <c r="BM267" i="1"/>
  <c r="BL267" i="1"/>
  <c r="BT266" i="1"/>
  <c r="BS266" i="1"/>
  <c r="G266" i="2"/>
  <c r="BP266" i="1"/>
  <c r="F266" i="2"/>
  <c r="BM266" i="1"/>
  <c r="BL266" i="1"/>
  <c r="BT265" i="1"/>
  <c r="BS265" i="1"/>
  <c r="G265" i="2"/>
  <c r="BP265" i="1"/>
  <c r="F265" i="2"/>
  <c r="BM265" i="1"/>
  <c r="BL265" i="1"/>
  <c r="BT264" i="1"/>
  <c r="BS264" i="1"/>
  <c r="G264" i="2"/>
  <c r="BP264" i="1"/>
  <c r="F264" i="2"/>
  <c r="BM264" i="1"/>
  <c r="BL264" i="1"/>
  <c r="BT263" i="1"/>
  <c r="BS263" i="1"/>
  <c r="G263" i="2"/>
  <c r="BP263" i="1"/>
  <c r="F263" i="2"/>
  <c r="BM263" i="1"/>
  <c r="BL263" i="1"/>
  <c r="BT262" i="1"/>
  <c r="BS262" i="1"/>
  <c r="G262" i="2"/>
  <c r="BP262" i="1"/>
  <c r="F262" i="2"/>
  <c r="BM262" i="1"/>
  <c r="BL262" i="1"/>
  <c r="BT261" i="1"/>
  <c r="BS261" i="1"/>
  <c r="G261" i="2"/>
  <c r="BP261" i="1"/>
  <c r="F261" i="2"/>
  <c r="BM261" i="1"/>
  <c r="BL261" i="1"/>
  <c r="BT260" i="1"/>
  <c r="BS260" i="1"/>
  <c r="G260" i="2"/>
  <c r="BP260" i="1"/>
  <c r="F260" i="2"/>
  <c r="BM260" i="1"/>
  <c r="BL260" i="1"/>
  <c r="BT259" i="1"/>
  <c r="BS259" i="1"/>
  <c r="G259" i="2"/>
  <c r="BP259" i="1"/>
  <c r="F259" i="2"/>
  <c r="BM259" i="1"/>
  <c r="BL259" i="1"/>
  <c r="BT258" i="1"/>
  <c r="BS258" i="1"/>
  <c r="G258" i="2"/>
  <c r="BP258" i="1"/>
  <c r="F258" i="2"/>
  <c r="BM258" i="1"/>
  <c r="BL258" i="1"/>
  <c r="BT257" i="1"/>
  <c r="BS257" i="1"/>
  <c r="G257" i="2"/>
  <c r="BP257" i="1"/>
  <c r="F257" i="2"/>
  <c r="BM257" i="1"/>
  <c r="BL257" i="1"/>
  <c r="BT256" i="1"/>
  <c r="BS256" i="1"/>
  <c r="G256" i="2"/>
  <c r="BP256" i="1"/>
  <c r="F256" i="2"/>
  <c r="BM256" i="1"/>
  <c r="BL256" i="1"/>
  <c r="BT255" i="1"/>
  <c r="BS255" i="1"/>
  <c r="G255" i="2"/>
  <c r="BP255" i="1"/>
  <c r="F255" i="2"/>
  <c r="BM255" i="1"/>
  <c r="BL255" i="1"/>
  <c r="BT254" i="1"/>
  <c r="BS254" i="1"/>
  <c r="G254" i="2"/>
  <c r="BP254" i="1"/>
  <c r="F254" i="2"/>
  <c r="BM254" i="1"/>
  <c r="BL254" i="1"/>
  <c r="BT253" i="1"/>
  <c r="BS253" i="1"/>
  <c r="G253" i="2"/>
  <c r="BP253" i="1"/>
  <c r="F253" i="2"/>
  <c r="BM253" i="1"/>
  <c r="BL253" i="1"/>
  <c r="BT252" i="1"/>
  <c r="BS252" i="1"/>
  <c r="G252" i="2"/>
  <c r="BP252" i="1"/>
  <c r="F252" i="2"/>
  <c r="BM252" i="1"/>
  <c r="BL252" i="1"/>
  <c r="BT251" i="1"/>
  <c r="BS251" i="1"/>
  <c r="G251" i="2"/>
  <c r="BP251" i="1"/>
  <c r="F251" i="2"/>
  <c r="BM251" i="1"/>
  <c r="BL251" i="1"/>
  <c r="BT250" i="1"/>
  <c r="BS250" i="1"/>
  <c r="G250" i="2"/>
  <c r="BP250" i="1"/>
  <c r="F250" i="2"/>
  <c r="BM250" i="1"/>
  <c r="BL250" i="1"/>
  <c r="BT249" i="1"/>
  <c r="BS249" i="1"/>
  <c r="G249" i="2"/>
  <c r="BP249" i="1"/>
  <c r="F249" i="2"/>
  <c r="BN249" i="1"/>
  <c r="BM249" i="1"/>
  <c r="BL249" i="1"/>
  <c r="F248" i="11"/>
  <c r="O248" i="11"/>
  <c r="BT248" i="1"/>
  <c r="BS248" i="1"/>
  <c r="G248" i="2"/>
  <c r="BP248" i="1"/>
  <c r="F248" i="2"/>
  <c r="BM248" i="1"/>
  <c r="BL248" i="1"/>
  <c r="F247" i="11"/>
  <c r="O247" i="11"/>
  <c r="BT247" i="1"/>
  <c r="BS247" i="1"/>
  <c r="G247" i="2"/>
  <c r="BP247" i="1"/>
  <c r="F247" i="2"/>
  <c r="BM247" i="1"/>
  <c r="BL247" i="1"/>
  <c r="F246" i="11"/>
  <c r="O246" i="11"/>
  <c r="BT246" i="1"/>
  <c r="BS246" i="1"/>
  <c r="G246" i="2"/>
  <c r="BP246" i="1"/>
  <c r="F246" i="2"/>
  <c r="BM246" i="1"/>
  <c r="BL246" i="1"/>
  <c r="F245" i="11"/>
  <c r="O245" i="11"/>
  <c r="BT245" i="1"/>
  <c r="BS245" i="1"/>
  <c r="G245" i="2"/>
  <c r="BP245" i="1"/>
  <c r="F245" i="2"/>
  <c r="BM245" i="1"/>
  <c r="BL245" i="1"/>
  <c r="F244" i="11"/>
  <c r="O244" i="11"/>
  <c r="BT244" i="1"/>
  <c r="BS244" i="1"/>
  <c r="G244" i="2"/>
  <c r="BP244" i="1"/>
  <c r="F244" i="2"/>
  <c r="BM244" i="1"/>
  <c r="BL244" i="1"/>
  <c r="F243" i="11"/>
  <c r="O243" i="11"/>
  <c r="BT243" i="1"/>
  <c r="BS243" i="1"/>
  <c r="G243" i="2"/>
  <c r="BP243" i="1"/>
  <c r="F243" i="2"/>
  <c r="BM243" i="1"/>
  <c r="BL243" i="1"/>
  <c r="F242" i="11"/>
  <c r="O242" i="11"/>
  <c r="BT242" i="1"/>
  <c r="BS242" i="1"/>
  <c r="G242" i="2"/>
  <c r="BP242" i="1"/>
  <c r="F242" i="2"/>
  <c r="BM242" i="1"/>
  <c r="BL242" i="1"/>
  <c r="F241" i="11"/>
  <c r="O241" i="11"/>
  <c r="BT241" i="1"/>
  <c r="BS241" i="1"/>
  <c r="G241" i="2"/>
  <c r="BP241" i="1"/>
  <c r="F241" i="2"/>
  <c r="BM241" i="1"/>
  <c r="BL241" i="1"/>
  <c r="BT240" i="1"/>
  <c r="BS240" i="1"/>
  <c r="G240" i="2"/>
  <c r="BP240" i="1"/>
  <c r="F240" i="2"/>
  <c r="BM240" i="1"/>
  <c r="BL240" i="1"/>
  <c r="F239" i="11"/>
  <c r="O239" i="11"/>
  <c r="BT239" i="1"/>
  <c r="BS239" i="1"/>
  <c r="G239" i="2"/>
  <c r="BP239" i="1"/>
  <c r="F239" i="2"/>
  <c r="BM239" i="1"/>
  <c r="BL239" i="1"/>
  <c r="F238" i="11"/>
  <c r="O238" i="11"/>
  <c r="BT238" i="1"/>
  <c r="BS238" i="1"/>
  <c r="G238" i="2"/>
  <c r="BP238" i="1"/>
  <c r="F238" i="2"/>
  <c r="BM238" i="1"/>
  <c r="BL238" i="1"/>
  <c r="F237" i="11"/>
  <c r="O237" i="11"/>
  <c r="BT237" i="1"/>
  <c r="BS237" i="1"/>
  <c r="G237" i="2"/>
  <c r="BP237" i="1"/>
  <c r="F237" i="2"/>
  <c r="BM237" i="1"/>
  <c r="BL237" i="1"/>
  <c r="F236" i="11"/>
  <c r="O236" i="11"/>
  <c r="BT236" i="1"/>
  <c r="BS236" i="1"/>
  <c r="G236" i="2"/>
  <c r="BP236" i="1"/>
  <c r="F236" i="2"/>
  <c r="BM236" i="1"/>
  <c r="BL236" i="1"/>
  <c r="F235" i="11"/>
  <c r="O235" i="11"/>
  <c r="BT235" i="1"/>
  <c r="BS235" i="1"/>
  <c r="G235" i="2"/>
  <c r="BP235" i="1"/>
  <c r="F235" i="2"/>
  <c r="BM235" i="1"/>
  <c r="BL235" i="1"/>
  <c r="F234" i="11"/>
  <c r="O234" i="11"/>
  <c r="BT234" i="1"/>
  <c r="BS234" i="1"/>
  <c r="G234" i="2"/>
  <c r="BP234" i="1"/>
  <c r="F234" i="2"/>
  <c r="BM234" i="1"/>
  <c r="BL234" i="1"/>
  <c r="F233" i="11"/>
  <c r="O233" i="11"/>
  <c r="BT233" i="1"/>
  <c r="BS233" i="1"/>
  <c r="G233" i="2"/>
  <c r="BP233" i="1"/>
  <c r="F233" i="2"/>
  <c r="BM233" i="1"/>
  <c r="BL233" i="1"/>
  <c r="F232" i="11"/>
  <c r="O232" i="11"/>
  <c r="BT232" i="1"/>
  <c r="BS232" i="1"/>
  <c r="G232" i="2"/>
  <c r="BP232" i="1"/>
  <c r="F232" i="2"/>
  <c r="BM232" i="1"/>
  <c r="BL232" i="1"/>
  <c r="F231" i="11"/>
  <c r="O231" i="11"/>
  <c r="BT231" i="1"/>
  <c r="BS231" i="1"/>
  <c r="G231" i="2"/>
  <c r="BP231" i="1"/>
  <c r="F231" i="2"/>
  <c r="BM231" i="1"/>
  <c r="BL231" i="1"/>
  <c r="F230" i="11"/>
  <c r="O230" i="11"/>
  <c r="BT230" i="1"/>
  <c r="BS230" i="1"/>
  <c r="G230" i="2"/>
  <c r="BP230" i="1"/>
  <c r="F230" i="2"/>
  <c r="BM230" i="1"/>
  <c r="BL230" i="1"/>
  <c r="F229" i="11"/>
  <c r="O229" i="11"/>
  <c r="BT229" i="1"/>
  <c r="BS229" i="1"/>
  <c r="G229" i="2"/>
  <c r="BP229" i="1"/>
  <c r="F229" i="2"/>
  <c r="BM229" i="1"/>
  <c r="BL229" i="1"/>
  <c r="F228" i="11"/>
  <c r="O228" i="11"/>
  <c r="BT228" i="1"/>
  <c r="BS228" i="1"/>
  <c r="G228" i="2"/>
  <c r="BP228" i="1"/>
  <c r="F228" i="2"/>
  <c r="BM228" i="1"/>
  <c r="BL228" i="1"/>
  <c r="F227" i="11"/>
  <c r="O227" i="11"/>
  <c r="BT227" i="1"/>
  <c r="BS227" i="1"/>
  <c r="G227" i="2"/>
  <c r="BP227" i="1"/>
  <c r="F227" i="2"/>
  <c r="BM227" i="1"/>
  <c r="BL227" i="1"/>
  <c r="F226" i="11"/>
  <c r="O226" i="11"/>
  <c r="BT226" i="1"/>
  <c r="BS226" i="1"/>
  <c r="G226" i="2"/>
  <c r="BP226" i="1"/>
  <c r="F226" i="2"/>
  <c r="BM226" i="1"/>
  <c r="BL226" i="1"/>
  <c r="F225" i="11"/>
  <c r="O225" i="11"/>
  <c r="BT225" i="1"/>
  <c r="BS225" i="1"/>
  <c r="G225" i="2"/>
  <c r="BP225" i="1"/>
  <c r="F225" i="2"/>
  <c r="BM225" i="1"/>
  <c r="BL225" i="1"/>
  <c r="BT224" i="1"/>
  <c r="BS224" i="1"/>
  <c r="G224" i="2"/>
  <c r="BP224" i="1"/>
  <c r="F224" i="2"/>
  <c r="BM224" i="1"/>
  <c r="BL224" i="1"/>
  <c r="F223" i="11"/>
  <c r="O223" i="11"/>
  <c r="BT223" i="1"/>
  <c r="BS223" i="1"/>
  <c r="G223" i="2"/>
  <c r="BP223" i="1"/>
  <c r="F223" i="2"/>
  <c r="BM223" i="1"/>
  <c r="BL223" i="1"/>
  <c r="F222" i="11"/>
  <c r="O222" i="11"/>
  <c r="BT222" i="1"/>
  <c r="BS222" i="1"/>
  <c r="G222" i="2"/>
  <c r="BP222" i="1"/>
  <c r="F222" i="2"/>
  <c r="BM222" i="1"/>
  <c r="BL222" i="1"/>
  <c r="F221" i="11"/>
  <c r="O221" i="11"/>
  <c r="BT221" i="1"/>
  <c r="BS221" i="1"/>
  <c r="G221" i="2"/>
  <c r="BP221" i="1"/>
  <c r="F221" i="2"/>
  <c r="BM221" i="1"/>
  <c r="BL221" i="1"/>
  <c r="F220" i="11"/>
  <c r="O220" i="11"/>
  <c r="BT220" i="1"/>
  <c r="BS220" i="1"/>
  <c r="G220" i="2"/>
  <c r="BP220" i="1"/>
  <c r="F220" i="2"/>
  <c r="BM220" i="1"/>
  <c r="BN220" i="1"/>
  <c r="BL220" i="1"/>
  <c r="F219" i="11"/>
  <c r="O219" i="11"/>
  <c r="BT219" i="1"/>
  <c r="BS219" i="1"/>
  <c r="G219" i="2"/>
  <c r="BP219" i="1"/>
  <c r="F219" i="2"/>
  <c r="BM219" i="1"/>
  <c r="BL219" i="1"/>
  <c r="F218" i="11"/>
  <c r="O218" i="11"/>
  <c r="BT218" i="1"/>
  <c r="BS218" i="1"/>
  <c r="G218" i="2"/>
  <c r="BP218" i="1"/>
  <c r="F218" i="2"/>
  <c r="BM218" i="1"/>
  <c r="BL218" i="1"/>
  <c r="F217" i="11"/>
  <c r="O217" i="11"/>
  <c r="BT217" i="1"/>
  <c r="BS217" i="1"/>
  <c r="G217" i="2"/>
  <c r="BP217" i="1"/>
  <c r="F217" i="2"/>
  <c r="BM217" i="1"/>
  <c r="BL217" i="1"/>
  <c r="BT216" i="1"/>
  <c r="BS216" i="1"/>
  <c r="G216" i="2"/>
  <c r="BP216" i="1"/>
  <c r="F216" i="2"/>
  <c r="BM216" i="1"/>
  <c r="BL216" i="1"/>
  <c r="F215" i="11"/>
  <c r="O215" i="11"/>
  <c r="BT215" i="1"/>
  <c r="BS215" i="1"/>
  <c r="G215" i="2"/>
  <c r="BP215" i="1"/>
  <c r="F215" i="2"/>
  <c r="BM215" i="1"/>
  <c r="BL215" i="1"/>
  <c r="F214" i="11"/>
  <c r="O214" i="11"/>
  <c r="BT214" i="1"/>
  <c r="BS214" i="1"/>
  <c r="G214" i="2"/>
  <c r="BP214" i="1"/>
  <c r="F214" i="2"/>
  <c r="BM214" i="1"/>
  <c r="BL214" i="1"/>
  <c r="F213" i="11"/>
  <c r="O213" i="11"/>
  <c r="BT213" i="1"/>
  <c r="BS213" i="1"/>
  <c r="G213" i="2"/>
  <c r="BP213" i="1"/>
  <c r="F213" i="2"/>
  <c r="BM213" i="1"/>
  <c r="BL213" i="1"/>
  <c r="F212" i="11"/>
  <c r="O212" i="11"/>
  <c r="BT212" i="1"/>
  <c r="BS212" i="1"/>
  <c r="G212" i="2"/>
  <c r="BP212" i="1"/>
  <c r="F212" i="2"/>
  <c r="BM212" i="1"/>
  <c r="BL212" i="1"/>
  <c r="F211" i="11"/>
  <c r="O211" i="11"/>
  <c r="BT211" i="1"/>
  <c r="BS211" i="1"/>
  <c r="G211" i="2"/>
  <c r="BP211" i="1"/>
  <c r="F211" i="2"/>
  <c r="BM211" i="1"/>
  <c r="BL211" i="1"/>
  <c r="F210" i="11"/>
  <c r="O210" i="11"/>
  <c r="BT210" i="1"/>
  <c r="BS210" i="1"/>
  <c r="G210" i="2"/>
  <c r="BP210" i="1"/>
  <c r="F210" i="2"/>
  <c r="BM210" i="1"/>
  <c r="BL210" i="1"/>
  <c r="F209" i="11"/>
  <c r="O209" i="11"/>
  <c r="BT209" i="1"/>
  <c r="BS209" i="1"/>
  <c r="G209" i="2"/>
  <c r="BP209" i="1"/>
  <c r="F209" i="2"/>
  <c r="BM209" i="1"/>
  <c r="BL209" i="1"/>
  <c r="BT208" i="1"/>
  <c r="BS208" i="1"/>
  <c r="G208" i="2"/>
  <c r="BP208" i="1"/>
  <c r="F208" i="2"/>
  <c r="BM208" i="1"/>
  <c r="BL208" i="1"/>
  <c r="F207" i="11"/>
  <c r="O207" i="11"/>
  <c r="BT207" i="1"/>
  <c r="BS207" i="1"/>
  <c r="G207" i="2"/>
  <c r="BP207" i="1"/>
  <c r="F207" i="2"/>
  <c r="BM207" i="1"/>
  <c r="BL207" i="1"/>
  <c r="F206" i="11"/>
  <c r="O206" i="11"/>
  <c r="BT206" i="1"/>
  <c r="BS206" i="1"/>
  <c r="G206" i="2"/>
  <c r="BP206" i="1"/>
  <c r="F206" i="2"/>
  <c r="BM206" i="1"/>
  <c r="BL206" i="1"/>
  <c r="F205" i="11"/>
  <c r="O205" i="11"/>
  <c r="BT205" i="1"/>
  <c r="BS205" i="1"/>
  <c r="G205" i="2"/>
  <c r="BP205" i="1"/>
  <c r="F205" i="2"/>
  <c r="BM205" i="1"/>
  <c r="BL205" i="1"/>
  <c r="F204" i="11"/>
  <c r="O204" i="11"/>
  <c r="BT204" i="1"/>
  <c r="BS204" i="1"/>
  <c r="G204" i="2"/>
  <c r="BP204" i="1"/>
  <c r="F204" i="2"/>
  <c r="BM204" i="1"/>
  <c r="BN204" i="1"/>
  <c r="BL204" i="1"/>
  <c r="F203" i="11"/>
  <c r="O203" i="11"/>
  <c r="BT203" i="1"/>
  <c r="BS203" i="1"/>
  <c r="G203" i="2"/>
  <c r="BP203" i="1"/>
  <c r="F203" i="2"/>
  <c r="BM203" i="1"/>
  <c r="BL203" i="1"/>
  <c r="F202" i="11"/>
  <c r="O202" i="11"/>
  <c r="BT202" i="1"/>
  <c r="BS202" i="1"/>
  <c r="G202" i="2"/>
  <c r="BP202" i="1"/>
  <c r="F202" i="2"/>
  <c r="BM202" i="1"/>
  <c r="BL202" i="1"/>
  <c r="F201" i="11"/>
  <c r="O201" i="11"/>
  <c r="BB202" i="1"/>
  <c r="AT202" i="1"/>
  <c r="AN202" i="1"/>
  <c r="BI202" i="1"/>
  <c r="BT201" i="1"/>
  <c r="BS201" i="1"/>
  <c r="G201" i="2"/>
  <c r="BP201" i="1"/>
  <c r="F201" i="2"/>
  <c r="BM201" i="1"/>
  <c r="BL201" i="1"/>
  <c r="F200" i="11"/>
  <c r="O200" i="11"/>
  <c r="AN201" i="1"/>
  <c r="BD201" i="1"/>
  <c r="BT200" i="1"/>
  <c r="BS200" i="1"/>
  <c r="G200" i="2"/>
  <c r="BP200" i="1"/>
  <c r="F200" i="2"/>
  <c r="BM200" i="1"/>
  <c r="BL200" i="1"/>
  <c r="F199" i="11"/>
  <c r="O199" i="11"/>
  <c r="BB200" i="1"/>
  <c r="AV200" i="1"/>
  <c r="AT200" i="1"/>
  <c r="AN200" i="1"/>
  <c r="BT199" i="1"/>
  <c r="BS199" i="1"/>
  <c r="G199" i="2"/>
  <c r="BP199" i="1"/>
  <c r="F199" i="2"/>
  <c r="BM199" i="1"/>
  <c r="BL199" i="1"/>
  <c r="F198" i="11"/>
  <c r="O198" i="11"/>
  <c r="BD199" i="1"/>
  <c r="AT199" i="1"/>
  <c r="AN199" i="1"/>
  <c r="BT198" i="1"/>
  <c r="BS198" i="1"/>
  <c r="G198" i="2"/>
  <c r="BP198" i="1"/>
  <c r="F198" i="2"/>
  <c r="BM198" i="1"/>
  <c r="BL198" i="1"/>
  <c r="F197" i="11"/>
  <c r="O197" i="11"/>
  <c r="AN198" i="1"/>
  <c r="BT197" i="1"/>
  <c r="BS197" i="1"/>
  <c r="G197" i="2"/>
  <c r="BP197" i="1"/>
  <c r="F197" i="2"/>
  <c r="BM197" i="1"/>
  <c r="BL197" i="1"/>
  <c r="F196" i="11"/>
  <c r="O196" i="11"/>
  <c r="AN197" i="1"/>
  <c r="BT196" i="1"/>
  <c r="BS196" i="1"/>
  <c r="G196" i="2"/>
  <c r="BP196" i="1"/>
  <c r="F196" i="2"/>
  <c r="BM196" i="1"/>
  <c r="BL196" i="1"/>
  <c r="F195" i="11"/>
  <c r="O195" i="11"/>
  <c r="AZ196" i="1"/>
  <c r="AX196" i="1"/>
  <c r="AR196" i="1"/>
  <c r="AN196" i="1"/>
  <c r="BF196" i="1"/>
  <c r="BT195" i="1"/>
  <c r="BS195" i="1"/>
  <c r="G195" i="2"/>
  <c r="BP195" i="1"/>
  <c r="F195" i="2"/>
  <c r="BM195" i="1"/>
  <c r="BL195" i="1"/>
  <c r="F194" i="11"/>
  <c r="O194" i="11"/>
  <c r="BH195" i="1"/>
  <c r="BG195" i="1"/>
  <c r="BF195" i="1"/>
  <c r="BC195" i="1"/>
  <c r="AZ195" i="1"/>
  <c r="AX195" i="1"/>
  <c r="AV195" i="1"/>
  <c r="AU195" i="1"/>
  <c r="AR195" i="1"/>
  <c r="AQ195" i="1"/>
  <c r="AP195" i="1"/>
  <c r="AN195" i="1"/>
  <c r="BI195" i="1"/>
  <c r="BT194" i="1"/>
  <c r="BS194" i="1"/>
  <c r="G194" i="2"/>
  <c r="BP194" i="1"/>
  <c r="F194" i="2"/>
  <c r="BM194" i="1"/>
  <c r="BL194" i="1"/>
  <c r="F193" i="11"/>
  <c r="O193" i="11"/>
  <c r="AN194" i="1"/>
  <c r="BT193" i="1"/>
  <c r="BS193" i="1"/>
  <c r="G193" i="2"/>
  <c r="BP193" i="1"/>
  <c r="F193" i="2"/>
  <c r="BM193" i="1"/>
  <c r="BL193" i="1"/>
  <c r="F192" i="11"/>
  <c r="O192" i="11"/>
  <c r="BH193" i="1"/>
  <c r="AN193" i="1"/>
  <c r="AX193" i="1"/>
  <c r="AL193" i="1"/>
  <c r="BT192" i="1"/>
  <c r="BS192" i="1"/>
  <c r="G192" i="2"/>
  <c r="BP192" i="1"/>
  <c r="F192" i="2"/>
  <c r="BM192" i="1"/>
  <c r="BN192" i="1"/>
  <c r="BL192" i="1"/>
  <c r="F191" i="11"/>
  <c r="O191" i="11"/>
  <c r="AN192" i="1"/>
  <c r="BG192" i="1"/>
  <c r="AL192" i="1"/>
  <c r="BT191" i="1"/>
  <c r="BS191" i="1"/>
  <c r="G191" i="2"/>
  <c r="BP191" i="1"/>
  <c r="F191" i="2"/>
  <c r="BM191" i="1"/>
  <c r="BL191" i="1"/>
  <c r="F190" i="11"/>
  <c r="O190" i="11"/>
  <c r="AN191" i="1"/>
  <c r="AX191" i="1"/>
  <c r="AL191" i="1"/>
  <c r="BT190" i="1"/>
  <c r="BS190" i="1"/>
  <c r="G190" i="2"/>
  <c r="BP190" i="1"/>
  <c r="F190" i="2"/>
  <c r="BM190" i="1"/>
  <c r="BL190" i="1"/>
  <c r="F189" i="11"/>
  <c r="O189" i="11"/>
  <c r="AN190" i="1"/>
  <c r="AL190" i="1"/>
  <c r="BT189" i="1"/>
  <c r="BS189" i="1"/>
  <c r="G189" i="2"/>
  <c r="BP189" i="1"/>
  <c r="F189" i="2"/>
  <c r="BM189" i="1"/>
  <c r="BL189" i="1"/>
  <c r="F188" i="11"/>
  <c r="O188" i="11"/>
  <c r="BB189" i="1"/>
  <c r="AZ189" i="1"/>
  <c r="AN189" i="1"/>
  <c r="BC189" i="1"/>
  <c r="AL189" i="1"/>
  <c r="BT188" i="1"/>
  <c r="BS188" i="1"/>
  <c r="G188" i="2"/>
  <c r="BP188" i="1"/>
  <c r="F188" i="2"/>
  <c r="BM188" i="1"/>
  <c r="BL188" i="1"/>
  <c r="F187" i="11"/>
  <c r="O187" i="11"/>
  <c r="AN188" i="1"/>
  <c r="BG188" i="1"/>
  <c r="AL188" i="1"/>
  <c r="BT187" i="1"/>
  <c r="BS187" i="1"/>
  <c r="G187" i="2"/>
  <c r="BP187" i="1"/>
  <c r="F187" i="2"/>
  <c r="BM187" i="1"/>
  <c r="BN187" i="1"/>
  <c r="BL187" i="1"/>
  <c r="F186" i="11"/>
  <c r="O186" i="11"/>
  <c r="AN187" i="1"/>
  <c r="BB187" i="1"/>
  <c r="AL187" i="1"/>
  <c r="BT186" i="1"/>
  <c r="BS186" i="1"/>
  <c r="G186" i="2"/>
  <c r="BP186" i="1"/>
  <c r="F186" i="2"/>
  <c r="BM186" i="1"/>
  <c r="BL186" i="1"/>
  <c r="F185" i="11"/>
  <c r="O185" i="11"/>
  <c r="AN186" i="1"/>
  <c r="AL186" i="1"/>
  <c r="BT185" i="1"/>
  <c r="BS185" i="1"/>
  <c r="G185" i="2"/>
  <c r="BP185" i="1"/>
  <c r="F185" i="2"/>
  <c r="BM185" i="1"/>
  <c r="BL185" i="1"/>
  <c r="F184" i="11"/>
  <c r="O184" i="11"/>
  <c r="BF185" i="1"/>
  <c r="BB185" i="1"/>
  <c r="AZ185" i="1"/>
  <c r="AV185" i="1"/>
  <c r="AU185" i="1"/>
  <c r="AQ185" i="1"/>
  <c r="AP185" i="1"/>
  <c r="AN185" i="1"/>
  <c r="BI185" i="1"/>
  <c r="AL185" i="1"/>
  <c r="BT184" i="1"/>
  <c r="BS184" i="1"/>
  <c r="G184" i="2"/>
  <c r="BP184" i="1"/>
  <c r="F184" i="2"/>
  <c r="BM184" i="1"/>
  <c r="BL184" i="1"/>
  <c r="AN184" i="1"/>
  <c r="BG184" i="1"/>
  <c r="AL184" i="1"/>
  <c r="BT183" i="1"/>
  <c r="BS183" i="1"/>
  <c r="G183" i="2"/>
  <c r="BP183" i="1"/>
  <c r="F183" i="2"/>
  <c r="BM183" i="1"/>
  <c r="BL183" i="1"/>
  <c r="F182" i="11"/>
  <c r="O182" i="11"/>
  <c r="BH183" i="1"/>
  <c r="AN183" i="1"/>
  <c r="AL183" i="1"/>
  <c r="BT182" i="1"/>
  <c r="BS182" i="1"/>
  <c r="G182" i="2"/>
  <c r="BP182" i="1"/>
  <c r="F182" i="2"/>
  <c r="BM182" i="1"/>
  <c r="BL182" i="1"/>
  <c r="F181" i="11"/>
  <c r="O181" i="11"/>
  <c r="AY182" i="1"/>
  <c r="AU182" i="1"/>
  <c r="AN182" i="1"/>
  <c r="BG182" i="1"/>
  <c r="AL182" i="1"/>
  <c r="BT181" i="1"/>
  <c r="BS181" i="1"/>
  <c r="G181" i="2"/>
  <c r="BP181" i="1"/>
  <c r="F181" i="2"/>
  <c r="BM181" i="1"/>
  <c r="BL181" i="1"/>
  <c r="F180" i="11"/>
  <c r="O180" i="11"/>
  <c r="BF181" i="1"/>
  <c r="AN181" i="1"/>
  <c r="AL181" i="1"/>
  <c r="BT180" i="1"/>
  <c r="BS180" i="1"/>
  <c r="G180" i="2"/>
  <c r="BP180" i="1"/>
  <c r="F180" i="2"/>
  <c r="BM180" i="1"/>
  <c r="BN180" i="1"/>
  <c r="BL180" i="1"/>
  <c r="F179" i="11"/>
  <c r="O179" i="11"/>
  <c r="AN180" i="1"/>
  <c r="BG180" i="1"/>
  <c r="AL180" i="1"/>
  <c r="BT179" i="1"/>
  <c r="BS179" i="1"/>
  <c r="G179" i="2"/>
  <c r="BP179" i="1"/>
  <c r="F179" i="2"/>
  <c r="BM179" i="1"/>
  <c r="BL179" i="1"/>
  <c r="F178" i="11"/>
  <c r="O178" i="11"/>
  <c r="AZ179" i="1"/>
  <c r="AR179" i="1"/>
  <c r="AP179" i="1"/>
  <c r="AN179" i="1"/>
  <c r="BF179" i="1"/>
  <c r="AL179" i="1"/>
  <c r="BT178" i="1"/>
  <c r="BS178" i="1"/>
  <c r="G178" i="2"/>
  <c r="BP178" i="1"/>
  <c r="F178" i="2"/>
  <c r="BM178" i="1"/>
  <c r="BL178" i="1"/>
  <c r="F177" i="11"/>
  <c r="O177" i="11"/>
  <c r="AN178" i="1"/>
  <c r="AL178" i="1"/>
  <c r="BT177" i="1"/>
  <c r="BS177" i="1"/>
  <c r="G177" i="2"/>
  <c r="BP177" i="1"/>
  <c r="F177" i="2"/>
  <c r="BM177" i="1"/>
  <c r="BL177" i="1"/>
  <c r="F176" i="11"/>
  <c r="O176" i="11"/>
  <c r="BH177" i="1"/>
  <c r="AY177" i="1"/>
  <c r="AX177" i="1"/>
  <c r="AR177" i="1"/>
  <c r="AQ177" i="1"/>
  <c r="AN177" i="1"/>
  <c r="BG177" i="1"/>
  <c r="AL177" i="1"/>
  <c r="BT176" i="1"/>
  <c r="BS176" i="1"/>
  <c r="G176" i="2"/>
  <c r="BP176" i="1"/>
  <c r="F176" i="2"/>
  <c r="BM176" i="1"/>
  <c r="BL176" i="1"/>
  <c r="F175" i="11"/>
  <c r="O175" i="11"/>
  <c r="AN176" i="1"/>
  <c r="BG176" i="1"/>
  <c r="AL176" i="1"/>
  <c r="BT175" i="1"/>
  <c r="BS175" i="1"/>
  <c r="G175" i="2"/>
  <c r="BP175" i="1"/>
  <c r="F175" i="2"/>
  <c r="BM175" i="1"/>
  <c r="BL175" i="1"/>
  <c r="F174" i="11"/>
  <c r="O174" i="11"/>
  <c r="AN175" i="1"/>
  <c r="AX175" i="1"/>
  <c r="AL175" i="1"/>
  <c r="BT174" i="1"/>
  <c r="BS174" i="1"/>
  <c r="G174" i="2"/>
  <c r="BP174" i="1"/>
  <c r="F174" i="2"/>
  <c r="BM174" i="1"/>
  <c r="BL174" i="1"/>
  <c r="F173" i="11"/>
  <c r="O173" i="11"/>
  <c r="AN174" i="1"/>
  <c r="BC174" i="1"/>
  <c r="AL174" i="1"/>
  <c r="BT173" i="1"/>
  <c r="BS173" i="1"/>
  <c r="G173" i="2"/>
  <c r="BP173" i="1"/>
  <c r="F173" i="2"/>
  <c r="BM173" i="1"/>
  <c r="BL173" i="1"/>
  <c r="F172" i="11"/>
  <c r="O172" i="11"/>
  <c r="BH173" i="1"/>
  <c r="BG173" i="1"/>
  <c r="BF173" i="1"/>
  <c r="AZ173" i="1"/>
  <c r="AX173" i="1"/>
  <c r="AU173" i="1"/>
  <c r="AR173" i="1"/>
  <c r="AQ173" i="1"/>
  <c r="AN173" i="1"/>
  <c r="BI173" i="1"/>
  <c r="AL173" i="1"/>
  <c r="BT172" i="1"/>
  <c r="BS172" i="1"/>
  <c r="G172" i="2"/>
  <c r="BP172" i="1"/>
  <c r="F172" i="2"/>
  <c r="BM172" i="1"/>
  <c r="BN172" i="1"/>
  <c r="BL172" i="1"/>
  <c r="F171" i="11"/>
  <c r="O171" i="11"/>
  <c r="AN172" i="1"/>
  <c r="BA172" i="1"/>
  <c r="AL172" i="1"/>
  <c r="BT171" i="1"/>
  <c r="BS171" i="1"/>
  <c r="G171" i="2"/>
  <c r="BP171" i="1"/>
  <c r="F171" i="2"/>
  <c r="D169" i="22"/>
  <c r="BM171" i="1"/>
  <c r="BL171" i="1"/>
  <c r="F170" i="11"/>
  <c r="O170" i="11"/>
  <c r="BB171" i="1"/>
  <c r="AN171" i="1"/>
  <c r="BI171" i="1"/>
  <c r="AL171" i="1"/>
  <c r="BT170" i="1"/>
  <c r="BS170" i="1"/>
  <c r="G170" i="2"/>
  <c r="BP170" i="1"/>
  <c r="F170" i="2"/>
  <c r="D168" i="22"/>
  <c r="BM170" i="1"/>
  <c r="BL170" i="1"/>
  <c r="AN170" i="1"/>
  <c r="BI170" i="1"/>
  <c r="AL170" i="1"/>
  <c r="BT169" i="1"/>
  <c r="BS169" i="1"/>
  <c r="G169" i="2"/>
  <c r="BP169" i="1"/>
  <c r="F169" i="2"/>
  <c r="D167" i="22"/>
  <c r="BM169" i="1"/>
  <c r="BL169" i="1"/>
  <c r="F168" i="11"/>
  <c r="O168" i="11"/>
  <c r="BF169" i="1"/>
  <c r="BB169" i="1"/>
  <c r="AZ169" i="1"/>
  <c r="AU169" i="1"/>
  <c r="AQ169" i="1"/>
  <c r="AP169" i="1"/>
  <c r="AN169" i="1"/>
  <c r="BI169" i="1"/>
  <c r="AL169" i="1"/>
  <c r="BT168" i="1"/>
  <c r="BS168" i="1"/>
  <c r="G168" i="2"/>
  <c r="BP168" i="1"/>
  <c r="F168" i="2"/>
  <c r="D166" i="22"/>
  <c r="BM168" i="1"/>
  <c r="BL168" i="1"/>
  <c r="AW168" i="1"/>
  <c r="AN168" i="1"/>
  <c r="BI168" i="1"/>
  <c r="AL168" i="1"/>
  <c r="BT167" i="1"/>
  <c r="BS167" i="1"/>
  <c r="G167" i="2"/>
  <c r="BP167" i="1"/>
  <c r="F167" i="2"/>
  <c r="D165" i="22"/>
  <c r="BM167" i="1"/>
  <c r="BL167" i="1"/>
  <c r="F166" i="11"/>
  <c r="O166" i="11"/>
  <c r="BF167" i="1"/>
  <c r="BB167" i="1"/>
  <c r="AZ167" i="1"/>
  <c r="AT167" i="1"/>
  <c r="AR167" i="1"/>
  <c r="AP167" i="1"/>
  <c r="AN167" i="1"/>
  <c r="BI167" i="1"/>
  <c r="AL167" i="1"/>
  <c r="BT166" i="1"/>
  <c r="BS166" i="1"/>
  <c r="G166" i="2"/>
  <c r="BP166" i="1"/>
  <c r="F166" i="2"/>
  <c r="D164" i="22"/>
  <c r="BM166" i="1"/>
  <c r="BL166" i="1"/>
  <c r="AN166" i="1"/>
  <c r="BI166" i="1"/>
  <c r="AL166" i="1"/>
  <c r="BT165" i="1"/>
  <c r="BS165" i="1"/>
  <c r="G165" i="2"/>
  <c r="BP165" i="1"/>
  <c r="F165" i="2"/>
  <c r="D163" i="22"/>
  <c r="BM165" i="1"/>
  <c r="BL165" i="1"/>
  <c r="F164" i="11"/>
  <c r="O164" i="11"/>
  <c r="AN165" i="1"/>
  <c r="AL165" i="1"/>
  <c r="BT164" i="1"/>
  <c r="BS164" i="1"/>
  <c r="G164" i="2"/>
  <c r="BP164" i="1"/>
  <c r="F164" i="2"/>
  <c r="D162" i="22"/>
  <c r="BM164" i="1"/>
  <c r="BL164" i="1"/>
  <c r="F163" i="11"/>
  <c r="O163" i="11"/>
  <c r="AN164" i="1"/>
  <c r="BA164" i="1"/>
  <c r="AL164" i="1"/>
  <c r="BT163" i="1"/>
  <c r="BS163" i="1"/>
  <c r="G163" i="2"/>
  <c r="BP163" i="1"/>
  <c r="F163" i="2"/>
  <c r="D161" i="22"/>
  <c r="BM163" i="1"/>
  <c r="BL163" i="1"/>
  <c r="F162" i="11"/>
  <c r="O162" i="11"/>
  <c r="BF163" i="1"/>
  <c r="BB163" i="1"/>
  <c r="AX163" i="1"/>
  <c r="AT163" i="1"/>
  <c r="AR163" i="1"/>
  <c r="AN163" i="1"/>
  <c r="BI163" i="1"/>
  <c r="AL163" i="1"/>
  <c r="BT162" i="1"/>
  <c r="BS162" i="1"/>
  <c r="G162" i="2"/>
  <c r="BP162" i="1"/>
  <c r="F162" i="2"/>
  <c r="D160" i="22"/>
  <c r="BM162" i="1"/>
  <c r="BN162" i="1"/>
  <c r="BL162" i="1"/>
  <c r="AN162" i="1"/>
  <c r="BG162" i="1"/>
  <c r="AL162" i="1"/>
  <c r="BT161" i="1"/>
  <c r="BS161" i="1"/>
  <c r="G161" i="2"/>
  <c r="BP161" i="1"/>
  <c r="F161" i="2"/>
  <c r="D159" i="22"/>
  <c r="BM161" i="1"/>
  <c r="BL161" i="1"/>
  <c r="F160" i="11"/>
  <c r="O160" i="11"/>
  <c r="AN161" i="1"/>
  <c r="BI161" i="1"/>
  <c r="AL161" i="1"/>
  <c r="BT160" i="1"/>
  <c r="BS160" i="1"/>
  <c r="G160" i="2"/>
  <c r="BP160" i="1"/>
  <c r="F160" i="2"/>
  <c r="D158" i="22"/>
  <c r="BM160" i="1"/>
  <c r="BL160" i="1"/>
  <c r="AN160" i="1"/>
  <c r="BC160" i="1"/>
  <c r="AL160" i="1"/>
  <c r="BW159" i="1"/>
  <c r="BT159" i="1"/>
  <c r="BS159" i="1"/>
  <c r="G159" i="2"/>
  <c r="BP159" i="1"/>
  <c r="F159" i="2"/>
  <c r="D157" i="22"/>
  <c r="BM159" i="1"/>
  <c r="BN159" i="1"/>
  <c r="BO159" i="1"/>
  <c r="G158" i="11"/>
  <c r="I158" i="11"/>
  <c r="BL159" i="1"/>
  <c r="F158" i="11"/>
  <c r="O158" i="11"/>
  <c r="BH159" i="1"/>
  <c r="BF159" i="1"/>
  <c r="AN159" i="1"/>
  <c r="BI159" i="1"/>
  <c r="AL159" i="1"/>
  <c r="BT158" i="1"/>
  <c r="BS158" i="1"/>
  <c r="G158" i="2"/>
  <c r="BP158" i="1"/>
  <c r="F158" i="2"/>
  <c r="D156" i="22"/>
  <c r="BM158" i="1"/>
  <c r="BL158" i="1"/>
  <c r="BN158" i="1"/>
  <c r="AN158" i="1"/>
  <c r="AL158" i="1"/>
  <c r="BT157" i="1"/>
  <c r="BS157" i="1"/>
  <c r="G157" i="2"/>
  <c r="BP157" i="1"/>
  <c r="F157" i="2"/>
  <c r="D155" i="22"/>
  <c r="BM157" i="1"/>
  <c r="BL157" i="1"/>
  <c r="F156" i="11"/>
  <c r="O156" i="11"/>
  <c r="AZ157" i="1"/>
  <c r="AN157" i="1"/>
  <c r="BI157" i="1"/>
  <c r="AL157" i="1"/>
  <c r="BT156" i="1"/>
  <c r="BS156" i="1"/>
  <c r="G156" i="2"/>
  <c r="BP156" i="1"/>
  <c r="F156" i="2"/>
  <c r="D154" i="22"/>
  <c r="BM156" i="1"/>
  <c r="BN156" i="1"/>
  <c r="BL156" i="1"/>
  <c r="BC156" i="1"/>
  <c r="AY156" i="1"/>
  <c r="AN156" i="1"/>
  <c r="AL156" i="1"/>
  <c r="BT155" i="1"/>
  <c r="BS155" i="1"/>
  <c r="G155" i="2"/>
  <c r="BP155" i="1"/>
  <c r="F155" i="2"/>
  <c r="D153" i="22"/>
  <c r="BM155" i="1"/>
  <c r="BL155" i="1"/>
  <c r="F154" i="11"/>
  <c r="O154" i="11"/>
  <c r="BF155" i="1"/>
  <c r="AN155" i="1"/>
  <c r="AX155" i="1"/>
  <c r="AL155" i="1"/>
  <c r="BT154" i="1"/>
  <c r="BS154" i="1"/>
  <c r="G154" i="2"/>
  <c r="BP154" i="1"/>
  <c r="F154" i="2"/>
  <c r="D152" i="22"/>
  <c r="BM154" i="1"/>
  <c r="BL154" i="1"/>
  <c r="AN154" i="1"/>
  <c r="AL154" i="1"/>
  <c r="BT153" i="1"/>
  <c r="BS153" i="1"/>
  <c r="G153" i="2"/>
  <c r="BP153" i="1"/>
  <c r="F153" i="2"/>
  <c r="D151" i="22"/>
  <c r="BM153" i="1"/>
  <c r="BL153" i="1"/>
  <c r="F152" i="11"/>
  <c r="O152" i="11"/>
  <c r="BF153" i="1"/>
  <c r="BB153" i="1"/>
  <c r="AZ153" i="1"/>
  <c r="AU153" i="1"/>
  <c r="AQ153" i="1"/>
  <c r="AP153" i="1"/>
  <c r="AN153" i="1"/>
  <c r="BI153" i="1"/>
  <c r="AL153" i="1"/>
  <c r="BT152" i="1"/>
  <c r="BS152" i="1"/>
  <c r="G152" i="2"/>
  <c r="BP152" i="1"/>
  <c r="F152" i="2"/>
  <c r="D150" i="22"/>
  <c r="BM152" i="1"/>
  <c r="BL152" i="1"/>
  <c r="AN152" i="1"/>
  <c r="AL152" i="1"/>
  <c r="BT151" i="1"/>
  <c r="BS151" i="1"/>
  <c r="G151" i="2"/>
  <c r="BP151" i="1"/>
  <c r="F151" i="2"/>
  <c r="D149" i="22"/>
  <c r="BM151" i="1"/>
  <c r="BL151" i="1"/>
  <c r="BD151" i="1"/>
  <c r="AT151" i="1"/>
  <c r="AN151" i="1"/>
  <c r="BH151" i="1"/>
  <c r="AL151" i="1"/>
  <c r="BT150" i="1"/>
  <c r="BS150" i="1"/>
  <c r="G150" i="2"/>
  <c r="BP150" i="1"/>
  <c r="F150" i="2"/>
  <c r="D148" i="22"/>
  <c r="BM150" i="1"/>
  <c r="BL150" i="1"/>
  <c r="AN150" i="1"/>
  <c r="BC150" i="1"/>
  <c r="AL150" i="1"/>
  <c r="BT149" i="1"/>
  <c r="BS149" i="1"/>
  <c r="G149" i="2"/>
  <c r="BP149" i="1"/>
  <c r="F149" i="2"/>
  <c r="D147" i="22"/>
  <c r="BM149" i="1"/>
  <c r="BL149" i="1"/>
  <c r="F148" i="11"/>
  <c r="O148" i="11"/>
  <c r="BH149" i="1"/>
  <c r="BD149" i="1"/>
  <c r="AZ149" i="1"/>
  <c r="AX149" i="1"/>
  <c r="AT149" i="1"/>
  <c r="AP149" i="1"/>
  <c r="AN149" i="1"/>
  <c r="AL149" i="1"/>
  <c r="BT148" i="1"/>
  <c r="BS148" i="1"/>
  <c r="G148" i="2"/>
  <c r="BP148" i="1"/>
  <c r="F148" i="2"/>
  <c r="D146" i="22"/>
  <c r="BM148" i="1"/>
  <c r="BL148" i="1"/>
  <c r="AN148" i="1"/>
  <c r="AL148" i="1"/>
  <c r="BT147" i="1"/>
  <c r="BS147" i="1"/>
  <c r="G147" i="2"/>
  <c r="BP147" i="1"/>
  <c r="F147" i="2"/>
  <c r="D145" i="22"/>
  <c r="BM147" i="1"/>
  <c r="BL147" i="1"/>
  <c r="F146" i="11"/>
  <c r="O146" i="11"/>
  <c r="BD147" i="1"/>
  <c r="AT147" i="1"/>
  <c r="AN147" i="1"/>
  <c r="BF147" i="1"/>
  <c r="AL147" i="1"/>
  <c r="BT146" i="1"/>
  <c r="BS146" i="1"/>
  <c r="G146" i="2"/>
  <c r="BP146" i="1"/>
  <c r="F146" i="2"/>
  <c r="D144" i="22"/>
  <c r="BM146" i="1"/>
  <c r="BL146" i="1"/>
  <c r="BN146" i="1"/>
  <c r="AN146" i="1"/>
  <c r="AY146" i="1"/>
  <c r="AL146" i="1"/>
  <c r="BT145" i="1"/>
  <c r="BS145" i="1"/>
  <c r="G145" i="2"/>
  <c r="BP145" i="1"/>
  <c r="F145" i="2"/>
  <c r="D143" i="22"/>
  <c r="BM145" i="1"/>
  <c r="BL145" i="1"/>
  <c r="F144" i="11"/>
  <c r="O144" i="11"/>
  <c r="AN145" i="1"/>
  <c r="AL145" i="1"/>
  <c r="BT144" i="1"/>
  <c r="BS144" i="1"/>
  <c r="G144" i="2"/>
  <c r="BP144" i="1"/>
  <c r="F144" i="2"/>
  <c r="D142" i="22"/>
  <c r="BM144" i="1"/>
  <c r="BL144" i="1"/>
  <c r="AN144" i="1"/>
  <c r="BC144" i="1"/>
  <c r="AL144" i="1"/>
  <c r="BT143" i="1"/>
  <c r="BS143" i="1"/>
  <c r="G143" i="2"/>
  <c r="BP143" i="1"/>
  <c r="F143" i="2"/>
  <c r="D141" i="22"/>
  <c r="BM143" i="1"/>
  <c r="BL143" i="1"/>
  <c r="F142" i="11"/>
  <c r="O142" i="11"/>
  <c r="AN143" i="1"/>
  <c r="AL143" i="1"/>
  <c r="BT142" i="1"/>
  <c r="BS142" i="1"/>
  <c r="G142" i="2"/>
  <c r="BP142" i="1"/>
  <c r="F142" i="2"/>
  <c r="D140" i="22"/>
  <c r="BM142" i="1"/>
  <c r="BL142" i="1"/>
  <c r="AN142" i="1"/>
  <c r="BI142" i="1"/>
  <c r="AL142" i="1"/>
  <c r="BT141" i="1"/>
  <c r="BS141" i="1"/>
  <c r="G141" i="2"/>
  <c r="BP141" i="1"/>
  <c r="F141" i="2"/>
  <c r="D139" i="22"/>
  <c r="BM141" i="1"/>
  <c r="BL141" i="1"/>
  <c r="F140" i="11"/>
  <c r="O140" i="11"/>
  <c r="AN141" i="1"/>
  <c r="BI141" i="1"/>
  <c r="AL141" i="1"/>
  <c r="BT140" i="1"/>
  <c r="BS140" i="1"/>
  <c r="G140" i="2"/>
  <c r="BP140" i="1"/>
  <c r="F140" i="2"/>
  <c r="D138" i="22"/>
  <c r="BM140" i="1"/>
  <c r="BL140" i="1"/>
  <c r="BC140" i="1"/>
  <c r="AU140" i="1"/>
  <c r="AN140" i="1"/>
  <c r="AL140" i="1"/>
  <c r="BT139" i="1"/>
  <c r="BS139" i="1"/>
  <c r="G139" i="2"/>
  <c r="BP139" i="1"/>
  <c r="F139" i="2"/>
  <c r="D137" i="22"/>
  <c r="BM139" i="1"/>
  <c r="BL139" i="1"/>
  <c r="F138" i="11"/>
  <c r="O138" i="11"/>
  <c r="BF139" i="1"/>
  <c r="BD139" i="1"/>
  <c r="BB139" i="1"/>
  <c r="AV139" i="1"/>
  <c r="AT139" i="1"/>
  <c r="AP139" i="1"/>
  <c r="AN139" i="1"/>
  <c r="AL139" i="1"/>
  <c r="BT138" i="1"/>
  <c r="BS138" i="1"/>
  <c r="G138" i="2"/>
  <c r="BP138" i="1"/>
  <c r="F138" i="2"/>
  <c r="D136" i="22"/>
  <c r="BM138" i="1"/>
  <c r="BL138" i="1"/>
  <c r="AN138" i="1"/>
  <c r="AY138" i="1"/>
  <c r="AL138" i="1"/>
  <c r="BT137" i="1"/>
  <c r="BS137" i="1"/>
  <c r="G137" i="2"/>
  <c r="BP137" i="1"/>
  <c r="F137" i="2"/>
  <c r="D135" i="22"/>
  <c r="BM137" i="1"/>
  <c r="BL137" i="1"/>
  <c r="F136" i="11"/>
  <c r="O136" i="11"/>
  <c r="AN137" i="1"/>
  <c r="BB137" i="1"/>
  <c r="AL137" i="1"/>
  <c r="BT136" i="1"/>
  <c r="BS136" i="1"/>
  <c r="G136" i="2"/>
  <c r="BP136" i="1"/>
  <c r="F136" i="2"/>
  <c r="D134" i="22"/>
  <c r="BM136" i="1"/>
  <c r="BL136" i="1"/>
  <c r="BI136" i="1"/>
  <c r="AS136" i="1"/>
  <c r="AN136" i="1"/>
  <c r="AL136" i="1"/>
  <c r="BT135" i="1"/>
  <c r="BS135" i="1"/>
  <c r="G135" i="2"/>
  <c r="BP135" i="1"/>
  <c r="F135" i="2"/>
  <c r="D133" i="22"/>
  <c r="BM135" i="1"/>
  <c r="BL135" i="1"/>
  <c r="BH135" i="1"/>
  <c r="AN135" i="1"/>
  <c r="BB135" i="1"/>
  <c r="AL135" i="1"/>
  <c r="BT134" i="1"/>
  <c r="BS134" i="1"/>
  <c r="G134" i="2"/>
  <c r="BP134" i="1"/>
  <c r="F134" i="2"/>
  <c r="D132" i="22"/>
  <c r="BM134" i="1"/>
  <c r="BL134" i="1"/>
  <c r="AN134" i="1"/>
  <c r="BC134" i="1"/>
  <c r="AL134" i="1"/>
  <c r="BT133" i="1"/>
  <c r="BS133" i="1"/>
  <c r="G133" i="2"/>
  <c r="BP133" i="1"/>
  <c r="F133" i="2"/>
  <c r="D131" i="22"/>
  <c r="BM133" i="1"/>
  <c r="BL133" i="1"/>
  <c r="F132" i="11"/>
  <c r="O132" i="11"/>
  <c r="AN133" i="1"/>
  <c r="BC133" i="1"/>
  <c r="AL133" i="1"/>
  <c r="BT132" i="1"/>
  <c r="BS132" i="1"/>
  <c r="G132" i="2"/>
  <c r="BP132" i="1"/>
  <c r="F132" i="2"/>
  <c r="D130" i="22"/>
  <c r="BM132" i="1"/>
  <c r="BL132" i="1"/>
  <c r="AN132" i="1"/>
  <c r="BI132" i="1"/>
  <c r="AL132" i="1"/>
  <c r="BT131" i="1"/>
  <c r="BS131" i="1"/>
  <c r="G131" i="2"/>
  <c r="BP131" i="1"/>
  <c r="F131" i="2"/>
  <c r="D129" i="22"/>
  <c r="BM131" i="1"/>
  <c r="BL131" i="1"/>
  <c r="F130" i="11"/>
  <c r="O130" i="11"/>
  <c r="BB131" i="1"/>
  <c r="AV131" i="1"/>
  <c r="AP131" i="1"/>
  <c r="AN131" i="1"/>
  <c r="BF131" i="1"/>
  <c r="AL131" i="1"/>
  <c r="BT130" i="1"/>
  <c r="BS130" i="1"/>
  <c r="G130" i="2"/>
  <c r="BP130" i="1"/>
  <c r="F130" i="2"/>
  <c r="D128" i="22"/>
  <c r="BM130" i="1"/>
  <c r="BN130" i="1"/>
  <c r="BL130" i="1"/>
  <c r="AN130" i="1"/>
  <c r="AY130" i="1"/>
  <c r="AL130" i="1"/>
  <c r="BT129" i="1"/>
  <c r="BS129" i="1"/>
  <c r="G129" i="2"/>
  <c r="BP129" i="1"/>
  <c r="F129" i="2"/>
  <c r="D127" i="22"/>
  <c r="BM129" i="1"/>
  <c r="BL129" i="1"/>
  <c r="BD129" i="1"/>
  <c r="AY129" i="1"/>
  <c r="AX129" i="1"/>
  <c r="AN129" i="1"/>
  <c r="AT129" i="1"/>
  <c r="AL129" i="1"/>
  <c r="BT128" i="1"/>
  <c r="BS128" i="1"/>
  <c r="G128" i="2"/>
  <c r="BP128" i="1"/>
  <c r="F128" i="2"/>
  <c r="D126" i="22"/>
  <c r="BM128" i="1"/>
  <c r="BL128" i="1"/>
  <c r="AN128" i="1"/>
  <c r="BI128" i="1"/>
  <c r="AL128" i="1"/>
  <c r="BT127" i="1"/>
  <c r="BS127" i="1"/>
  <c r="G127" i="2"/>
  <c r="BP127" i="1"/>
  <c r="F127" i="2"/>
  <c r="D125" i="22"/>
  <c r="BM127" i="1"/>
  <c r="BL127" i="1"/>
  <c r="F126" i="11"/>
  <c r="O126" i="11"/>
  <c r="AN127" i="1"/>
  <c r="AL127" i="1"/>
  <c r="BT126" i="1"/>
  <c r="BS126" i="1"/>
  <c r="G126" i="2"/>
  <c r="BP126" i="1"/>
  <c r="F126" i="2"/>
  <c r="D124" i="22"/>
  <c r="BM126" i="1"/>
  <c r="BL126" i="1"/>
  <c r="BI126" i="1"/>
  <c r="BG126" i="1"/>
  <c r="AY126" i="1"/>
  <c r="AV126" i="1"/>
  <c r="AS126" i="1"/>
  <c r="AN126" i="1"/>
  <c r="AL126" i="1"/>
  <c r="BT125" i="1"/>
  <c r="BS125" i="1"/>
  <c r="G125" i="2"/>
  <c r="BP125" i="1"/>
  <c r="F125" i="2"/>
  <c r="D123" i="22"/>
  <c r="BM125" i="1"/>
  <c r="BL125" i="1"/>
  <c r="BG125" i="1"/>
  <c r="AZ125" i="1"/>
  <c r="AV125" i="1"/>
  <c r="AT125" i="1"/>
  <c r="AN125" i="1"/>
  <c r="AP125" i="1"/>
  <c r="AL125" i="1"/>
  <c r="BT124" i="1"/>
  <c r="BS124" i="1"/>
  <c r="G124" i="2"/>
  <c r="BP124" i="1"/>
  <c r="F124" i="2"/>
  <c r="D122" i="22"/>
  <c r="BN124" i="1"/>
  <c r="BW124" i="1"/>
  <c r="BM124" i="1"/>
  <c r="BL124" i="1"/>
  <c r="F123" i="11"/>
  <c r="O123" i="11"/>
  <c r="AN124" i="1"/>
  <c r="BI124" i="1"/>
  <c r="AL124" i="1"/>
  <c r="BT123" i="1"/>
  <c r="BS123" i="1"/>
  <c r="G123" i="2"/>
  <c r="BP123" i="1"/>
  <c r="F123" i="2"/>
  <c r="D121" i="22"/>
  <c r="BM123" i="1"/>
  <c r="BN123" i="1"/>
  <c r="BL123" i="1"/>
  <c r="F122" i="11"/>
  <c r="O122" i="11"/>
  <c r="AN123" i="1"/>
  <c r="BI123" i="1"/>
  <c r="AL123" i="1"/>
  <c r="BT122" i="1"/>
  <c r="BS122" i="1"/>
  <c r="G122" i="2"/>
  <c r="BP122" i="1"/>
  <c r="F122" i="2"/>
  <c r="D120" i="22"/>
  <c r="BM122" i="1"/>
  <c r="BL122" i="1"/>
  <c r="AN122" i="1"/>
  <c r="BA122" i="1"/>
  <c r="AL122" i="1"/>
  <c r="BT121" i="1"/>
  <c r="BS121" i="1"/>
  <c r="G121" i="2"/>
  <c r="BP121" i="1"/>
  <c r="F121" i="2"/>
  <c r="D119" i="22"/>
  <c r="BM121" i="1"/>
  <c r="BL121" i="1"/>
  <c r="BG121" i="1"/>
  <c r="AY121" i="1"/>
  <c r="AR121" i="1"/>
  <c r="AN121" i="1"/>
  <c r="BH121" i="1"/>
  <c r="AL121" i="1"/>
  <c r="BT120" i="1"/>
  <c r="BS120" i="1"/>
  <c r="G120" i="2"/>
  <c r="BP120" i="1"/>
  <c r="F120" i="2"/>
  <c r="D118" i="22"/>
  <c r="BM120" i="1"/>
  <c r="BL120" i="1"/>
  <c r="AN120" i="1"/>
  <c r="BI120" i="1"/>
  <c r="AL120" i="1"/>
  <c r="BT119" i="1"/>
  <c r="BS119" i="1"/>
  <c r="G119" i="2"/>
  <c r="BP119" i="1"/>
  <c r="F119" i="2"/>
  <c r="D117" i="22"/>
  <c r="BM119" i="1"/>
  <c r="BL119" i="1"/>
  <c r="F118" i="11"/>
  <c r="O118" i="11"/>
  <c r="AN119" i="1"/>
  <c r="BH119" i="1"/>
  <c r="AL119" i="1"/>
  <c r="BT118" i="1"/>
  <c r="BS118" i="1"/>
  <c r="G118" i="2"/>
  <c r="BP118" i="1"/>
  <c r="F118" i="2"/>
  <c r="D116" i="22"/>
  <c r="BM118" i="1"/>
  <c r="BL118" i="1"/>
  <c r="AN118" i="1"/>
  <c r="AY118" i="1"/>
  <c r="AL118" i="1"/>
  <c r="BT117" i="1"/>
  <c r="BS117" i="1"/>
  <c r="G117" i="2"/>
  <c r="BP117" i="1"/>
  <c r="F117" i="2"/>
  <c r="D115" i="22"/>
  <c r="BM117" i="1"/>
  <c r="BL117" i="1"/>
  <c r="BB117" i="1"/>
  <c r="AU117" i="1"/>
  <c r="AN117" i="1"/>
  <c r="AL117" i="1"/>
  <c r="BT116" i="1"/>
  <c r="BS116" i="1"/>
  <c r="G116" i="2"/>
  <c r="BP116" i="1"/>
  <c r="F116" i="2"/>
  <c r="D114" i="22"/>
  <c r="BM116" i="1"/>
  <c r="BL116" i="1"/>
  <c r="F115" i="11"/>
  <c r="O115" i="11"/>
  <c r="AN116" i="1"/>
  <c r="BI116" i="1"/>
  <c r="AL116" i="1"/>
  <c r="BT115" i="1"/>
  <c r="BS115" i="1"/>
  <c r="G115" i="2"/>
  <c r="BP115" i="1"/>
  <c r="F115" i="2"/>
  <c r="D113" i="22"/>
  <c r="BM115" i="1"/>
  <c r="BL115" i="1"/>
  <c r="F114" i="11"/>
  <c r="O114" i="11"/>
  <c r="BB115" i="1"/>
  <c r="AW115" i="1"/>
  <c r="AR115" i="1"/>
  <c r="AN115" i="1"/>
  <c r="BI115" i="1"/>
  <c r="AL115" i="1"/>
  <c r="BT114" i="1"/>
  <c r="BS114" i="1"/>
  <c r="G114" i="2"/>
  <c r="BP114" i="1"/>
  <c r="F114" i="2"/>
  <c r="D112" i="22"/>
  <c r="BM114" i="1"/>
  <c r="BL114" i="1"/>
  <c r="BI114" i="1"/>
  <c r="BD114" i="1"/>
  <c r="AY114" i="1"/>
  <c r="AS114" i="1"/>
  <c r="AQ114" i="1"/>
  <c r="AN114" i="1"/>
  <c r="AL114" i="1"/>
  <c r="BT113" i="1"/>
  <c r="BS113" i="1"/>
  <c r="G113" i="2"/>
  <c r="BP113" i="1"/>
  <c r="F113" i="2"/>
  <c r="D111" i="22"/>
  <c r="BM113" i="1"/>
  <c r="BL113" i="1"/>
  <c r="BH113" i="1"/>
  <c r="BB113" i="1"/>
  <c r="AX113" i="1"/>
  <c r="AT113" i="1"/>
  <c r="AN113" i="1"/>
  <c r="AQ113" i="1"/>
  <c r="AL113" i="1"/>
  <c r="BT112" i="1"/>
  <c r="BS112" i="1"/>
  <c r="G112" i="2"/>
  <c r="BP112" i="1"/>
  <c r="F112" i="2"/>
  <c r="D110" i="22"/>
  <c r="BM112" i="1"/>
  <c r="BL112" i="1"/>
  <c r="AN112" i="1"/>
  <c r="BI112" i="1"/>
  <c r="AL112" i="1"/>
  <c r="BT111" i="1"/>
  <c r="BS111" i="1"/>
  <c r="G111" i="2"/>
  <c r="BP111" i="1"/>
  <c r="F111" i="2"/>
  <c r="D109" i="22"/>
  <c r="BM111" i="1"/>
  <c r="BL111" i="1"/>
  <c r="F110" i="11"/>
  <c r="O110" i="11"/>
  <c r="BB111" i="1"/>
  <c r="AN111" i="1"/>
  <c r="BH111" i="1"/>
  <c r="AL111" i="1"/>
  <c r="BT110" i="1"/>
  <c r="BS110" i="1"/>
  <c r="G110" i="2"/>
  <c r="BP110" i="1"/>
  <c r="F110" i="2"/>
  <c r="D108" i="22"/>
  <c r="BM110" i="1"/>
  <c r="BL110" i="1"/>
  <c r="AN110" i="1"/>
  <c r="BG110" i="1"/>
  <c r="AL110" i="1"/>
  <c r="BT109" i="1"/>
  <c r="BS109" i="1"/>
  <c r="G109" i="2"/>
  <c r="BP109" i="1"/>
  <c r="F109" i="2"/>
  <c r="D107" i="22"/>
  <c r="BM109" i="1"/>
  <c r="BL109" i="1"/>
  <c r="BG109" i="1"/>
  <c r="BD109" i="1"/>
  <c r="AZ109" i="1"/>
  <c r="AU109" i="1"/>
  <c r="AR109" i="1"/>
  <c r="AP109" i="1"/>
  <c r="AN109" i="1"/>
  <c r="AX109" i="1"/>
  <c r="AL109" i="1"/>
  <c r="BT108" i="1"/>
  <c r="BS108" i="1"/>
  <c r="G108" i="2"/>
  <c r="BP108" i="1"/>
  <c r="F108" i="2"/>
  <c r="D106" i="22"/>
  <c r="BM108" i="1"/>
  <c r="BL108" i="1"/>
  <c r="AN108" i="1"/>
  <c r="BI108" i="1"/>
  <c r="AL108" i="1"/>
  <c r="BT107" i="1"/>
  <c r="BS107" i="1"/>
  <c r="G107" i="2"/>
  <c r="BP107" i="1"/>
  <c r="F107" i="2"/>
  <c r="D105" i="22"/>
  <c r="BM107" i="1"/>
  <c r="BL107" i="1"/>
  <c r="F106" i="11"/>
  <c r="O106" i="11"/>
  <c r="AN107" i="1"/>
  <c r="AL107" i="1"/>
  <c r="BT106" i="1"/>
  <c r="BS106" i="1"/>
  <c r="G106" i="2"/>
  <c r="BP106" i="1"/>
  <c r="F106" i="2"/>
  <c r="D104" i="22"/>
  <c r="BM106" i="1"/>
  <c r="BL106" i="1"/>
  <c r="BG106" i="1"/>
  <c r="BA106" i="1"/>
  <c r="AV106" i="1"/>
  <c r="AN106" i="1"/>
  <c r="BD106" i="1"/>
  <c r="AL106" i="1"/>
  <c r="BT105" i="1"/>
  <c r="BS105" i="1"/>
  <c r="G105" i="2"/>
  <c r="BP105" i="1"/>
  <c r="F105" i="2"/>
  <c r="D103" i="22"/>
  <c r="BM105" i="1"/>
  <c r="BL105" i="1"/>
  <c r="BH105" i="1"/>
  <c r="BG105" i="1"/>
  <c r="BF105" i="1"/>
  <c r="BC105" i="1"/>
  <c r="AZ105" i="1"/>
  <c r="AX105" i="1"/>
  <c r="AV105" i="1"/>
  <c r="AU105" i="1"/>
  <c r="AR105" i="1"/>
  <c r="AQ105" i="1"/>
  <c r="AP105" i="1"/>
  <c r="AN105" i="1"/>
  <c r="BI105" i="1"/>
  <c r="AL105" i="1"/>
  <c r="BT104" i="1"/>
  <c r="BS104" i="1"/>
  <c r="G104" i="2"/>
  <c r="BP104" i="1"/>
  <c r="F104" i="2"/>
  <c r="D102" i="22"/>
  <c r="BM104" i="1"/>
  <c r="BL104" i="1"/>
  <c r="F103" i="11"/>
  <c r="O103" i="11"/>
  <c r="AN104" i="1"/>
  <c r="BI104" i="1"/>
  <c r="AL104" i="1"/>
  <c r="BT103" i="1"/>
  <c r="BS103" i="1"/>
  <c r="G103" i="2"/>
  <c r="BP103" i="1"/>
  <c r="F103" i="2"/>
  <c r="D101" i="22"/>
  <c r="BM103" i="1"/>
  <c r="BL103" i="1"/>
  <c r="F102" i="11"/>
  <c r="O102" i="11"/>
  <c r="AW103" i="1"/>
  <c r="AN103" i="1"/>
  <c r="BI103" i="1"/>
  <c r="AL103" i="1"/>
  <c r="BT102" i="1"/>
  <c r="BS102" i="1"/>
  <c r="G102" i="2"/>
  <c r="BP102" i="1"/>
  <c r="F102" i="2"/>
  <c r="D100" i="22"/>
  <c r="BM102" i="1"/>
  <c r="BL102" i="1"/>
  <c r="BG102" i="1"/>
  <c r="BA102" i="1"/>
  <c r="AV102" i="1"/>
  <c r="AS102" i="1"/>
  <c r="AN102" i="1"/>
  <c r="BI102" i="1"/>
  <c r="AL102" i="1"/>
  <c r="BT101" i="1"/>
  <c r="BS101" i="1"/>
  <c r="G101" i="2"/>
  <c r="BP101" i="1"/>
  <c r="F101" i="2"/>
  <c r="D99" i="22"/>
  <c r="BM101" i="1"/>
  <c r="BL101" i="1"/>
  <c r="BF101" i="1"/>
  <c r="BC101" i="1"/>
  <c r="AZ101" i="1"/>
  <c r="AU101" i="1"/>
  <c r="AR101" i="1"/>
  <c r="AP101" i="1"/>
  <c r="AN101" i="1"/>
  <c r="BI101" i="1"/>
  <c r="AL101" i="1"/>
  <c r="BT100" i="1"/>
  <c r="BS100" i="1"/>
  <c r="G100" i="2"/>
  <c r="BP100" i="1"/>
  <c r="F100" i="2"/>
  <c r="D98" i="22"/>
  <c r="BM100" i="1"/>
  <c r="BL100" i="1"/>
  <c r="AN100" i="1"/>
  <c r="BI100" i="1"/>
  <c r="AL100" i="1"/>
  <c r="BT99" i="1"/>
  <c r="BS99" i="1"/>
  <c r="G99" i="2"/>
  <c r="BP99" i="1"/>
  <c r="F99" i="2"/>
  <c r="D97" i="22"/>
  <c r="BM99" i="1"/>
  <c r="BL99" i="1"/>
  <c r="F98" i="11"/>
  <c r="O98" i="11"/>
  <c r="AN99" i="1"/>
  <c r="BH99" i="1"/>
  <c r="AL99" i="1"/>
  <c r="BT98" i="1"/>
  <c r="BS98" i="1"/>
  <c r="G98" i="2"/>
  <c r="BP98" i="1"/>
  <c r="F98" i="2"/>
  <c r="D96" i="22"/>
  <c r="BM98" i="1"/>
  <c r="BL98" i="1"/>
  <c r="BG98" i="1"/>
  <c r="BA98" i="1"/>
  <c r="AV98" i="1"/>
  <c r="AN98" i="1"/>
  <c r="BD98" i="1"/>
  <c r="AL98" i="1"/>
  <c r="BT97" i="1"/>
  <c r="BS97" i="1"/>
  <c r="G97" i="2"/>
  <c r="BP97" i="1"/>
  <c r="F97" i="2"/>
  <c r="D95" i="22"/>
  <c r="BM97" i="1"/>
  <c r="BL97" i="1"/>
  <c r="BH97" i="1"/>
  <c r="BG97" i="1"/>
  <c r="BF97" i="1"/>
  <c r="BC97" i="1"/>
  <c r="AZ97" i="1"/>
  <c r="AX97" i="1"/>
  <c r="AV97" i="1"/>
  <c r="AU97" i="1"/>
  <c r="AR97" i="1"/>
  <c r="AQ97" i="1"/>
  <c r="AP97" i="1"/>
  <c r="AN97" i="1"/>
  <c r="BI97" i="1"/>
  <c r="AL97" i="1"/>
  <c r="BT96" i="1"/>
  <c r="BS96" i="1"/>
  <c r="G96" i="2"/>
  <c r="BP96" i="1"/>
  <c r="F96" i="2"/>
  <c r="D94" i="22"/>
  <c r="BM96" i="1"/>
  <c r="BL96" i="1"/>
  <c r="BN96" i="1"/>
  <c r="AN96" i="1"/>
  <c r="BI96" i="1"/>
  <c r="AL96" i="1"/>
  <c r="BT95" i="1"/>
  <c r="BS95" i="1"/>
  <c r="G95" i="2"/>
  <c r="BP95" i="1"/>
  <c r="F95" i="2"/>
  <c r="D93" i="22"/>
  <c r="BM95" i="1"/>
  <c r="BL95" i="1"/>
  <c r="F94" i="11"/>
  <c r="O94" i="11"/>
  <c r="AN95" i="1"/>
  <c r="AL95" i="1"/>
  <c r="BT94" i="1"/>
  <c r="BS94" i="1"/>
  <c r="G94" i="2"/>
  <c r="BP94" i="1"/>
  <c r="F94" i="2"/>
  <c r="D92" i="22"/>
  <c r="BM94" i="1"/>
  <c r="BL94" i="1"/>
  <c r="BG94" i="1"/>
  <c r="BD94" i="1"/>
  <c r="AV94" i="1"/>
  <c r="AS94" i="1"/>
  <c r="AQ94" i="1"/>
  <c r="AN94" i="1"/>
  <c r="BI94" i="1"/>
  <c r="AL94" i="1"/>
  <c r="BT93" i="1"/>
  <c r="BS93" i="1"/>
  <c r="G93" i="2"/>
  <c r="BP93" i="1"/>
  <c r="F93" i="2"/>
  <c r="D91" i="22"/>
  <c r="BM93" i="1"/>
  <c r="BL93" i="1"/>
  <c r="AZ93" i="1"/>
  <c r="AX93" i="1"/>
  <c r="AR93" i="1"/>
  <c r="AP93" i="1"/>
  <c r="AN93" i="1"/>
  <c r="BI93" i="1"/>
  <c r="AL93" i="1"/>
  <c r="BT92" i="1"/>
  <c r="BS92" i="1"/>
  <c r="G92" i="2"/>
  <c r="BP92" i="1"/>
  <c r="F92" i="2"/>
  <c r="D90" i="22"/>
  <c r="BM92" i="1"/>
  <c r="BL92" i="1"/>
  <c r="BN92" i="1"/>
  <c r="AN92" i="1"/>
  <c r="BI92" i="1"/>
  <c r="AL92" i="1"/>
  <c r="BT91" i="1"/>
  <c r="BS91" i="1"/>
  <c r="G91" i="2"/>
  <c r="BP91" i="1"/>
  <c r="F91" i="2"/>
  <c r="D89" i="22"/>
  <c r="BM91" i="1"/>
  <c r="BL91" i="1"/>
  <c r="F90" i="11"/>
  <c r="O90" i="11"/>
  <c r="AN91" i="1"/>
  <c r="BH91" i="1"/>
  <c r="AL91" i="1"/>
  <c r="BT90" i="1"/>
  <c r="BS90" i="1"/>
  <c r="G90" i="2"/>
  <c r="BP90" i="1"/>
  <c r="F90" i="2"/>
  <c r="D88" i="22"/>
  <c r="BM90" i="1"/>
  <c r="BL90" i="1"/>
  <c r="BG90" i="1"/>
  <c r="BA90" i="1"/>
  <c r="AV90" i="1"/>
  <c r="AN90" i="1"/>
  <c r="BD90" i="1"/>
  <c r="AL90" i="1"/>
  <c r="BT89" i="1"/>
  <c r="BS89" i="1"/>
  <c r="G89" i="2"/>
  <c r="BP89" i="1"/>
  <c r="F89" i="2"/>
  <c r="D87" i="22"/>
  <c r="BM89" i="1"/>
  <c r="BL89" i="1"/>
  <c r="BH89" i="1"/>
  <c r="BG89" i="1"/>
  <c r="BF89" i="1"/>
  <c r="BC89" i="1"/>
  <c r="AZ89" i="1"/>
  <c r="AX89" i="1"/>
  <c r="AV89" i="1"/>
  <c r="AU89" i="1"/>
  <c r="AR89" i="1"/>
  <c r="AQ89" i="1"/>
  <c r="AP89" i="1"/>
  <c r="AN89" i="1"/>
  <c r="BI89" i="1"/>
  <c r="AL89" i="1"/>
  <c r="BT88" i="1"/>
  <c r="BS88" i="1"/>
  <c r="G88" i="2"/>
  <c r="BP88" i="1"/>
  <c r="F88" i="2"/>
  <c r="D86" i="22"/>
  <c r="BM88" i="1"/>
  <c r="BL88" i="1"/>
  <c r="BN88" i="1"/>
  <c r="AN88" i="1"/>
  <c r="BI88" i="1"/>
  <c r="AL88" i="1"/>
  <c r="BT87" i="1"/>
  <c r="BS87" i="1"/>
  <c r="G87" i="2"/>
  <c r="BP87" i="1"/>
  <c r="F87" i="2"/>
  <c r="D85" i="22"/>
  <c r="BM87" i="1"/>
  <c r="BL87" i="1"/>
  <c r="F86" i="11"/>
  <c r="O86" i="11"/>
  <c r="AN87" i="1"/>
  <c r="AL87" i="1"/>
  <c r="BT86" i="1"/>
  <c r="BS86" i="1"/>
  <c r="G86" i="2"/>
  <c r="BP86" i="1"/>
  <c r="F86" i="2"/>
  <c r="D84" i="22"/>
  <c r="BM86" i="1"/>
  <c r="BL86" i="1"/>
  <c r="BG86" i="1"/>
  <c r="BD86" i="1"/>
  <c r="AV86" i="1"/>
  <c r="AS86" i="1"/>
  <c r="AQ86" i="1"/>
  <c r="AN86" i="1"/>
  <c r="BI86" i="1"/>
  <c r="AL86" i="1"/>
  <c r="BT85" i="1"/>
  <c r="BS85" i="1"/>
  <c r="G85" i="2"/>
  <c r="BP85" i="1"/>
  <c r="F85" i="2"/>
  <c r="D83" i="22"/>
  <c r="BM85" i="1"/>
  <c r="BL85" i="1"/>
  <c r="AZ85" i="1"/>
  <c r="AX85" i="1"/>
  <c r="AR85" i="1"/>
  <c r="AP85" i="1"/>
  <c r="AN85" i="1"/>
  <c r="BI85" i="1"/>
  <c r="AL85" i="1"/>
  <c r="BT84" i="1"/>
  <c r="BS84" i="1"/>
  <c r="G84" i="2"/>
  <c r="BP84" i="1"/>
  <c r="F84" i="2"/>
  <c r="D82" i="22"/>
  <c r="BM84" i="1"/>
  <c r="BL84" i="1"/>
  <c r="BN84" i="1"/>
  <c r="AN84" i="1"/>
  <c r="BI84" i="1"/>
  <c r="AL84" i="1"/>
  <c r="BT83" i="1"/>
  <c r="BS83" i="1"/>
  <c r="G83" i="2"/>
  <c r="BP83" i="1"/>
  <c r="F83" i="2"/>
  <c r="D81" i="22"/>
  <c r="BM83" i="1"/>
  <c r="BL83" i="1"/>
  <c r="F82" i="11"/>
  <c r="O82" i="11"/>
  <c r="AW83" i="1"/>
  <c r="AR83" i="1"/>
  <c r="AN83" i="1"/>
  <c r="BH83" i="1"/>
  <c r="AL83" i="1"/>
  <c r="BT82" i="1"/>
  <c r="BS82" i="1"/>
  <c r="G82" i="2"/>
  <c r="BP82" i="1"/>
  <c r="F82" i="2"/>
  <c r="D80" i="22"/>
  <c r="BM82" i="1"/>
  <c r="BL82" i="1"/>
  <c r="AN82" i="1"/>
  <c r="BI82" i="1"/>
  <c r="AL82" i="1"/>
  <c r="BT81" i="1"/>
  <c r="BS81" i="1"/>
  <c r="G81" i="2"/>
  <c r="BP81" i="1"/>
  <c r="F81" i="2"/>
  <c r="D79" i="22"/>
  <c r="BM81" i="1"/>
  <c r="BL81" i="1"/>
  <c r="AZ81" i="1"/>
  <c r="AN81" i="1"/>
  <c r="BI81" i="1"/>
  <c r="AL81" i="1"/>
  <c r="BT80" i="1"/>
  <c r="BS80" i="1"/>
  <c r="G80" i="2"/>
  <c r="BP80" i="1"/>
  <c r="F80" i="2"/>
  <c r="D78" i="22"/>
  <c r="BM80" i="1"/>
  <c r="BN80" i="1"/>
  <c r="BW80" i="1"/>
  <c r="BL80" i="1"/>
  <c r="F79" i="11"/>
  <c r="O79" i="11"/>
  <c r="AN80" i="1"/>
  <c r="BI80" i="1"/>
  <c r="AL80" i="1"/>
  <c r="BT79" i="1"/>
  <c r="BS79" i="1"/>
  <c r="G79" i="2"/>
  <c r="BP79" i="1"/>
  <c r="F79" i="2"/>
  <c r="D77" i="22"/>
  <c r="BM79" i="1"/>
  <c r="BL79" i="1"/>
  <c r="F78" i="11"/>
  <c r="O78" i="11"/>
  <c r="AN79" i="1"/>
  <c r="BH79" i="1"/>
  <c r="AL79" i="1"/>
  <c r="BT78" i="1"/>
  <c r="BS78" i="1"/>
  <c r="G78" i="2"/>
  <c r="BP78" i="1"/>
  <c r="F78" i="2"/>
  <c r="D76" i="22"/>
  <c r="BM78" i="1"/>
  <c r="BL78" i="1"/>
  <c r="BG78" i="1"/>
  <c r="BD78" i="1"/>
  <c r="AN78" i="1"/>
  <c r="BI78" i="1"/>
  <c r="AL78" i="1"/>
  <c r="BT77" i="1"/>
  <c r="BS77" i="1"/>
  <c r="G77" i="2"/>
  <c r="BP77" i="1"/>
  <c r="F77" i="2"/>
  <c r="D75" i="22"/>
  <c r="BM77" i="1"/>
  <c r="BL77" i="1"/>
  <c r="AN77" i="1"/>
  <c r="BH77" i="1"/>
  <c r="AL77" i="1"/>
  <c r="BT76" i="1"/>
  <c r="BS76" i="1"/>
  <c r="G76" i="2"/>
  <c r="BP76" i="1"/>
  <c r="F76" i="2"/>
  <c r="D74" i="22"/>
  <c r="BM76" i="1"/>
  <c r="BL76" i="1"/>
  <c r="AN76" i="1"/>
  <c r="BI76" i="1"/>
  <c r="AL76" i="1"/>
  <c r="BT75" i="1"/>
  <c r="BS75" i="1"/>
  <c r="G75" i="2"/>
  <c r="BP75" i="1"/>
  <c r="F75" i="2"/>
  <c r="D73" i="22"/>
  <c r="BM75" i="1"/>
  <c r="BL75" i="1"/>
  <c r="F74" i="11"/>
  <c r="O74" i="11"/>
  <c r="AN75" i="1"/>
  <c r="BH75" i="1"/>
  <c r="AL75" i="1"/>
  <c r="BT74" i="1"/>
  <c r="BS74" i="1"/>
  <c r="G74" i="2"/>
  <c r="BP74" i="1"/>
  <c r="F74" i="2"/>
  <c r="D72" i="22"/>
  <c r="BM74" i="1"/>
  <c r="BL74" i="1"/>
  <c r="AN74" i="1"/>
  <c r="AY74" i="1"/>
  <c r="AL74" i="1"/>
  <c r="BT73" i="1"/>
  <c r="BS73" i="1"/>
  <c r="G73" i="2"/>
  <c r="BP73" i="1"/>
  <c r="F73" i="2"/>
  <c r="D71" i="22"/>
  <c r="BM73" i="1"/>
  <c r="BL73" i="1"/>
  <c r="AZ73" i="1"/>
  <c r="AN73" i="1"/>
  <c r="BI73" i="1"/>
  <c r="AL73" i="1"/>
  <c r="BT72" i="1"/>
  <c r="BS72" i="1"/>
  <c r="G72" i="2"/>
  <c r="BP72" i="1"/>
  <c r="F72" i="2"/>
  <c r="D70" i="22"/>
  <c r="BM72" i="1"/>
  <c r="BL72" i="1"/>
  <c r="F71" i="11"/>
  <c r="O71" i="11"/>
  <c r="AN72" i="1"/>
  <c r="BI72" i="1"/>
  <c r="AL72" i="1"/>
  <c r="BT71" i="1"/>
  <c r="BS71" i="1"/>
  <c r="G71" i="2"/>
  <c r="BP71" i="1"/>
  <c r="F71" i="2"/>
  <c r="D69" i="22"/>
  <c r="BM71" i="1"/>
  <c r="BL71" i="1"/>
  <c r="F70" i="11"/>
  <c r="O70" i="11"/>
  <c r="AN71" i="1"/>
  <c r="BH71" i="1"/>
  <c r="AL71" i="1"/>
  <c r="BT70" i="1"/>
  <c r="BS70" i="1"/>
  <c r="G70" i="2"/>
  <c r="BP70" i="1"/>
  <c r="F70" i="2"/>
  <c r="D68" i="22"/>
  <c r="BM70" i="1"/>
  <c r="BL70" i="1"/>
  <c r="BD70" i="1"/>
  <c r="BA70" i="1"/>
  <c r="AN70" i="1"/>
  <c r="BI70" i="1"/>
  <c r="AL70" i="1"/>
  <c r="BT69" i="1"/>
  <c r="BS69" i="1"/>
  <c r="G69" i="2"/>
  <c r="BP69" i="1"/>
  <c r="F69" i="2"/>
  <c r="D67" i="22"/>
  <c r="BM69" i="1"/>
  <c r="BL69" i="1"/>
  <c r="BD69" i="1"/>
  <c r="AY69" i="1"/>
  <c r="AX69" i="1"/>
  <c r="AN69" i="1"/>
  <c r="AT69" i="1"/>
  <c r="AL69" i="1"/>
  <c r="BT68" i="1"/>
  <c r="BS68" i="1"/>
  <c r="G68" i="2"/>
  <c r="BP68" i="1"/>
  <c r="F68" i="2"/>
  <c r="D66" i="22"/>
  <c r="BM68" i="1"/>
  <c r="BL68" i="1"/>
  <c r="AN68" i="1"/>
  <c r="BI68" i="1"/>
  <c r="AL68" i="1"/>
  <c r="BT67" i="1"/>
  <c r="BS67" i="1"/>
  <c r="G67" i="2"/>
  <c r="BP67" i="1"/>
  <c r="F67" i="2"/>
  <c r="D65" i="22"/>
  <c r="BM67" i="1"/>
  <c r="BL67" i="1"/>
  <c r="F66" i="11"/>
  <c r="O66" i="11"/>
  <c r="AN67" i="1"/>
  <c r="AR67" i="1"/>
  <c r="AL67" i="1"/>
  <c r="BT66" i="1"/>
  <c r="BS66" i="1"/>
  <c r="G66" i="2"/>
  <c r="BP66" i="1"/>
  <c r="F66" i="2"/>
  <c r="D64" i="22"/>
  <c r="BM66" i="1"/>
  <c r="BL66" i="1"/>
  <c r="BG66" i="1"/>
  <c r="AN66" i="1"/>
  <c r="AY66" i="1"/>
  <c r="AL66" i="1"/>
  <c r="BT65" i="1"/>
  <c r="BS65" i="1"/>
  <c r="G65" i="2"/>
  <c r="BP65" i="1"/>
  <c r="F65" i="2"/>
  <c r="D63" i="22"/>
  <c r="BM65" i="1"/>
  <c r="BL65" i="1"/>
  <c r="BH65" i="1"/>
  <c r="BG65" i="1"/>
  <c r="BF65" i="1"/>
  <c r="BC65" i="1"/>
  <c r="AZ65" i="1"/>
  <c r="AX65" i="1"/>
  <c r="AV65" i="1"/>
  <c r="AU65" i="1"/>
  <c r="AR65" i="1"/>
  <c r="AQ65" i="1"/>
  <c r="AP65" i="1"/>
  <c r="AN65" i="1"/>
  <c r="BI65" i="1"/>
  <c r="AL65" i="1"/>
  <c r="BT64" i="1"/>
  <c r="BS64" i="1"/>
  <c r="G64" i="2"/>
  <c r="BP64" i="1"/>
  <c r="F64" i="2"/>
  <c r="D62" i="22"/>
  <c r="BM64" i="1"/>
  <c r="BL64" i="1"/>
  <c r="F63" i="11"/>
  <c r="O63" i="11"/>
  <c r="AN64" i="1"/>
  <c r="BI64" i="1"/>
  <c r="AL64" i="1"/>
  <c r="BT63" i="1"/>
  <c r="BS63" i="1"/>
  <c r="G63" i="2"/>
  <c r="BP63" i="1"/>
  <c r="F63" i="2"/>
  <c r="D61" i="22"/>
  <c r="BM63" i="1"/>
  <c r="BL63" i="1"/>
  <c r="F62" i="11"/>
  <c r="O62" i="11"/>
  <c r="AN63" i="1"/>
  <c r="AW63" i="1"/>
  <c r="AL63" i="1"/>
  <c r="BT62" i="1"/>
  <c r="BS62" i="1"/>
  <c r="G62" i="2"/>
  <c r="BP62" i="1"/>
  <c r="F62" i="2"/>
  <c r="D60" i="22"/>
  <c r="BM62" i="1"/>
  <c r="BL62" i="1"/>
  <c r="BD62" i="1"/>
  <c r="BA62" i="1"/>
  <c r="AS62" i="1"/>
  <c r="AQ62" i="1"/>
  <c r="AN62" i="1"/>
  <c r="BI62" i="1"/>
  <c r="AL62" i="1"/>
  <c r="BT61" i="1"/>
  <c r="BS61" i="1"/>
  <c r="G61" i="2"/>
  <c r="BP61" i="1"/>
  <c r="F61" i="2"/>
  <c r="D59" i="22"/>
  <c r="BM61" i="1"/>
  <c r="BL61" i="1"/>
  <c r="BH61" i="1"/>
  <c r="BF61" i="1"/>
  <c r="AZ61" i="1"/>
  <c r="AY61" i="1"/>
  <c r="AT61" i="1"/>
  <c r="AR61" i="1"/>
  <c r="AN61" i="1"/>
  <c r="AL61" i="1"/>
  <c r="BT60" i="1"/>
  <c r="BS60" i="1"/>
  <c r="G60" i="2"/>
  <c r="BP60" i="1"/>
  <c r="F60" i="2"/>
  <c r="D58" i="22"/>
  <c r="BM60" i="1"/>
  <c r="BL60" i="1"/>
  <c r="BN60" i="1"/>
  <c r="AN60" i="1"/>
  <c r="BI60" i="1"/>
  <c r="AL60" i="1"/>
  <c r="BT59" i="1"/>
  <c r="BS59" i="1"/>
  <c r="G59" i="2"/>
  <c r="BP59" i="1"/>
  <c r="F59" i="2"/>
  <c r="D57" i="22"/>
  <c r="BM59" i="1"/>
  <c r="BL59" i="1"/>
  <c r="F58" i="11"/>
  <c r="O58" i="11"/>
  <c r="AR59" i="1"/>
  <c r="AN59" i="1"/>
  <c r="BH59" i="1"/>
  <c r="AL59" i="1"/>
  <c r="BT58" i="1"/>
  <c r="BS58" i="1"/>
  <c r="G58" i="2"/>
  <c r="BP58" i="1"/>
  <c r="F58" i="2"/>
  <c r="D56" i="22"/>
  <c r="BM58" i="1"/>
  <c r="BL58" i="1"/>
  <c r="BI58" i="1"/>
  <c r="AV58" i="1"/>
  <c r="AS58" i="1"/>
  <c r="AN58" i="1"/>
  <c r="BD58" i="1"/>
  <c r="AL58" i="1"/>
  <c r="BT57" i="1"/>
  <c r="BS57" i="1"/>
  <c r="G57" i="2"/>
  <c r="BP57" i="1"/>
  <c r="F57" i="2"/>
  <c r="D55" i="22"/>
  <c r="BM57" i="1"/>
  <c r="BL57" i="1"/>
  <c r="BF57" i="1"/>
  <c r="AN57" i="1"/>
  <c r="BI57" i="1"/>
  <c r="AL57" i="1"/>
  <c r="BT56" i="1"/>
  <c r="BS56" i="1"/>
  <c r="G56" i="2"/>
  <c r="BP56" i="1"/>
  <c r="F56" i="2"/>
  <c r="D54" i="22"/>
  <c r="BN56" i="1"/>
  <c r="BW56" i="1"/>
  <c r="BM56" i="1"/>
  <c r="BL56" i="1"/>
  <c r="F55" i="11"/>
  <c r="O55" i="11"/>
  <c r="AN56" i="1"/>
  <c r="BI56" i="1"/>
  <c r="AL56" i="1"/>
  <c r="BT55" i="1"/>
  <c r="BS55" i="1"/>
  <c r="G55" i="2"/>
  <c r="BP55" i="1"/>
  <c r="F55" i="2"/>
  <c r="D53" i="22"/>
  <c r="BM55" i="1"/>
  <c r="BN55" i="1"/>
  <c r="BL55" i="1"/>
  <c r="F54" i="11"/>
  <c r="O54" i="11"/>
  <c r="BB55" i="1"/>
  <c r="AW55" i="1"/>
  <c r="AR55" i="1"/>
  <c r="AN55" i="1"/>
  <c r="BI55" i="1"/>
  <c r="AL55" i="1"/>
  <c r="BT54" i="1"/>
  <c r="BS54" i="1"/>
  <c r="G54" i="2"/>
  <c r="BP54" i="1"/>
  <c r="F54" i="2"/>
  <c r="D52" i="22"/>
  <c r="BM54" i="1"/>
  <c r="BL54" i="1"/>
  <c r="AN54" i="1"/>
  <c r="BI54" i="1"/>
  <c r="AL54" i="1"/>
  <c r="BT53" i="1"/>
  <c r="BS53" i="1"/>
  <c r="G53" i="2"/>
  <c r="BP53" i="1"/>
  <c r="F53" i="2"/>
  <c r="D51" i="22"/>
  <c r="BM53" i="1"/>
  <c r="BL53" i="1"/>
  <c r="BG53" i="1"/>
  <c r="BC53" i="1"/>
  <c r="BB53" i="1"/>
  <c r="AX53" i="1"/>
  <c r="AV53" i="1"/>
  <c r="AR53" i="1"/>
  <c r="AQ53" i="1"/>
  <c r="AN53" i="1"/>
  <c r="BI53" i="1"/>
  <c r="AL53" i="1"/>
  <c r="BT52" i="1"/>
  <c r="BS52" i="1"/>
  <c r="G52" i="2"/>
  <c r="BP52" i="1"/>
  <c r="F52" i="2"/>
  <c r="D50" i="22"/>
  <c r="BM52" i="1"/>
  <c r="BL52" i="1"/>
  <c r="F51" i="11"/>
  <c r="O51" i="11"/>
  <c r="AN52" i="1"/>
  <c r="BI52" i="1"/>
  <c r="AL52" i="1"/>
  <c r="BT51" i="1"/>
  <c r="BS51" i="1"/>
  <c r="G51" i="2"/>
  <c r="BP51" i="1"/>
  <c r="F51" i="2"/>
  <c r="D49" i="22"/>
  <c r="BM51" i="1"/>
  <c r="BL51" i="1"/>
  <c r="F50" i="11"/>
  <c r="O50" i="11"/>
  <c r="AN51" i="1"/>
  <c r="BI51" i="1"/>
  <c r="AL51" i="1"/>
  <c r="BT50" i="1"/>
  <c r="BS50" i="1"/>
  <c r="G50" i="2"/>
  <c r="BP50" i="1"/>
  <c r="F50" i="2"/>
  <c r="D48" i="22"/>
  <c r="BM50" i="1"/>
  <c r="BL50" i="1"/>
  <c r="AN50" i="1"/>
  <c r="BA50" i="1"/>
  <c r="AL50" i="1"/>
  <c r="BT49" i="1"/>
  <c r="BS49" i="1"/>
  <c r="G49" i="2"/>
  <c r="BP49" i="1"/>
  <c r="F49" i="2"/>
  <c r="D47" i="22"/>
  <c r="BM49" i="1"/>
  <c r="BL49" i="1"/>
  <c r="AZ49" i="1"/>
  <c r="AU49" i="1"/>
  <c r="AP49" i="1"/>
  <c r="AN49" i="1"/>
  <c r="BI49" i="1"/>
  <c r="AL49" i="1"/>
  <c r="BT48" i="1"/>
  <c r="BS48" i="1"/>
  <c r="G48" i="2"/>
  <c r="BP48" i="1"/>
  <c r="F48" i="2"/>
  <c r="D46" i="22"/>
  <c r="BM48" i="1"/>
  <c r="BN48" i="1"/>
  <c r="BW48" i="1"/>
  <c r="BL48" i="1"/>
  <c r="F47" i="11"/>
  <c r="O47" i="11"/>
  <c r="AN48" i="1"/>
  <c r="BI48" i="1"/>
  <c r="AL48" i="1"/>
  <c r="BT47" i="1"/>
  <c r="BS47" i="1"/>
  <c r="G47" i="2"/>
  <c r="BP47" i="1"/>
  <c r="F47" i="2"/>
  <c r="D45" i="22"/>
  <c r="BM47" i="1"/>
  <c r="BL47" i="1"/>
  <c r="F46" i="11"/>
  <c r="O46" i="11"/>
  <c r="AN47" i="1"/>
  <c r="BI47" i="1"/>
  <c r="AL47" i="1"/>
  <c r="BT46" i="1"/>
  <c r="BS46" i="1"/>
  <c r="G46" i="2"/>
  <c r="BP46" i="1"/>
  <c r="F46" i="2"/>
  <c r="D44" i="22"/>
  <c r="BM46" i="1"/>
  <c r="BL46" i="1"/>
  <c r="AN46" i="1"/>
  <c r="BI46" i="1"/>
  <c r="AL46" i="1"/>
  <c r="BT45" i="1"/>
  <c r="BS45" i="1"/>
  <c r="G45" i="2"/>
  <c r="BP45" i="1"/>
  <c r="F45" i="2"/>
  <c r="D43" i="22"/>
  <c r="BM45" i="1"/>
  <c r="BL45" i="1"/>
  <c r="BG45" i="1"/>
  <c r="BB45" i="1"/>
  <c r="AX45" i="1"/>
  <c r="AN45" i="1"/>
  <c r="BI45" i="1"/>
  <c r="AL45" i="1"/>
  <c r="BT44" i="1"/>
  <c r="BS44" i="1"/>
  <c r="G44" i="2"/>
  <c r="BP44" i="1"/>
  <c r="F44" i="2"/>
  <c r="D42" i="22"/>
  <c r="BM44" i="1"/>
  <c r="BL44" i="1"/>
  <c r="F43" i="11"/>
  <c r="O43" i="11"/>
  <c r="AN44" i="1"/>
  <c r="BI44" i="1"/>
  <c r="AL44" i="1"/>
  <c r="BT43" i="1"/>
  <c r="BS43" i="1"/>
  <c r="G43" i="2"/>
  <c r="BP43" i="1"/>
  <c r="F43" i="2"/>
  <c r="D41" i="22"/>
  <c r="BM43" i="1"/>
  <c r="BL43" i="1"/>
  <c r="F42" i="11"/>
  <c r="O42" i="11"/>
  <c r="AN43" i="1"/>
  <c r="BI43" i="1"/>
  <c r="AL43" i="1"/>
  <c r="BT42" i="1"/>
  <c r="BS42" i="1"/>
  <c r="G42" i="2"/>
  <c r="BP42" i="1"/>
  <c r="F42" i="2"/>
  <c r="D40" i="22"/>
  <c r="BM42" i="1"/>
  <c r="BL42" i="1"/>
  <c r="AN42" i="1"/>
  <c r="BA42" i="1"/>
  <c r="AL42" i="1"/>
  <c r="BT41" i="1"/>
  <c r="BS41" i="1"/>
  <c r="G41" i="2"/>
  <c r="BP41" i="1"/>
  <c r="F41" i="2"/>
  <c r="D39" i="22"/>
  <c r="BM41" i="1"/>
  <c r="BL41" i="1"/>
  <c r="AN41" i="1"/>
  <c r="BG41" i="1"/>
  <c r="AL41" i="1"/>
  <c r="BT40" i="1"/>
  <c r="BS40" i="1"/>
  <c r="G40" i="2"/>
  <c r="BP40" i="1"/>
  <c r="F40" i="2"/>
  <c r="D38" i="22"/>
  <c r="BM40" i="1"/>
  <c r="BL40" i="1"/>
  <c r="F39" i="11"/>
  <c r="O39" i="11"/>
  <c r="AN40" i="1"/>
  <c r="BI40" i="1"/>
  <c r="AL40" i="1"/>
  <c r="BT39" i="1"/>
  <c r="BS39" i="1"/>
  <c r="G39" i="2"/>
  <c r="BP39" i="1"/>
  <c r="F39" i="2"/>
  <c r="D37" i="22"/>
  <c r="BM39" i="1"/>
  <c r="BL39" i="1"/>
  <c r="F38" i="11"/>
  <c r="O38" i="11"/>
  <c r="AN39" i="1"/>
  <c r="BI39" i="1"/>
  <c r="AL39" i="1"/>
  <c r="BT38" i="1"/>
  <c r="BS38" i="1"/>
  <c r="G38" i="2"/>
  <c r="BP38" i="1"/>
  <c r="F38" i="2"/>
  <c r="D36" i="22"/>
  <c r="BM38" i="1"/>
  <c r="BL38" i="1"/>
  <c r="F37" i="11"/>
  <c r="O37" i="11"/>
  <c r="AN38" i="1"/>
  <c r="BG38" i="1"/>
  <c r="AL38" i="1"/>
  <c r="BT37" i="1"/>
  <c r="BS37" i="1"/>
  <c r="G37" i="2"/>
  <c r="BP37" i="1"/>
  <c r="F37" i="2"/>
  <c r="D35" i="22"/>
  <c r="BM37" i="1"/>
  <c r="BL37" i="1"/>
  <c r="F36" i="11"/>
  <c r="O36" i="11"/>
  <c r="AN37" i="1"/>
  <c r="BG37" i="1"/>
  <c r="AL37" i="1"/>
  <c r="BT36" i="1"/>
  <c r="BS36" i="1"/>
  <c r="G36" i="2"/>
  <c r="BP36" i="1"/>
  <c r="F36" i="2"/>
  <c r="D34" i="22"/>
  <c r="BM36" i="1"/>
  <c r="BL36" i="1"/>
  <c r="F35" i="11"/>
  <c r="O35" i="11"/>
  <c r="BG36" i="1"/>
  <c r="BC36" i="1"/>
  <c r="BB36" i="1"/>
  <c r="AV36" i="1"/>
  <c r="AR36" i="1"/>
  <c r="AQ36" i="1"/>
  <c r="AN36" i="1"/>
  <c r="BI36" i="1"/>
  <c r="AL36" i="1"/>
  <c r="BT35" i="1"/>
  <c r="BS35" i="1"/>
  <c r="G35" i="2"/>
  <c r="BP35" i="1"/>
  <c r="F35" i="2"/>
  <c r="D33" i="22"/>
  <c r="BM35" i="1"/>
  <c r="BL35" i="1"/>
  <c r="F34" i="11"/>
  <c r="O34" i="11"/>
  <c r="AN35" i="1"/>
  <c r="BI35" i="1"/>
  <c r="AL35" i="1"/>
  <c r="BT34" i="1"/>
  <c r="BS34" i="1"/>
  <c r="G34" i="2"/>
  <c r="BQ34" i="1"/>
  <c r="BP34" i="1"/>
  <c r="F34" i="2"/>
  <c r="D32" i="22"/>
  <c r="BM34" i="1"/>
  <c r="BL34" i="1"/>
  <c r="F33" i="11"/>
  <c r="O33" i="11"/>
  <c r="AP34" i="1"/>
  <c r="AN34" i="1"/>
  <c r="BI34" i="1"/>
  <c r="AL34" i="1"/>
  <c r="BT33" i="1"/>
  <c r="BS33" i="1"/>
  <c r="G33" i="2"/>
  <c r="BQ33" i="1"/>
  <c r="BP33" i="1"/>
  <c r="F33" i="2"/>
  <c r="D31" i="22"/>
  <c r="BM33" i="1"/>
  <c r="BL33" i="1"/>
  <c r="F32" i="11"/>
  <c r="O32" i="11"/>
  <c r="AN33" i="1"/>
  <c r="AY33" i="1"/>
  <c r="AL33" i="1"/>
  <c r="BT32" i="1"/>
  <c r="BS32" i="1"/>
  <c r="G32" i="2"/>
  <c r="BQ32" i="1"/>
  <c r="BP32" i="1"/>
  <c r="F32" i="2"/>
  <c r="D30" i="22"/>
  <c r="BM32" i="1"/>
  <c r="BL32" i="1"/>
  <c r="F31" i="11"/>
  <c r="O31" i="11"/>
  <c r="BG32" i="1"/>
  <c r="BC32" i="1"/>
  <c r="AV32" i="1"/>
  <c r="AN32" i="1"/>
  <c r="BI32" i="1"/>
  <c r="AL32" i="1"/>
  <c r="BT31" i="1"/>
  <c r="BS31" i="1"/>
  <c r="G31" i="2"/>
  <c r="BP31" i="1"/>
  <c r="F31" i="2"/>
  <c r="D29" i="22"/>
  <c r="BM31" i="1"/>
  <c r="BL31" i="1"/>
  <c r="F30" i="11"/>
  <c r="O30" i="11"/>
  <c r="BC31" i="1"/>
  <c r="AZ31" i="1"/>
  <c r="AV31" i="1"/>
  <c r="AR31" i="1"/>
  <c r="AQ31" i="1"/>
  <c r="AN31" i="1"/>
  <c r="BI31" i="1"/>
  <c r="AL31" i="1"/>
  <c r="BT30" i="1"/>
  <c r="BS30" i="1"/>
  <c r="G30" i="2"/>
  <c r="BP30" i="1"/>
  <c r="F30" i="2"/>
  <c r="D28" i="22"/>
  <c r="BM30" i="1"/>
  <c r="BL30" i="1"/>
  <c r="F29" i="11"/>
  <c r="O29" i="11"/>
  <c r="AN30" i="1"/>
  <c r="BD30" i="1"/>
  <c r="AL30" i="1"/>
  <c r="BT29" i="1"/>
  <c r="BS29" i="1"/>
  <c r="G29" i="2"/>
  <c r="BP29" i="1"/>
  <c r="F29" i="2"/>
  <c r="D27" i="22"/>
  <c r="BM29" i="1"/>
  <c r="BL29" i="1"/>
  <c r="F28" i="11"/>
  <c r="O28" i="11"/>
  <c r="AN29" i="1"/>
  <c r="BI29" i="1"/>
  <c r="AL29" i="1"/>
  <c r="BT28" i="1"/>
  <c r="BS28" i="1"/>
  <c r="G28" i="2"/>
  <c r="BP28" i="1"/>
  <c r="F28" i="2"/>
  <c r="D26" i="22"/>
  <c r="BM28" i="1"/>
  <c r="BL28" i="1"/>
  <c r="F27" i="11"/>
  <c r="O27" i="11"/>
  <c r="AN28" i="1"/>
  <c r="BI28" i="1"/>
  <c r="AL28" i="1"/>
  <c r="BT27" i="1"/>
  <c r="BS27" i="1"/>
  <c r="G27" i="2"/>
  <c r="BP27" i="1"/>
  <c r="F27" i="2"/>
  <c r="D25" i="22"/>
  <c r="BM27" i="1"/>
  <c r="BL27" i="1"/>
  <c r="F26" i="11"/>
  <c r="O26" i="11"/>
  <c r="BF27" i="1"/>
  <c r="BB27" i="1"/>
  <c r="AU27" i="1"/>
  <c r="AN27" i="1"/>
  <c r="BI27" i="1"/>
  <c r="AL27" i="1"/>
  <c r="BT26" i="1"/>
  <c r="BS26" i="1"/>
  <c r="G26" i="2"/>
  <c r="BP26" i="1"/>
  <c r="F26" i="2"/>
  <c r="D24" i="22"/>
  <c r="BM26" i="1"/>
  <c r="BL26" i="1"/>
  <c r="F25" i="11"/>
  <c r="O25" i="11"/>
  <c r="AN26" i="1"/>
  <c r="BI26" i="1"/>
  <c r="AL26" i="1"/>
  <c r="BT25" i="1"/>
  <c r="BS25" i="1"/>
  <c r="G25" i="2"/>
  <c r="BP25" i="1"/>
  <c r="F25" i="2"/>
  <c r="D23" i="22"/>
  <c r="BM25" i="1"/>
  <c r="BL25" i="1"/>
  <c r="F24" i="11"/>
  <c r="O24" i="11"/>
  <c r="AZ25" i="1"/>
  <c r="AX25" i="1"/>
  <c r="AN25" i="1"/>
  <c r="BI25" i="1"/>
  <c r="AL25" i="1"/>
  <c r="BT24" i="1"/>
  <c r="BS24" i="1"/>
  <c r="G24" i="2"/>
  <c r="BP24" i="1"/>
  <c r="F24" i="2"/>
  <c r="D22" i="22"/>
  <c r="BM24" i="1"/>
  <c r="BL24" i="1"/>
  <c r="F23" i="11"/>
  <c r="O23" i="11"/>
  <c r="AN24" i="1"/>
  <c r="BF24" i="1"/>
  <c r="AL24" i="1"/>
  <c r="BT23" i="1"/>
  <c r="BS23" i="1"/>
  <c r="G23" i="2"/>
  <c r="BP23" i="1"/>
  <c r="F23" i="2"/>
  <c r="D21" i="22"/>
  <c r="BM23" i="1"/>
  <c r="BL23" i="1"/>
  <c r="F22" i="11"/>
  <c r="O22" i="11"/>
  <c r="AN23" i="1"/>
  <c r="BC23" i="1"/>
  <c r="AL23" i="1"/>
  <c r="BT22" i="1"/>
  <c r="BS22" i="1"/>
  <c r="G22" i="2"/>
  <c r="BP22" i="1"/>
  <c r="F22" i="2"/>
  <c r="D20" i="22"/>
  <c r="BM22" i="1"/>
  <c r="BL22" i="1"/>
  <c r="F21" i="11"/>
  <c r="O21" i="11"/>
  <c r="AZ22" i="1"/>
  <c r="AP22" i="1"/>
  <c r="AN22" i="1"/>
  <c r="BI22" i="1"/>
  <c r="AL22" i="1"/>
  <c r="BT21" i="1"/>
  <c r="BS21" i="1"/>
  <c r="G21" i="2"/>
  <c r="BP21" i="1"/>
  <c r="F21" i="2"/>
  <c r="D19" i="22"/>
  <c r="BM21" i="1"/>
  <c r="BL21" i="1"/>
  <c r="F20" i="11"/>
  <c r="O20" i="11"/>
  <c r="AN21" i="1"/>
  <c r="AL21" i="1"/>
  <c r="BT20" i="1"/>
  <c r="BS20" i="1"/>
  <c r="G20" i="2"/>
  <c r="BP20" i="1"/>
  <c r="F20" i="2"/>
  <c r="D18" i="22"/>
  <c r="BM20" i="1"/>
  <c r="BL20" i="1"/>
  <c r="F19" i="11"/>
  <c r="O19" i="11"/>
  <c r="BG20" i="1"/>
  <c r="BF20" i="1"/>
  <c r="AN20" i="1"/>
  <c r="BI20" i="1"/>
  <c r="AL20" i="1"/>
  <c r="BT19" i="1"/>
  <c r="BS19" i="1"/>
  <c r="G19" i="2"/>
  <c r="BP19" i="1"/>
  <c r="F19" i="2"/>
  <c r="D17" i="22"/>
  <c r="BM19" i="1"/>
  <c r="BL19" i="1"/>
  <c r="F18" i="11"/>
  <c r="O18" i="11"/>
  <c r="BF19" i="1"/>
  <c r="BB19" i="1"/>
  <c r="AU19" i="1"/>
  <c r="AQ19" i="1"/>
  <c r="AP19" i="1"/>
  <c r="AN19" i="1"/>
  <c r="BI19" i="1"/>
  <c r="AL19" i="1"/>
  <c r="BT18" i="1"/>
  <c r="BS18" i="1"/>
  <c r="G18" i="2"/>
  <c r="BP18" i="1"/>
  <c r="F18" i="2"/>
  <c r="D16" i="22"/>
  <c r="BM18" i="1"/>
  <c r="BL18" i="1"/>
  <c r="F17" i="11"/>
  <c r="O17" i="11"/>
  <c r="AN18" i="1"/>
  <c r="BG18" i="1"/>
  <c r="AL18" i="1"/>
  <c r="BT17" i="1"/>
  <c r="BS17" i="1"/>
  <c r="G17" i="2"/>
  <c r="BP17" i="1"/>
  <c r="F17" i="2"/>
  <c r="D15" i="22"/>
  <c r="BM17" i="1"/>
  <c r="BL17" i="1"/>
  <c r="F16" i="11"/>
  <c r="O16" i="11"/>
  <c r="BC17" i="1"/>
  <c r="AV17" i="1"/>
  <c r="AN17" i="1"/>
  <c r="BI17" i="1"/>
  <c r="AL17" i="1"/>
  <c r="BT16" i="1"/>
  <c r="BS16" i="1"/>
  <c r="G16" i="2"/>
  <c r="BP16" i="1"/>
  <c r="F16" i="2"/>
  <c r="D14" i="22"/>
  <c r="BM16" i="1"/>
  <c r="BL16" i="1"/>
  <c r="F15" i="11"/>
  <c r="O15" i="11"/>
  <c r="AN16" i="1"/>
  <c r="AR16" i="1"/>
  <c r="AL16" i="1"/>
  <c r="BT15" i="1"/>
  <c r="BS15" i="1"/>
  <c r="G15" i="2"/>
  <c r="BP15" i="1"/>
  <c r="F15" i="2"/>
  <c r="D13" i="22"/>
  <c r="BM15" i="1"/>
  <c r="BL15" i="1"/>
  <c r="F14" i="11"/>
  <c r="O14" i="11"/>
  <c r="AN15" i="1"/>
  <c r="BC15" i="1"/>
  <c r="AL15" i="1"/>
  <c r="BT14" i="1"/>
  <c r="BS14" i="1"/>
  <c r="G14" i="2"/>
  <c r="BP14" i="1"/>
  <c r="F14" i="2"/>
  <c r="D12" i="22"/>
  <c r="BM14" i="1"/>
  <c r="BL14" i="1"/>
  <c r="F13" i="11"/>
  <c r="O13" i="11"/>
  <c r="AN14" i="1"/>
  <c r="BI14" i="1"/>
  <c r="AL14" i="1"/>
  <c r="BT13" i="1"/>
  <c r="BS13" i="1"/>
  <c r="G13" i="2"/>
  <c r="BP13" i="1"/>
  <c r="F13" i="2"/>
  <c r="D11" i="22"/>
  <c r="BM13" i="1"/>
  <c r="BL13" i="1"/>
  <c r="F12" i="11"/>
  <c r="O12" i="11"/>
  <c r="AN13" i="1"/>
  <c r="BI13" i="1"/>
  <c r="AL13" i="1"/>
  <c r="BT12" i="1"/>
  <c r="BS12" i="1"/>
  <c r="G12" i="2"/>
  <c r="BP12" i="1"/>
  <c r="F12" i="2"/>
  <c r="D10" i="22"/>
  <c r="BM12" i="1"/>
  <c r="BL12" i="1"/>
  <c r="F11" i="11"/>
  <c r="O11" i="11"/>
  <c r="AN12" i="1"/>
  <c r="AL12" i="1"/>
  <c r="BT11" i="1"/>
  <c r="BS11" i="1"/>
  <c r="G11" i="2"/>
  <c r="BP11" i="1"/>
  <c r="F11" i="2"/>
  <c r="D9" i="22"/>
  <c r="BM11" i="1"/>
  <c r="BL11" i="1"/>
  <c r="F10" i="11"/>
  <c r="O10" i="11"/>
  <c r="AN11" i="1"/>
  <c r="BI11" i="1"/>
  <c r="AL11" i="1"/>
  <c r="BT10" i="1"/>
  <c r="BS10" i="1"/>
  <c r="G10" i="2"/>
  <c r="BP10" i="1"/>
  <c r="F10" i="2"/>
  <c r="D8" i="22"/>
  <c r="BM10" i="1"/>
  <c r="BL10" i="1"/>
  <c r="F9" i="11"/>
  <c r="O9" i="11"/>
  <c r="AN10" i="1"/>
  <c r="BA10" i="1"/>
  <c r="AL10" i="1"/>
  <c r="BT9" i="1"/>
  <c r="BS9" i="1"/>
  <c r="G9" i="2"/>
  <c r="BP9" i="1"/>
  <c r="F9" i="2"/>
  <c r="D7" i="22"/>
  <c r="BM9" i="1"/>
  <c r="BL9" i="1"/>
  <c r="F8" i="11"/>
  <c r="O8" i="11"/>
  <c r="AN9" i="1"/>
  <c r="BG9" i="1"/>
  <c r="AL9" i="1"/>
  <c r="BT8" i="1"/>
  <c r="BS8" i="1"/>
  <c r="G8" i="2"/>
  <c r="BP8" i="1"/>
  <c r="F8" i="2"/>
  <c r="D6" i="22"/>
  <c r="BM8" i="1"/>
  <c r="BL8" i="1"/>
  <c r="F7" i="11"/>
  <c r="O7" i="11"/>
  <c r="BF8" i="1"/>
  <c r="AP8" i="1"/>
  <c r="AN8" i="1"/>
  <c r="BG8" i="1"/>
  <c r="AL8" i="1"/>
  <c r="BT7" i="1"/>
  <c r="BS7" i="1"/>
  <c r="G7" i="2"/>
  <c r="BP7" i="1"/>
  <c r="F7" i="2"/>
  <c r="BM7" i="1"/>
  <c r="BL7" i="1"/>
  <c r="F6" i="11"/>
  <c r="O6" i="11"/>
  <c r="BH7" i="1"/>
  <c r="AZ7" i="1"/>
  <c r="AN7" i="1"/>
  <c r="BG7" i="1"/>
  <c r="AL7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F409" i="11"/>
  <c r="O409" i="11"/>
  <c r="BN410" i="1"/>
  <c r="BW410" i="1"/>
  <c r="BH181" i="1"/>
  <c r="AP181" i="1"/>
  <c r="BI183" i="1"/>
  <c r="BB183" i="1"/>
  <c r="Q251" i="2"/>
  <c r="J251" i="2"/>
  <c r="F252" i="11"/>
  <c r="O252" i="11"/>
  <c r="BN253" i="1"/>
  <c r="BW253" i="1"/>
  <c r="F256" i="11"/>
  <c r="O256" i="11"/>
  <c r="BN257" i="1"/>
  <c r="BW257" i="1"/>
  <c r="Q259" i="2"/>
  <c r="J259" i="2"/>
  <c r="F268" i="11"/>
  <c r="O268" i="11"/>
  <c r="BN269" i="1"/>
  <c r="BW269" i="1"/>
  <c r="J271" i="2"/>
  <c r="Q271" i="2"/>
  <c r="J279" i="2"/>
  <c r="Q279" i="2"/>
  <c r="J283" i="2"/>
  <c r="Q283" i="2"/>
  <c r="F284" i="11"/>
  <c r="O284" i="11"/>
  <c r="BN285" i="1"/>
  <c r="BO285" i="1"/>
  <c r="G284" i="11"/>
  <c r="I284" i="11"/>
  <c r="BW285" i="1"/>
  <c r="F288" i="11"/>
  <c r="O288" i="11"/>
  <c r="BN289" i="1"/>
  <c r="BW289" i="1"/>
  <c r="F292" i="11"/>
  <c r="O292" i="11"/>
  <c r="BN293" i="1"/>
  <c r="BW293" i="1"/>
  <c r="F296" i="11"/>
  <c r="O296" i="11"/>
  <c r="BN297" i="1"/>
  <c r="BW297" i="1"/>
  <c r="F300" i="11"/>
  <c r="O300" i="11"/>
  <c r="BN301" i="1"/>
  <c r="BW301" i="1"/>
  <c r="J303" i="2"/>
  <c r="Q303" i="2"/>
  <c r="F304" i="11"/>
  <c r="O304" i="11"/>
  <c r="BN305" i="1"/>
  <c r="BW305" i="1"/>
  <c r="F308" i="11"/>
  <c r="O308" i="11"/>
  <c r="BN309" i="1"/>
  <c r="BW309" i="1"/>
  <c r="J311" i="2"/>
  <c r="Q311" i="2"/>
  <c r="J315" i="2"/>
  <c r="Q315" i="2"/>
  <c r="F316" i="11"/>
  <c r="O316" i="11"/>
  <c r="BN317" i="1"/>
  <c r="BW317" i="1"/>
  <c r="F320" i="11"/>
  <c r="O320" i="11"/>
  <c r="BN321" i="1"/>
  <c r="BW321" i="1"/>
  <c r="F324" i="11"/>
  <c r="O324" i="11"/>
  <c r="BN325" i="1"/>
  <c r="BW325" i="1"/>
  <c r="J331" i="2"/>
  <c r="Q331" i="2"/>
  <c r="J347" i="2"/>
  <c r="Q347" i="2"/>
  <c r="Q355" i="2"/>
  <c r="J355" i="2"/>
  <c r="Q359" i="2"/>
  <c r="J359" i="2"/>
  <c r="BO366" i="1"/>
  <c r="G365" i="11"/>
  <c r="I365" i="11"/>
  <c r="Q367" i="2"/>
  <c r="J367" i="2"/>
  <c r="BO370" i="1"/>
  <c r="G369" i="11"/>
  <c r="I369" i="11"/>
  <c r="Q371" i="2"/>
  <c r="J371" i="2"/>
  <c r="BO374" i="1"/>
  <c r="G373" i="11"/>
  <c r="I373" i="11"/>
  <c r="BO378" i="1"/>
  <c r="G377" i="11"/>
  <c r="I377" i="11"/>
  <c r="Q379" i="2"/>
  <c r="J379" i="2"/>
  <c r="Q382" i="2"/>
  <c r="J382" i="2"/>
  <c r="F383" i="11"/>
  <c r="O383" i="11"/>
  <c r="BN384" i="1"/>
  <c r="BO384" i="1"/>
  <c r="G383" i="11"/>
  <c r="I383" i="11"/>
  <c r="Q398" i="2"/>
  <c r="J398" i="2"/>
  <c r="F399" i="11"/>
  <c r="O399" i="11"/>
  <c r="BN400" i="1"/>
  <c r="BO400" i="1"/>
  <c r="G399" i="11"/>
  <c r="I399" i="11"/>
  <c r="Q414" i="2"/>
  <c r="J414" i="2"/>
  <c r="F415" i="11"/>
  <c r="O415" i="11"/>
  <c r="BN416" i="1"/>
  <c r="BO416" i="1"/>
  <c r="G415" i="11"/>
  <c r="I415" i="11"/>
  <c r="BB141" i="1"/>
  <c r="BI197" i="1"/>
  <c r="AZ197" i="1"/>
  <c r="AQ197" i="1"/>
  <c r="F216" i="11"/>
  <c r="O216" i="11"/>
  <c r="P216" i="11"/>
  <c r="BN217" i="1"/>
  <c r="F393" i="11"/>
  <c r="O393" i="11"/>
  <c r="BN394" i="1"/>
  <c r="BW394" i="1"/>
  <c r="BN47" i="1"/>
  <c r="BB73" i="1"/>
  <c r="O72" i="19"/>
  <c r="AV118" i="1"/>
  <c r="I117" i="19"/>
  <c r="AU137" i="1"/>
  <c r="AP141" i="1"/>
  <c r="BC141" i="1"/>
  <c r="BB157" i="1"/>
  <c r="BI194" i="1"/>
  <c r="AP194" i="1"/>
  <c r="BB194" i="1"/>
  <c r="AP197" i="1"/>
  <c r="Q255" i="2"/>
  <c r="J255" i="2"/>
  <c r="F260" i="11"/>
  <c r="O260" i="11"/>
  <c r="BN261" i="1"/>
  <c r="BW261" i="1"/>
  <c r="J263" i="2"/>
  <c r="Q263" i="2"/>
  <c r="F264" i="11"/>
  <c r="O264" i="11"/>
  <c r="BN265" i="1"/>
  <c r="BW265" i="1"/>
  <c r="Q267" i="2"/>
  <c r="J267" i="2"/>
  <c r="F272" i="11"/>
  <c r="O272" i="11"/>
  <c r="BN273" i="1"/>
  <c r="BW273" i="1"/>
  <c r="J275" i="2"/>
  <c r="Q275" i="2"/>
  <c r="F276" i="11"/>
  <c r="O276" i="11"/>
  <c r="BN277" i="1"/>
  <c r="BW277" i="1"/>
  <c r="F280" i="11"/>
  <c r="O280" i="11"/>
  <c r="BN281" i="1"/>
  <c r="BW281" i="1"/>
  <c r="J287" i="2"/>
  <c r="Q287" i="2"/>
  <c r="J291" i="2"/>
  <c r="Q291" i="2"/>
  <c r="J295" i="2"/>
  <c r="Q295" i="2"/>
  <c r="J299" i="2"/>
  <c r="Q299" i="2"/>
  <c r="J307" i="2"/>
  <c r="Q307" i="2"/>
  <c r="F312" i="11"/>
  <c r="O312" i="11"/>
  <c r="BN313" i="1"/>
  <c r="BW313" i="1"/>
  <c r="J319" i="2"/>
  <c r="Q319" i="2"/>
  <c r="J323" i="2"/>
  <c r="Q323" i="2"/>
  <c r="J327" i="2"/>
  <c r="Q327" i="2"/>
  <c r="F328" i="11"/>
  <c r="O328" i="11"/>
  <c r="BN329" i="1"/>
  <c r="BW329" i="1"/>
  <c r="J335" i="2"/>
  <c r="Q335" i="2"/>
  <c r="J339" i="2"/>
  <c r="Q339" i="2"/>
  <c r="J343" i="2"/>
  <c r="Q343" i="2"/>
  <c r="J351" i="2"/>
  <c r="Q351" i="2"/>
  <c r="Q363" i="2"/>
  <c r="J363" i="2"/>
  <c r="Q375" i="2"/>
  <c r="J375" i="2"/>
  <c r="AZ19" i="1"/>
  <c r="AT23" i="1"/>
  <c r="BC25" i="1"/>
  <c r="AX31" i="1"/>
  <c r="BD33" i="1"/>
  <c r="AX36" i="1"/>
  <c r="K35" i="19"/>
  <c r="BC45" i="1"/>
  <c r="P44" i="19"/>
  <c r="BF49" i="1"/>
  <c r="AS50" i="1"/>
  <c r="BH53" i="1"/>
  <c r="AQ54" i="1"/>
  <c r="BG58" i="1"/>
  <c r="AV62" i="1"/>
  <c r="BB65" i="1"/>
  <c r="O64" i="19"/>
  <c r="AZ69" i="1"/>
  <c r="M68" i="26"/>
  <c r="BG70" i="1"/>
  <c r="BB71" i="1"/>
  <c r="AP73" i="1"/>
  <c r="BC73" i="1"/>
  <c r="BB79" i="1"/>
  <c r="AP81" i="1"/>
  <c r="BC81" i="1"/>
  <c r="P80" i="26"/>
  <c r="BN83" i="1"/>
  <c r="BO83" i="1"/>
  <c r="G82" i="11"/>
  <c r="I82" i="11"/>
  <c r="AU85" i="1"/>
  <c r="BA86" i="1"/>
  <c r="BB89" i="1"/>
  <c r="BN91" i="1"/>
  <c r="AU93" i="1"/>
  <c r="BA94" i="1"/>
  <c r="BB97" i="1"/>
  <c r="BN99" i="1"/>
  <c r="BO99" i="1"/>
  <c r="G98" i="11"/>
  <c r="I98" i="11"/>
  <c r="AX101" i="1"/>
  <c r="BD102" i="1"/>
  <c r="BB105" i="1"/>
  <c r="BN107" i="1"/>
  <c r="BD113" i="1"/>
  <c r="BN116" i="1"/>
  <c r="BI118" i="1"/>
  <c r="AR119" i="1"/>
  <c r="E118" i="19"/>
  <c r="BD125" i="1"/>
  <c r="BB129" i="1"/>
  <c r="AS132" i="1"/>
  <c r="BN135" i="1"/>
  <c r="BN136" i="1"/>
  <c r="AU138" i="1"/>
  <c r="BN139" i="1"/>
  <c r="BW139" i="1"/>
  <c r="BN140" i="1"/>
  <c r="BW140" i="1"/>
  <c r="AQ141" i="1"/>
  <c r="BF141" i="1"/>
  <c r="AU146" i="1"/>
  <c r="AV153" i="1"/>
  <c r="BN155" i="1"/>
  <c r="BW155" i="1"/>
  <c r="AP157" i="1"/>
  <c r="BC157" i="1"/>
  <c r="AR161" i="1"/>
  <c r="AZ163" i="1"/>
  <c r="AX167" i="1"/>
  <c r="AV169" i="1"/>
  <c r="AV173" i="1"/>
  <c r="BN176" i="1"/>
  <c r="AT177" i="1"/>
  <c r="BD179" i="1"/>
  <c r="AR181" i="1"/>
  <c r="AP183" i="1"/>
  <c r="AR194" i="1"/>
  <c r="AU197" i="1"/>
  <c r="AV199" i="1"/>
  <c r="AP199" i="1"/>
  <c r="BN233" i="1"/>
  <c r="BW387" i="1"/>
  <c r="BO394" i="1"/>
  <c r="G393" i="11"/>
  <c r="I393" i="11"/>
  <c r="BO410" i="1"/>
  <c r="G409" i="11"/>
  <c r="I409" i="11"/>
  <c r="BW419" i="1"/>
  <c r="BA54" i="1"/>
  <c r="AQ73" i="1"/>
  <c r="AQ81" i="1"/>
  <c r="D80" i="19"/>
  <c r="BF81" i="1"/>
  <c r="BB119" i="1"/>
  <c r="AU132" i="1"/>
  <c r="BI138" i="1"/>
  <c r="AR141" i="1"/>
  <c r="BG141" i="1"/>
  <c r="AQ157" i="1"/>
  <c r="BF157" i="1"/>
  <c r="AX161" i="1"/>
  <c r="AT181" i="1"/>
  <c r="AR183" i="1"/>
  <c r="BI189" i="1"/>
  <c r="AV189" i="1"/>
  <c r="BF189" i="1"/>
  <c r="AQ189" i="1"/>
  <c r="BG189" i="1"/>
  <c r="BG190" i="1"/>
  <c r="BC190" i="1"/>
  <c r="AT194" i="1"/>
  <c r="AV197" i="1"/>
  <c r="Q250" i="2"/>
  <c r="J250" i="2"/>
  <c r="F251" i="11"/>
  <c r="O251" i="11"/>
  <c r="BN252" i="1"/>
  <c r="BW252" i="1"/>
  <c r="BO253" i="1"/>
  <c r="G252" i="11"/>
  <c r="I252" i="11"/>
  <c r="Q254" i="2"/>
  <c r="J254" i="2"/>
  <c r="F255" i="11"/>
  <c r="O255" i="11"/>
  <c r="BN256" i="1"/>
  <c r="BW256" i="1"/>
  <c r="BO257" i="1"/>
  <c r="G256" i="11"/>
  <c r="I256" i="11"/>
  <c r="Q258" i="2"/>
  <c r="J258" i="2"/>
  <c r="F259" i="11"/>
  <c r="O259" i="11"/>
  <c r="BN260" i="1"/>
  <c r="BO260" i="1"/>
  <c r="G259" i="11"/>
  <c r="I259" i="11"/>
  <c r="BO261" i="1"/>
  <c r="G260" i="11"/>
  <c r="I260" i="11"/>
  <c r="J262" i="2"/>
  <c r="Q262" i="2"/>
  <c r="F263" i="11"/>
  <c r="O263" i="11"/>
  <c r="BN264" i="1"/>
  <c r="BW264" i="1"/>
  <c r="BO265" i="1"/>
  <c r="G264" i="11"/>
  <c r="I264" i="11"/>
  <c r="Q266" i="2"/>
  <c r="J266" i="2"/>
  <c r="F267" i="11"/>
  <c r="O267" i="11"/>
  <c r="BN268" i="1"/>
  <c r="BW268" i="1"/>
  <c r="BO269" i="1"/>
  <c r="G268" i="11"/>
  <c r="I268" i="11"/>
  <c r="J270" i="2"/>
  <c r="Q270" i="2"/>
  <c r="F271" i="11"/>
  <c r="O271" i="11"/>
  <c r="BN272" i="1"/>
  <c r="BW272" i="1"/>
  <c r="BO273" i="1"/>
  <c r="G272" i="11"/>
  <c r="I272" i="11"/>
  <c r="Q274" i="2"/>
  <c r="J274" i="2"/>
  <c r="F275" i="11"/>
  <c r="O275" i="11"/>
  <c r="BN276" i="1"/>
  <c r="BW276" i="1"/>
  <c r="Q278" i="2"/>
  <c r="J278" i="2"/>
  <c r="F279" i="11"/>
  <c r="O279" i="11"/>
  <c r="BN280" i="1"/>
  <c r="BW280" i="1"/>
  <c r="BO281" i="1"/>
  <c r="G280" i="11"/>
  <c r="I280" i="11"/>
  <c r="Q282" i="2"/>
  <c r="J282" i="2"/>
  <c r="F283" i="11"/>
  <c r="O283" i="11"/>
  <c r="BN284" i="1"/>
  <c r="BW284" i="1"/>
  <c r="Q286" i="2"/>
  <c r="J286" i="2"/>
  <c r="F287" i="11"/>
  <c r="O287" i="11"/>
  <c r="BN288" i="1"/>
  <c r="BW288" i="1"/>
  <c r="BO289" i="1"/>
  <c r="G288" i="11"/>
  <c r="I288" i="11"/>
  <c r="Q290" i="2"/>
  <c r="J290" i="2"/>
  <c r="F291" i="11"/>
  <c r="O291" i="11"/>
  <c r="BN292" i="1"/>
  <c r="BO292" i="1"/>
  <c r="G291" i="11"/>
  <c r="I291" i="11"/>
  <c r="BO293" i="1"/>
  <c r="G292" i="11"/>
  <c r="I292" i="11"/>
  <c r="Q294" i="2"/>
  <c r="J294" i="2"/>
  <c r="F295" i="11"/>
  <c r="O295" i="11"/>
  <c r="BN296" i="1"/>
  <c r="BW296" i="1"/>
  <c r="Q298" i="2"/>
  <c r="J298" i="2"/>
  <c r="F299" i="11"/>
  <c r="O299" i="11"/>
  <c r="BN300" i="1"/>
  <c r="BW300" i="1"/>
  <c r="BO301" i="1"/>
  <c r="G300" i="11"/>
  <c r="I300" i="11"/>
  <c r="Q302" i="2"/>
  <c r="J302" i="2"/>
  <c r="F303" i="11"/>
  <c r="O303" i="11"/>
  <c r="BN304" i="1"/>
  <c r="BW304" i="1"/>
  <c r="Q306" i="2"/>
  <c r="J306" i="2"/>
  <c r="F307" i="11"/>
  <c r="O307" i="11"/>
  <c r="BN308" i="1"/>
  <c r="BW308" i="1"/>
  <c r="BO309" i="1"/>
  <c r="G308" i="11"/>
  <c r="I308" i="11"/>
  <c r="Q310" i="2"/>
  <c r="J310" i="2"/>
  <c r="F311" i="11"/>
  <c r="O311" i="11"/>
  <c r="BN312" i="1"/>
  <c r="BW312" i="1"/>
  <c r="Q314" i="2"/>
  <c r="J314" i="2"/>
  <c r="F315" i="11"/>
  <c r="O315" i="11"/>
  <c r="BN316" i="1"/>
  <c r="BW316" i="1"/>
  <c r="BO317" i="1"/>
  <c r="G316" i="11"/>
  <c r="I316" i="11"/>
  <c r="Q318" i="2"/>
  <c r="J318" i="2"/>
  <c r="F319" i="11"/>
  <c r="O319" i="11"/>
  <c r="BN320" i="1"/>
  <c r="BW320" i="1"/>
  <c r="BO321" i="1"/>
  <c r="G320" i="11"/>
  <c r="I320" i="11"/>
  <c r="Q322" i="2"/>
  <c r="J322" i="2"/>
  <c r="F323" i="11"/>
  <c r="O323" i="11"/>
  <c r="BN324" i="1"/>
  <c r="BW324" i="1"/>
  <c r="Q326" i="2"/>
  <c r="J326" i="2"/>
  <c r="F327" i="11"/>
  <c r="O327" i="11"/>
  <c r="BN328" i="1"/>
  <c r="BW328" i="1"/>
  <c r="BO329" i="1"/>
  <c r="G328" i="11"/>
  <c r="I328" i="11"/>
  <c r="Q330" i="2"/>
  <c r="J330" i="2"/>
  <c r="Q334" i="2"/>
  <c r="J334" i="2"/>
  <c r="Q338" i="2"/>
  <c r="J338" i="2"/>
  <c r="Q342" i="2"/>
  <c r="J342" i="2"/>
  <c r="Q346" i="2"/>
  <c r="J346" i="2"/>
  <c r="Q350" i="2"/>
  <c r="J350" i="2"/>
  <c r="Q354" i="2"/>
  <c r="J354" i="2"/>
  <c r="Q358" i="2"/>
  <c r="J358" i="2"/>
  <c r="Q362" i="2"/>
  <c r="J362" i="2"/>
  <c r="Q366" i="2"/>
  <c r="J366" i="2"/>
  <c r="Q370" i="2"/>
  <c r="J370" i="2"/>
  <c r="Q374" i="2"/>
  <c r="J374" i="2"/>
  <c r="Q378" i="2"/>
  <c r="J378" i="2"/>
  <c r="Q388" i="2"/>
  <c r="J388" i="2"/>
  <c r="Q404" i="2"/>
  <c r="J404" i="2"/>
  <c r="BF25" i="1"/>
  <c r="BH45" i="1"/>
  <c r="U44" i="19"/>
  <c r="AQ46" i="1"/>
  <c r="D45" i="19"/>
  <c r="BF69" i="1"/>
  <c r="AR73" i="1"/>
  <c r="BG73" i="1"/>
  <c r="AQ78" i="1"/>
  <c r="BN79" i="1"/>
  <c r="AR81" i="1"/>
  <c r="BG81" i="1"/>
  <c r="T80" i="19"/>
  <c r="AR123" i="1"/>
  <c r="E122" i="19"/>
  <c r="BG129" i="1"/>
  <c r="BN131" i="1"/>
  <c r="BW131" i="1"/>
  <c r="AY132" i="1"/>
  <c r="AU141" i="1"/>
  <c r="BH141" i="1"/>
  <c r="AS142" i="1"/>
  <c r="AR157" i="1"/>
  <c r="BG157" i="1"/>
  <c r="AP159" i="1"/>
  <c r="BC161" i="1"/>
  <c r="AQ166" i="1"/>
  <c r="BN179" i="1"/>
  <c r="AX181" i="1"/>
  <c r="AT183" i="1"/>
  <c r="AP189" i="1"/>
  <c r="BH189" i="1"/>
  <c r="AQ190" i="1"/>
  <c r="AX194" i="1"/>
  <c r="BN196" i="1"/>
  <c r="BB197" i="1"/>
  <c r="BN208" i="1"/>
  <c r="BN224" i="1"/>
  <c r="BW383" i="1"/>
  <c r="F385" i="11"/>
  <c r="O385" i="11"/>
  <c r="BN386" i="1"/>
  <c r="BW386" i="1"/>
  <c r="BW399" i="1"/>
  <c r="F401" i="11"/>
  <c r="O401" i="11"/>
  <c r="BN402" i="1"/>
  <c r="BW402" i="1"/>
  <c r="BW415" i="1"/>
  <c r="F417" i="11"/>
  <c r="O417" i="11"/>
  <c r="BN418" i="1"/>
  <c r="BW418" i="1"/>
  <c r="BN10" i="1"/>
  <c r="AR23" i="1"/>
  <c r="AX23" i="1"/>
  <c r="BD23" i="1"/>
  <c r="BG25" i="1"/>
  <c r="T24" i="19"/>
  <c r="AV14" i="1"/>
  <c r="BH23" i="1"/>
  <c r="AX26" i="1"/>
  <c r="BF31" i="1"/>
  <c r="AU35" i="1"/>
  <c r="AP38" i="1"/>
  <c r="AV42" i="1"/>
  <c r="I41" i="19"/>
  <c r="AQ45" i="1"/>
  <c r="D44" i="26"/>
  <c r="BA46" i="1"/>
  <c r="AR47" i="1"/>
  <c r="BG50" i="1"/>
  <c r="AP57" i="1"/>
  <c r="BN59" i="1"/>
  <c r="BG62" i="1"/>
  <c r="AP69" i="1"/>
  <c r="C68" i="19"/>
  <c r="BH69" i="1"/>
  <c r="U68" i="26"/>
  <c r="AQ70" i="1"/>
  <c r="BN71" i="1"/>
  <c r="AU73" i="1"/>
  <c r="BH73" i="1"/>
  <c r="AW75" i="1"/>
  <c r="AS78" i="1"/>
  <c r="AU81" i="1"/>
  <c r="H80" i="19"/>
  <c r="BH81" i="1"/>
  <c r="U80" i="19"/>
  <c r="AV82" i="1"/>
  <c r="BC85" i="1"/>
  <c r="BN87" i="1"/>
  <c r="BC93" i="1"/>
  <c r="BN95" i="1"/>
  <c r="BN103" i="1"/>
  <c r="BN104" i="1"/>
  <c r="BW104" i="1"/>
  <c r="AS110" i="1"/>
  <c r="F109" i="26"/>
  <c r="AW123" i="1"/>
  <c r="AQ129" i="1"/>
  <c r="BH129" i="1"/>
  <c r="AQ130" i="1"/>
  <c r="BG132" i="1"/>
  <c r="AR135" i="1"/>
  <c r="AV141" i="1"/>
  <c r="I140" i="19"/>
  <c r="AP155" i="1"/>
  <c r="AU157" i="1"/>
  <c r="BH157" i="1"/>
  <c r="AR159" i="1"/>
  <c r="BH161" i="1"/>
  <c r="AQ162" i="1"/>
  <c r="BH163" i="1"/>
  <c r="AW164" i="1"/>
  <c r="AU166" i="1"/>
  <c r="BB173" i="1"/>
  <c r="BB177" i="1"/>
  <c r="AY181" i="1"/>
  <c r="AX183" i="1"/>
  <c r="AR189" i="1"/>
  <c r="BN191" i="1"/>
  <c r="AZ194" i="1"/>
  <c r="BF197" i="1"/>
  <c r="BN205" i="1"/>
  <c r="F250" i="11"/>
  <c r="O250" i="11"/>
  <c r="BN251" i="1"/>
  <c r="BO251" i="1"/>
  <c r="G250" i="11"/>
  <c r="I250" i="11"/>
  <c r="Q253" i="2"/>
  <c r="J253" i="2"/>
  <c r="F254" i="11"/>
  <c r="O254" i="11"/>
  <c r="BN255" i="1"/>
  <c r="BO255" i="1"/>
  <c r="G254" i="11"/>
  <c r="I254" i="11"/>
  <c r="BW255" i="1"/>
  <c r="BO256" i="1"/>
  <c r="G255" i="11"/>
  <c r="I255" i="11"/>
  <c r="Q257" i="2"/>
  <c r="J257" i="2"/>
  <c r="F258" i="11"/>
  <c r="O258" i="11"/>
  <c r="BN259" i="1"/>
  <c r="BO259" i="1"/>
  <c r="G258" i="11"/>
  <c r="I258" i="11"/>
  <c r="BW259" i="1"/>
  <c r="Q261" i="2"/>
  <c r="J261" i="2"/>
  <c r="F262" i="11"/>
  <c r="O262" i="11"/>
  <c r="BN263" i="1"/>
  <c r="BO263" i="1"/>
  <c r="G262" i="11"/>
  <c r="I262" i="11"/>
  <c r="BO264" i="1"/>
  <c r="G263" i="11"/>
  <c r="I263" i="11"/>
  <c r="Q265" i="2"/>
  <c r="J265" i="2"/>
  <c r="F266" i="11"/>
  <c r="O266" i="11"/>
  <c r="BN267" i="1"/>
  <c r="BO267" i="1"/>
  <c r="G266" i="11"/>
  <c r="I266" i="11"/>
  <c r="Q269" i="2"/>
  <c r="J269" i="2"/>
  <c r="F270" i="11"/>
  <c r="O270" i="11"/>
  <c r="BN271" i="1"/>
  <c r="BO271" i="1"/>
  <c r="G270" i="11"/>
  <c r="I270" i="11"/>
  <c r="BW271" i="1"/>
  <c r="BO272" i="1"/>
  <c r="G271" i="11"/>
  <c r="I271" i="11"/>
  <c r="Q273" i="2"/>
  <c r="J273" i="2"/>
  <c r="F274" i="11"/>
  <c r="O274" i="11"/>
  <c r="BN275" i="1"/>
  <c r="BO275" i="1"/>
  <c r="G274" i="11"/>
  <c r="I274" i="11"/>
  <c r="BW275" i="1"/>
  <c r="BO276" i="1"/>
  <c r="G275" i="11"/>
  <c r="I275" i="11"/>
  <c r="Q277" i="2"/>
  <c r="J277" i="2"/>
  <c r="F278" i="11"/>
  <c r="O278" i="11"/>
  <c r="BN279" i="1"/>
  <c r="BO279" i="1"/>
  <c r="G278" i="11"/>
  <c r="I278" i="11"/>
  <c r="BO280" i="1"/>
  <c r="G279" i="11"/>
  <c r="I279" i="11"/>
  <c r="Q281" i="2"/>
  <c r="J281" i="2"/>
  <c r="F282" i="11"/>
  <c r="O282" i="11"/>
  <c r="BN283" i="1"/>
  <c r="BO283" i="1"/>
  <c r="G282" i="11"/>
  <c r="I282" i="11"/>
  <c r="Q285" i="2"/>
  <c r="J285" i="2"/>
  <c r="F286" i="11"/>
  <c r="O286" i="11"/>
  <c r="BN287" i="1"/>
  <c r="BO287" i="1"/>
  <c r="G286" i="11"/>
  <c r="I286" i="11"/>
  <c r="BW287" i="1"/>
  <c r="BO288" i="1"/>
  <c r="G287" i="11"/>
  <c r="I287" i="11"/>
  <c r="Q289" i="2"/>
  <c r="J289" i="2"/>
  <c r="F290" i="11"/>
  <c r="O290" i="11"/>
  <c r="BN291" i="1"/>
  <c r="BO291" i="1"/>
  <c r="G290" i="11"/>
  <c r="I290" i="11"/>
  <c r="BW291" i="1"/>
  <c r="Q293" i="2"/>
  <c r="J293" i="2"/>
  <c r="F294" i="11"/>
  <c r="O294" i="11"/>
  <c r="BN295" i="1"/>
  <c r="BO295" i="1"/>
  <c r="G294" i="11"/>
  <c r="I294" i="11"/>
  <c r="BO296" i="1"/>
  <c r="G295" i="11"/>
  <c r="I295" i="11"/>
  <c r="Q297" i="2"/>
  <c r="J297" i="2"/>
  <c r="F298" i="11"/>
  <c r="O298" i="11"/>
  <c r="BN299" i="1"/>
  <c r="BO299" i="1"/>
  <c r="G298" i="11"/>
  <c r="I298" i="11"/>
  <c r="Q301" i="2"/>
  <c r="J301" i="2"/>
  <c r="F302" i="11"/>
  <c r="O302" i="11"/>
  <c r="BN303" i="1"/>
  <c r="BO303" i="1"/>
  <c r="G302" i="11"/>
  <c r="I302" i="11"/>
  <c r="BW303" i="1"/>
  <c r="BO304" i="1"/>
  <c r="G303" i="11"/>
  <c r="I303" i="11"/>
  <c r="Q305" i="2"/>
  <c r="J305" i="2"/>
  <c r="F306" i="11"/>
  <c r="O306" i="11"/>
  <c r="BN307" i="1"/>
  <c r="BO307" i="1"/>
  <c r="G306" i="11"/>
  <c r="I306" i="11"/>
  <c r="BW307" i="1"/>
  <c r="BO308" i="1"/>
  <c r="G307" i="11"/>
  <c r="I307" i="11"/>
  <c r="Q309" i="2"/>
  <c r="J309" i="2"/>
  <c r="F310" i="11"/>
  <c r="O310" i="11"/>
  <c r="BN311" i="1"/>
  <c r="BO311" i="1"/>
  <c r="G310" i="11"/>
  <c r="I310" i="11"/>
  <c r="BO312" i="1"/>
  <c r="G311" i="11"/>
  <c r="I311" i="11"/>
  <c r="Q313" i="2"/>
  <c r="J313" i="2"/>
  <c r="F314" i="11"/>
  <c r="O314" i="11"/>
  <c r="BN315" i="1"/>
  <c r="BO315" i="1"/>
  <c r="G314" i="11"/>
  <c r="I314" i="11"/>
  <c r="Q317" i="2"/>
  <c r="J317" i="2"/>
  <c r="F318" i="11"/>
  <c r="O318" i="11"/>
  <c r="BN319" i="1"/>
  <c r="BO319" i="1"/>
  <c r="G318" i="11"/>
  <c r="I318" i="11"/>
  <c r="BW319" i="1"/>
  <c r="BO320" i="1"/>
  <c r="G319" i="11"/>
  <c r="I319" i="11"/>
  <c r="Q321" i="2"/>
  <c r="J321" i="2"/>
  <c r="F322" i="11"/>
  <c r="O322" i="11"/>
  <c r="BN323" i="1"/>
  <c r="BO323" i="1"/>
  <c r="G322" i="11"/>
  <c r="I322" i="11"/>
  <c r="BW323" i="1"/>
  <c r="BO324" i="1"/>
  <c r="G323" i="11"/>
  <c r="I323" i="11"/>
  <c r="Q325" i="2"/>
  <c r="J325" i="2"/>
  <c r="F326" i="11"/>
  <c r="O326" i="11"/>
  <c r="BN327" i="1"/>
  <c r="BO327" i="1"/>
  <c r="G326" i="11"/>
  <c r="I326" i="11"/>
  <c r="BO328" i="1"/>
  <c r="G327" i="11"/>
  <c r="I327" i="11"/>
  <c r="Q329" i="2"/>
  <c r="J329" i="2"/>
  <c r="Q333" i="2"/>
  <c r="J333" i="2"/>
  <c r="Q337" i="2"/>
  <c r="J337" i="2"/>
  <c r="Q341" i="2"/>
  <c r="J341" i="2"/>
  <c r="Q345" i="2"/>
  <c r="J345" i="2"/>
  <c r="Q349" i="2"/>
  <c r="J349" i="2"/>
  <c r="Q353" i="2"/>
  <c r="J353" i="2"/>
  <c r="Q357" i="2"/>
  <c r="J357" i="2"/>
  <c r="Q361" i="2"/>
  <c r="J361" i="2"/>
  <c r="BO364" i="1"/>
  <c r="G363" i="11"/>
  <c r="I363" i="11"/>
  <c r="Q365" i="2"/>
  <c r="J365" i="2"/>
  <c r="BO368" i="1"/>
  <c r="G367" i="11"/>
  <c r="I367" i="11"/>
  <c r="Q369" i="2"/>
  <c r="J369" i="2"/>
  <c r="BO372" i="1"/>
  <c r="G371" i="11"/>
  <c r="I371" i="11"/>
  <c r="Q373" i="2"/>
  <c r="J373" i="2"/>
  <c r="BO376" i="1"/>
  <c r="G375" i="11"/>
  <c r="I375" i="11"/>
  <c r="Q377" i="2"/>
  <c r="J377" i="2"/>
  <c r="BO380" i="1"/>
  <c r="G379" i="11"/>
  <c r="I379" i="11"/>
  <c r="Q390" i="2"/>
  <c r="J390" i="2"/>
  <c r="F391" i="11"/>
  <c r="O391" i="11"/>
  <c r="BN392" i="1"/>
  <c r="BW392" i="1"/>
  <c r="BO392" i="1"/>
  <c r="G391" i="11"/>
  <c r="I391" i="11"/>
  <c r="Q406" i="2"/>
  <c r="J406" i="2"/>
  <c r="F407" i="11"/>
  <c r="O407" i="11"/>
  <c r="BN408" i="1"/>
  <c r="BW408" i="1"/>
  <c r="BO408" i="1"/>
  <c r="G407" i="11"/>
  <c r="I407" i="11"/>
  <c r="BN38" i="1"/>
  <c r="AW79" i="1"/>
  <c r="AQ14" i="1"/>
  <c r="AQ20" i="1"/>
  <c r="AP25" i="1"/>
  <c r="AR26" i="1"/>
  <c r="AP35" i="1"/>
  <c r="C34" i="19"/>
  <c r="AS42" i="1"/>
  <c r="F41" i="19"/>
  <c r="BD50" i="1"/>
  <c r="AY16" i="1"/>
  <c r="AR20" i="1"/>
  <c r="AQ25" i="1"/>
  <c r="BB14" i="1"/>
  <c r="BF16" i="1"/>
  <c r="AP17" i="1"/>
  <c r="C16" i="19"/>
  <c r="AX20" i="1"/>
  <c r="K19" i="19"/>
  <c r="AR25" i="1"/>
  <c r="BC26" i="1"/>
  <c r="AQ27" i="1"/>
  <c r="AP31" i="1"/>
  <c r="BG31" i="1"/>
  <c r="AR32" i="1"/>
  <c r="AZ35" i="1"/>
  <c r="M34" i="19"/>
  <c r="BH36" i="1"/>
  <c r="U35" i="19"/>
  <c r="AX38" i="1"/>
  <c r="BD42" i="1"/>
  <c r="AR45" i="1"/>
  <c r="AW47" i="1"/>
  <c r="AU57" i="1"/>
  <c r="BN63" i="1"/>
  <c r="AQ66" i="1"/>
  <c r="D65" i="19"/>
  <c r="BN68" i="1"/>
  <c r="BO68" i="1"/>
  <c r="G67" i="11"/>
  <c r="I67" i="11"/>
  <c r="AR69" i="1"/>
  <c r="AS70" i="1"/>
  <c r="AV73" i="1"/>
  <c r="AV78" i="1"/>
  <c r="AV81" i="1"/>
  <c r="AY82" i="1"/>
  <c r="BF85" i="1"/>
  <c r="S84" i="26"/>
  <c r="AQ90" i="1"/>
  <c r="D89" i="19"/>
  <c r="BF93" i="1"/>
  <c r="AQ98" i="1"/>
  <c r="BH101" i="1"/>
  <c r="AQ102" i="1"/>
  <c r="AQ106" i="1"/>
  <c r="AY110" i="1"/>
  <c r="BB123" i="1"/>
  <c r="O122" i="19"/>
  <c r="AR129" i="1"/>
  <c r="E128" i="19"/>
  <c r="BC130" i="1"/>
  <c r="AV135" i="1"/>
  <c r="AX141" i="1"/>
  <c r="BN142" i="1"/>
  <c r="BN143" i="1"/>
  <c r="BW143" i="1"/>
  <c r="BG153" i="1"/>
  <c r="AV155" i="1"/>
  <c r="AV157" i="1"/>
  <c r="AX159" i="1"/>
  <c r="AY162" i="1"/>
  <c r="AP163" i="1"/>
  <c r="AY166" i="1"/>
  <c r="BH167" i="1"/>
  <c r="AS168" i="1"/>
  <c r="BG169" i="1"/>
  <c r="AY170" i="1"/>
  <c r="AT171" i="1"/>
  <c r="AP173" i="1"/>
  <c r="BC173" i="1"/>
  <c r="BD177" i="1"/>
  <c r="AZ181" i="1"/>
  <c r="AZ183" i="1"/>
  <c r="BN188" i="1"/>
  <c r="BO188" i="1"/>
  <c r="G187" i="11"/>
  <c r="I187" i="11"/>
  <c r="AU189" i="1"/>
  <c r="BF194" i="1"/>
  <c r="BI196" i="1"/>
  <c r="AP196" i="1"/>
  <c r="BH196" i="1"/>
  <c r="BG197" i="1"/>
  <c r="BN198" i="1"/>
  <c r="BW384" i="1"/>
  <c r="BO386" i="1"/>
  <c r="G385" i="11"/>
  <c r="I385" i="11"/>
  <c r="BW400" i="1"/>
  <c r="BO402" i="1"/>
  <c r="G401" i="11"/>
  <c r="I401" i="11"/>
  <c r="BW416" i="1"/>
  <c r="BO418" i="1"/>
  <c r="G417" i="11"/>
  <c r="I417" i="11"/>
  <c r="BO440" i="1"/>
  <c r="G439" i="11"/>
  <c r="I439" i="11"/>
  <c r="BB81" i="1"/>
  <c r="AV50" i="1"/>
  <c r="BF73" i="1"/>
  <c r="AZ20" i="1"/>
  <c r="AV25" i="1"/>
  <c r="BF35" i="1"/>
  <c r="S34" i="19"/>
  <c r="BF38" i="1"/>
  <c r="S37" i="19"/>
  <c r="BG42" i="1"/>
  <c r="AV45" i="1"/>
  <c r="BB47" i="1"/>
  <c r="AZ57" i="1"/>
  <c r="AV70" i="1"/>
  <c r="AX73" i="1"/>
  <c r="BA78" i="1"/>
  <c r="N77" i="19"/>
  <c r="AX81" i="1"/>
  <c r="K80" i="19"/>
  <c r="BH85" i="1"/>
  <c r="BH93" i="1"/>
  <c r="AZ141" i="1"/>
  <c r="AX157" i="1"/>
  <c r="AZ159" i="1"/>
  <c r="BG166" i="1"/>
  <c r="BD181" i="1"/>
  <c r="BI182" i="1"/>
  <c r="AQ182" i="1"/>
  <c r="BF183" i="1"/>
  <c r="AX189" i="1"/>
  <c r="BH194" i="1"/>
  <c r="F249" i="11"/>
  <c r="O249" i="11"/>
  <c r="BN250" i="1"/>
  <c r="BO250" i="1"/>
  <c r="G249" i="11"/>
  <c r="I249" i="11"/>
  <c r="BW250" i="1"/>
  <c r="Q252" i="2"/>
  <c r="J252" i="2"/>
  <c r="F253" i="11"/>
  <c r="O253" i="11"/>
  <c r="BN254" i="1"/>
  <c r="BO254" i="1"/>
  <c r="G253" i="11"/>
  <c r="I253" i="11"/>
  <c r="Q256" i="2"/>
  <c r="J256" i="2"/>
  <c r="F257" i="11"/>
  <c r="O257" i="11"/>
  <c r="BN258" i="1"/>
  <c r="BO258" i="1"/>
  <c r="G257" i="11"/>
  <c r="I257" i="11"/>
  <c r="Q260" i="2"/>
  <c r="J260" i="2"/>
  <c r="F261" i="11"/>
  <c r="O261" i="11"/>
  <c r="BN262" i="1"/>
  <c r="BO262" i="1"/>
  <c r="G261" i="11"/>
  <c r="I261" i="11"/>
  <c r="Q264" i="2"/>
  <c r="J264" i="2"/>
  <c r="F265" i="11"/>
  <c r="O265" i="11"/>
  <c r="BN266" i="1"/>
  <c r="BO266" i="1"/>
  <c r="G265" i="11"/>
  <c r="I265" i="11"/>
  <c r="BW266" i="1"/>
  <c r="Q268" i="2"/>
  <c r="J268" i="2"/>
  <c r="F269" i="11"/>
  <c r="O269" i="11"/>
  <c r="BN270" i="1"/>
  <c r="BO270" i="1"/>
  <c r="G269" i="11"/>
  <c r="I269" i="11"/>
  <c r="BW270" i="1"/>
  <c r="Q272" i="2"/>
  <c r="J272" i="2"/>
  <c r="F273" i="11"/>
  <c r="O273" i="11"/>
  <c r="BN274" i="1"/>
  <c r="BO274" i="1"/>
  <c r="G273" i="11"/>
  <c r="I273" i="11"/>
  <c r="BW274" i="1"/>
  <c r="Q276" i="2"/>
  <c r="J276" i="2"/>
  <c r="F277" i="11"/>
  <c r="O277" i="11"/>
  <c r="BN278" i="1"/>
  <c r="BO278" i="1"/>
  <c r="G277" i="11"/>
  <c r="I277" i="11"/>
  <c r="BW278" i="1"/>
  <c r="Q280" i="2"/>
  <c r="J280" i="2"/>
  <c r="F281" i="11"/>
  <c r="O281" i="11"/>
  <c r="BN282" i="1"/>
  <c r="BO282" i="1"/>
  <c r="G281" i="11"/>
  <c r="I281" i="11"/>
  <c r="BW282" i="1"/>
  <c r="Q284" i="2"/>
  <c r="J284" i="2"/>
  <c r="F285" i="11"/>
  <c r="O285" i="11"/>
  <c r="BN286" i="1"/>
  <c r="BO286" i="1"/>
  <c r="G285" i="11"/>
  <c r="I285" i="11"/>
  <c r="Q288" i="2"/>
  <c r="J288" i="2"/>
  <c r="F289" i="11"/>
  <c r="O289" i="11"/>
  <c r="BN290" i="1"/>
  <c r="BO290" i="1"/>
  <c r="G289" i="11"/>
  <c r="I289" i="11"/>
  <c r="Q292" i="2"/>
  <c r="J292" i="2"/>
  <c r="F293" i="11"/>
  <c r="O293" i="11"/>
  <c r="BN294" i="1"/>
  <c r="BO294" i="1"/>
  <c r="G293" i="11"/>
  <c r="I293" i="11"/>
  <c r="Q296" i="2"/>
  <c r="J296" i="2"/>
  <c r="F297" i="11"/>
  <c r="O297" i="11"/>
  <c r="BN298" i="1"/>
  <c r="BO298" i="1"/>
  <c r="G297" i="11"/>
  <c r="I297" i="11"/>
  <c r="BW298" i="1"/>
  <c r="Q300" i="2"/>
  <c r="J300" i="2"/>
  <c r="F301" i="11"/>
  <c r="O301" i="11"/>
  <c r="BN302" i="1"/>
  <c r="BO302" i="1"/>
  <c r="G301" i="11"/>
  <c r="I301" i="11"/>
  <c r="BW302" i="1"/>
  <c r="Q304" i="2"/>
  <c r="J304" i="2"/>
  <c r="F305" i="11"/>
  <c r="O305" i="11"/>
  <c r="BN306" i="1"/>
  <c r="BO306" i="1"/>
  <c r="G305" i="11"/>
  <c r="I305" i="11"/>
  <c r="BW306" i="1"/>
  <c r="Q308" i="2"/>
  <c r="J308" i="2"/>
  <c r="F309" i="11"/>
  <c r="O309" i="11"/>
  <c r="BN310" i="1"/>
  <c r="BO310" i="1"/>
  <c r="G309" i="11"/>
  <c r="I309" i="11"/>
  <c r="BW310" i="1"/>
  <c r="Q312" i="2"/>
  <c r="J312" i="2"/>
  <c r="F313" i="11"/>
  <c r="O313" i="11"/>
  <c r="BN314" i="1"/>
  <c r="BO314" i="1"/>
  <c r="G313" i="11"/>
  <c r="I313" i="11"/>
  <c r="BW314" i="1"/>
  <c r="Q316" i="2"/>
  <c r="J316" i="2"/>
  <c r="F317" i="11"/>
  <c r="O317" i="11"/>
  <c r="BN318" i="1"/>
  <c r="BO318" i="1"/>
  <c r="G317" i="11"/>
  <c r="I317" i="11"/>
  <c r="Q320" i="2"/>
  <c r="J320" i="2"/>
  <c r="F321" i="11"/>
  <c r="O321" i="11"/>
  <c r="BN322" i="1"/>
  <c r="BO322" i="1"/>
  <c r="G321" i="11"/>
  <c r="I321" i="11"/>
  <c r="Q324" i="2"/>
  <c r="J324" i="2"/>
  <c r="F325" i="11"/>
  <c r="O325" i="11"/>
  <c r="BN326" i="1"/>
  <c r="BO326" i="1"/>
  <c r="G325" i="11"/>
  <c r="I325" i="11"/>
  <c r="Q328" i="2"/>
  <c r="J328" i="2"/>
  <c r="F329" i="11"/>
  <c r="O329" i="11"/>
  <c r="BN330" i="1"/>
  <c r="BO330" i="1"/>
  <c r="G329" i="11"/>
  <c r="I329" i="11"/>
  <c r="BW330" i="1"/>
  <c r="Q332" i="2"/>
  <c r="J332" i="2"/>
  <c r="Q336" i="2"/>
  <c r="J336" i="2"/>
  <c r="Q340" i="2"/>
  <c r="J340" i="2"/>
  <c r="Q344" i="2"/>
  <c r="J344" i="2"/>
  <c r="Q348" i="2"/>
  <c r="J348" i="2"/>
  <c r="Q352" i="2"/>
  <c r="J352" i="2"/>
  <c r="Q356" i="2"/>
  <c r="J356" i="2"/>
  <c r="Q360" i="2"/>
  <c r="J360" i="2"/>
  <c r="Q364" i="2"/>
  <c r="J364" i="2"/>
  <c r="Q368" i="2"/>
  <c r="J368" i="2"/>
  <c r="Q372" i="2"/>
  <c r="J372" i="2"/>
  <c r="Q376" i="2"/>
  <c r="J376" i="2"/>
  <c r="Q380" i="2"/>
  <c r="J380" i="2"/>
  <c r="Q396" i="2"/>
  <c r="J396" i="2"/>
  <c r="Q412" i="2"/>
  <c r="J412" i="2"/>
  <c r="BW420" i="1"/>
  <c r="F425" i="11"/>
  <c r="O425" i="11"/>
  <c r="BN426" i="1"/>
  <c r="BW426" i="1"/>
  <c r="BO426" i="1"/>
  <c r="G425" i="11"/>
  <c r="I425" i="11"/>
  <c r="Q381" i="2"/>
  <c r="J381" i="2"/>
  <c r="F384" i="11"/>
  <c r="O384" i="11"/>
  <c r="BN385" i="1"/>
  <c r="BO387" i="1"/>
  <c r="G386" i="11"/>
  <c r="I386" i="11"/>
  <c r="Q389" i="2"/>
  <c r="J389" i="2"/>
  <c r="F392" i="11"/>
  <c r="O392" i="11"/>
  <c r="BN393" i="1"/>
  <c r="Q397" i="2"/>
  <c r="J397" i="2"/>
  <c r="F400" i="11"/>
  <c r="O400" i="11"/>
  <c r="BN401" i="1"/>
  <c r="BO403" i="1"/>
  <c r="G402" i="11"/>
  <c r="I402" i="11"/>
  <c r="Q405" i="2"/>
  <c r="J405" i="2"/>
  <c r="F408" i="11"/>
  <c r="O408" i="11"/>
  <c r="BN409" i="1"/>
  <c r="Q413" i="2"/>
  <c r="J413" i="2"/>
  <c r="F416" i="11"/>
  <c r="O416" i="11"/>
  <c r="BN417" i="1"/>
  <c r="BW417" i="1"/>
  <c r="Q421" i="2"/>
  <c r="J421" i="2"/>
  <c r="F424" i="11"/>
  <c r="O424" i="11"/>
  <c r="BN425" i="1"/>
  <c r="BW425" i="1"/>
  <c r="F430" i="11"/>
  <c r="O430" i="11"/>
  <c r="BN431" i="1"/>
  <c r="BW431" i="1"/>
  <c r="Q433" i="2"/>
  <c r="J433" i="2"/>
  <c r="F434" i="11"/>
  <c r="O434" i="11"/>
  <c r="BN435" i="1"/>
  <c r="BW435" i="1"/>
  <c r="F438" i="11"/>
  <c r="O438" i="11"/>
  <c r="BN439" i="1"/>
  <c r="BW439" i="1"/>
  <c r="Q441" i="2"/>
  <c r="J441" i="2"/>
  <c r="F442" i="11"/>
  <c r="O442" i="11"/>
  <c r="BN443" i="1"/>
  <c r="BW443" i="1"/>
  <c r="F446" i="11"/>
  <c r="O446" i="11"/>
  <c r="BN447" i="1"/>
  <c r="BW447" i="1"/>
  <c r="Q449" i="2"/>
  <c r="J449" i="2"/>
  <c r="R456" i="1"/>
  <c r="Z6" i="9"/>
  <c r="S13" i="14"/>
  <c r="C28" i="3"/>
  <c r="L46" i="2"/>
  <c r="K45" i="11"/>
  <c r="K53" i="11"/>
  <c r="L54" i="2"/>
  <c r="B14" i="21"/>
  <c r="A24" i="39"/>
  <c r="C6" i="36"/>
  <c r="C8" i="36"/>
  <c r="Q420" i="2"/>
  <c r="J420" i="2"/>
  <c r="F423" i="11"/>
  <c r="O423" i="11"/>
  <c r="BN424" i="1"/>
  <c r="BW424" i="1"/>
  <c r="Q428" i="2"/>
  <c r="J428" i="2"/>
  <c r="C29" i="3"/>
  <c r="K46" i="11"/>
  <c r="L47" i="2"/>
  <c r="A27" i="39"/>
  <c r="B17" i="21"/>
  <c r="BN210" i="1"/>
  <c r="BN221" i="1"/>
  <c r="BN240" i="1"/>
  <c r="F382" i="11"/>
  <c r="O382" i="11"/>
  <c r="BN383" i="1"/>
  <c r="BO383" i="1"/>
  <c r="G382" i="11"/>
  <c r="I382" i="11"/>
  <c r="Q387" i="2"/>
  <c r="J387" i="2"/>
  <c r="F390" i="11"/>
  <c r="O390" i="11"/>
  <c r="BN391" i="1"/>
  <c r="BW391" i="1"/>
  <c r="Q395" i="2"/>
  <c r="J395" i="2"/>
  <c r="F398" i="11"/>
  <c r="O398" i="11"/>
  <c r="BN399" i="1"/>
  <c r="Q403" i="2"/>
  <c r="J403" i="2"/>
  <c r="F406" i="11"/>
  <c r="O406" i="11"/>
  <c r="BN407" i="1"/>
  <c r="BW407" i="1"/>
  <c r="Q411" i="2"/>
  <c r="J411" i="2"/>
  <c r="F414" i="11"/>
  <c r="O414" i="11"/>
  <c r="BN415" i="1"/>
  <c r="BO415" i="1"/>
  <c r="G414" i="11"/>
  <c r="I414" i="11"/>
  <c r="Q419" i="2"/>
  <c r="J419" i="2"/>
  <c r="F422" i="11"/>
  <c r="O422" i="11"/>
  <c r="BN423" i="1"/>
  <c r="BW423" i="1"/>
  <c r="BO425" i="1"/>
  <c r="G424" i="11"/>
  <c r="I424" i="11"/>
  <c r="F429" i="11"/>
  <c r="O429" i="11"/>
  <c r="BN430" i="1"/>
  <c r="BW430" i="1"/>
  <c r="F433" i="11"/>
  <c r="O433" i="11"/>
  <c r="BN434" i="1"/>
  <c r="BW434" i="1"/>
  <c r="BO435" i="1"/>
  <c r="G434" i="11"/>
  <c r="I434" i="11"/>
  <c r="Q436" i="2"/>
  <c r="J436" i="2"/>
  <c r="F437" i="11"/>
  <c r="O437" i="11"/>
  <c r="BN438" i="1"/>
  <c r="BO438" i="1"/>
  <c r="G437" i="11"/>
  <c r="I437" i="11"/>
  <c r="BW438" i="1"/>
  <c r="F441" i="11"/>
  <c r="O441" i="11"/>
  <c r="BN442" i="1"/>
  <c r="BW442" i="1"/>
  <c r="BO443" i="1"/>
  <c r="G442" i="11"/>
  <c r="I442" i="11"/>
  <c r="F445" i="11"/>
  <c r="O445" i="11"/>
  <c r="BN446" i="1"/>
  <c r="BW446" i="1"/>
  <c r="F449" i="11"/>
  <c r="O449" i="11"/>
  <c r="BN450" i="1"/>
  <c r="BW450" i="1"/>
  <c r="C48" i="22"/>
  <c r="P50" i="2"/>
  <c r="BG185" i="1"/>
  <c r="BB195" i="1"/>
  <c r="BN237" i="1"/>
  <c r="BW333" i="1"/>
  <c r="BW334" i="1"/>
  <c r="BW336" i="1"/>
  <c r="BW337" i="1"/>
  <c r="BW338" i="1"/>
  <c r="BW341" i="1"/>
  <c r="BW342" i="1"/>
  <c r="BW344" i="1"/>
  <c r="BW345" i="1"/>
  <c r="BW346" i="1"/>
  <c r="BW349" i="1"/>
  <c r="BW350" i="1"/>
  <c r="BW352" i="1"/>
  <c r="BW353" i="1"/>
  <c r="BW354" i="1"/>
  <c r="BW355" i="1"/>
  <c r="BW356" i="1"/>
  <c r="BW357" i="1"/>
  <c r="BW358" i="1"/>
  <c r="BW359" i="1"/>
  <c r="BW360" i="1"/>
  <c r="BW361" i="1"/>
  <c r="BW362" i="1"/>
  <c r="F381" i="11"/>
  <c r="O381" i="11"/>
  <c r="BN382" i="1"/>
  <c r="Q386" i="2"/>
  <c r="J386" i="2"/>
  <c r="F389" i="11"/>
  <c r="O389" i="11"/>
  <c r="BN390" i="1"/>
  <c r="Q394" i="2"/>
  <c r="J394" i="2"/>
  <c r="F397" i="11"/>
  <c r="O397" i="11"/>
  <c r="BN398" i="1"/>
  <c r="Q402" i="2"/>
  <c r="J402" i="2"/>
  <c r="F405" i="11"/>
  <c r="O405" i="11"/>
  <c r="BN406" i="1"/>
  <c r="Q410" i="2"/>
  <c r="J410" i="2"/>
  <c r="F413" i="11"/>
  <c r="O413" i="11"/>
  <c r="BN414" i="1"/>
  <c r="Q418" i="2"/>
  <c r="J418" i="2"/>
  <c r="F421" i="11"/>
  <c r="O421" i="11"/>
  <c r="BN422" i="1"/>
  <c r="BO424" i="1"/>
  <c r="G423" i="11"/>
  <c r="I423" i="11"/>
  <c r="C31" i="3"/>
  <c r="K48" i="11"/>
  <c r="L49" i="2"/>
  <c r="F380" i="11"/>
  <c r="O380" i="11"/>
  <c r="BN381" i="1"/>
  <c r="Q385" i="2"/>
  <c r="J385" i="2"/>
  <c r="F388" i="11"/>
  <c r="O388" i="11"/>
  <c r="BN389" i="1"/>
  <c r="BO391" i="1"/>
  <c r="G390" i="11"/>
  <c r="I390" i="11"/>
  <c r="Q393" i="2"/>
  <c r="J393" i="2"/>
  <c r="F396" i="11"/>
  <c r="O396" i="11"/>
  <c r="BN397" i="1"/>
  <c r="BO399" i="1"/>
  <c r="G398" i="11"/>
  <c r="I398" i="11"/>
  <c r="Q401" i="2"/>
  <c r="J401" i="2"/>
  <c r="F404" i="11"/>
  <c r="O404" i="11"/>
  <c r="BN405" i="1"/>
  <c r="BO407" i="1"/>
  <c r="G406" i="11"/>
  <c r="I406" i="11"/>
  <c r="Q409" i="2"/>
  <c r="J409" i="2"/>
  <c r="F412" i="11"/>
  <c r="O412" i="11"/>
  <c r="BN413" i="1"/>
  <c r="Q417" i="2"/>
  <c r="J417" i="2"/>
  <c r="F420" i="11"/>
  <c r="O420" i="11"/>
  <c r="BN421" i="1"/>
  <c r="BO423" i="1"/>
  <c r="G422" i="11"/>
  <c r="I422" i="11"/>
  <c r="Q425" i="2"/>
  <c r="J425" i="2"/>
  <c r="F428" i="11"/>
  <c r="O428" i="11"/>
  <c r="BN429" i="1"/>
  <c r="BO429" i="1"/>
  <c r="G428" i="11"/>
  <c r="I428" i="11"/>
  <c r="BO430" i="1"/>
  <c r="G429" i="11"/>
  <c r="I429" i="11"/>
  <c r="Q431" i="2"/>
  <c r="J431" i="2"/>
  <c r="F432" i="11"/>
  <c r="O432" i="11"/>
  <c r="BN433" i="1"/>
  <c r="BO433" i="1"/>
  <c r="G432" i="11"/>
  <c r="I432" i="11"/>
  <c r="BW433" i="1"/>
  <c r="BO434" i="1"/>
  <c r="G433" i="11"/>
  <c r="I433" i="11"/>
  <c r="F436" i="11"/>
  <c r="O436" i="11"/>
  <c r="BN437" i="1"/>
  <c r="BO437" i="1"/>
  <c r="G436" i="11"/>
  <c r="I436" i="11"/>
  <c r="Q439" i="2"/>
  <c r="J439" i="2"/>
  <c r="F440" i="11"/>
  <c r="O440" i="11"/>
  <c r="BN441" i="1"/>
  <c r="BO441" i="1"/>
  <c r="G440" i="11"/>
  <c r="I440" i="11"/>
  <c r="BW441" i="1"/>
  <c r="F444" i="11"/>
  <c r="O444" i="11"/>
  <c r="BN445" i="1"/>
  <c r="BO445" i="1"/>
  <c r="G444" i="11"/>
  <c r="I444" i="11"/>
  <c r="BW445" i="1"/>
  <c r="BO446" i="1"/>
  <c r="G445" i="11"/>
  <c r="I445" i="11"/>
  <c r="Q447" i="2"/>
  <c r="J447" i="2"/>
  <c r="F448" i="11"/>
  <c r="O448" i="11"/>
  <c r="BN449" i="1"/>
  <c r="BO449" i="1"/>
  <c r="G448" i="11"/>
  <c r="I448" i="11"/>
  <c r="BW449" i="1"/>
  <c r="V456" i="1"/>
  <c r="BQ19" i="1"/>
  <c r="K49" i="11"/>
  <c r="C32" i="3"/>
  <c r="L50" i="2"/>
  <c r="B18" i="21"/>
  <c r="A28" i="39"/>
  <c r="C10" i="36"/>
  <c r="I27" i="36"/>
  <c r="Q384" i="2"/>
  <c r="J384" i="2"/>
  <c r="F387" i="11"/>
  <c r="O387" i="11"/>
  <c r="BN388" i="1"/>
  <c r="BO388" i="1"/>
  <c r="G387" i="11"/>
  <c r="I387" i="11"/>
  <c r="Q392" i="2"/>
  <c r="J392" i="2"/>
  <c r="F395" i="11"/>
  <c r="O395" i="11"/>
  <c r="BN396" i="1"/>
  <c r="BO396" i="1"/>
  <c r="G395" i="11"/>
  <c r="I395" i="11"/>
  <c r="Q400" i="2"/>
  <c r="J400" i="2"/>
  <c r="F403" i="11"/>
  <c r="O403" i="11"/>
  <c r="BN404" i="1"/>
  <c r="BO404" i="1"/>
  <c r="G403" i="11"/>
  <c r="I403" i="11"/>
  <c r="Q408" i="2"/>
  <c r="J408" i="2"/>
  <c r="F411" i="11"/>
  <c r="O411" i="11"/>
  <c r="BN412" i="1"/>
  <c r="BO412" i="1"/>
  <c r="G411" i="11"/>
  <c r="I411" i="11"/>
  <c r="Q416" i="2"/>
  <c r="J416" i="2"/>
  <c r="F419" i="11"/>
  <c r="O419" i="11"/>
  <c r="BN420" i="1"/>
  <c r="BO420" i="1"/>
  <c r="G419" i="11"/>
  <c r="I419" i="11"/>
  <c r="F427" i="11"/>
  <c r="O427" i="11"/>
  <c r="BN428" i="1"/>
  <c r="BO428" i="1"/>
  <c r="G427" i="11"/>
  <c r="I427" i="11"/>
  <c r="BN214" i="1"/>
  <c r="BN236" i="1"/>
  <c r="BN331" i="1"/>
  <c r="BO331" i="1"/>
  <c r="G330" i="11"/>
  <c r="I330" i="11"/>
  <c r="BN332" i="1"/>
  <c r="BO332" i="1"/>
  <c r="G331" i="11"/>
  <c r="I331" i="11"/>
  <c r="BN333" i="1"/>
  <c r="BO333" i="1"/>
  <c r="G332" i="11"/>
  <c r="I332" i="11"/>
  <c r="BN334" i="1"/>
  <c r="BO334" i="1"/>
  <c r="G333" i="11"/>
  <c r="I333" i="11"/>
  <c r="BN335" i="1"/>
  <c r="BO335" i="1"/>
  <c r="G334" i="11"/>
  <c r="I334" i="11"/>
  <c r="BN336" i="1"/>
  <c r="BO336" i="1"/>
  <c r="G335" i="11"/>
  <c r="I335" i="11"/>
  <c r="BN337" i="1"/>
  <c r="BO337" i="1"/>
  <c r="G336" i="11"/>
  <c r="I336" i="11"/>
  <c r="BN338" i="1"/>
  <c r="BO338" i="1"/>
  <c r="G337" i="11"/>
  <c r="I337" i="11"/>
  <c r="BN339" i="1"/>
  <c r="BO339" i="1"/>
  <c r="G338" i="11"/>
  <c r="I338" i="11"/>
  <c r="BN340" i="1"/>
  <c r="BO340" i="1"/>
  <c r="G339" i="11"/>
  <c r="I339" i="11"/>
  <c r="BN341" i="1"/>
  <c r="BO341" i="1"/>
  <c r="G340" i="11"/>
  <c r="I340" i="11"/>
  <c r="BN342" i="1"/>
  <c r="BO342" i="1"/>
  <c r="G341" i="11"/>
  <c r="I341" i="11"/>
  <c r="BN343" i="1"/>
  <c r="BO343" i="1"/>
  <c r="G342" i="11"/>
  <c r="I342" i="11"/>
  <c r="BN344" i="1"/>
  <c r="BO344" i="1"/>
  <c r="G343" i="11"/>
  <c r="I343" i="11"/>
  <c r="BN345" i="1"/>
  <c r="BO345" i="1"/>
  <c r="G344" i="11"/>
  <c r="I344" i="11"/>
  <c r="BN346" i="1"/>
  <c r="BO346" i="1"/>
  <c r="G345" i="11"/>
  <c r="I345" i="11"/>
  <c r="BN347" i="1"/>
  <c r="BO347" i="1"/>
  <c r="G346" i="11"/>
  <c r="I346" i="11"/>
  <c r="BN348" i="1"/>
  <c r="BO348" i="1"/>
  <c r="G347" i="11"/>
  <c r="I347" i="11"/>
  <c r="BN349" i="1"/>
  <c r="BO349" i="1"/>
  <c r="G348" i="11"/>
  <c r="I348" i="11"/>
  <c r="BN350" i="1"/>
  <c r="BO350" i="1"/>
  <c r="G349" i="11"/>
  <c r="I349" i="11"/>
  <c r="BN351" i="1"/>
  <c r="BO351" i="1"/>
  <c r="G350" i="11"/>
  <c r="I350" i="11"/>
  <c r="BN352" i="1"/>
  <c r="BO352" i="1"/>
  <c r="G351" i="11"/>
  <c r="I351" i="11"/>
  <c r="BN353" i="1"/>
  <c r="BO353" i="1"/>
  <c r="G352" i="11"/>
  <c r="I352" i="11"/>
  <c r="Q383" i="2"/>
  <c r="J383" i="2"/>
  <c r="F386" i="11"/>
  <c r="O386" i="11"/>
  <c r="BN387" i="1"/>
  <c r="Q391" i="2"/>
  <c r="J391" i="2"/>
  <c r="F394" i="11"/>
  <c r="O394" i="11"/>
  <c r="BN395" i="1"/>
  <c r="BW395" i="1"/>
  <c r="Q399" i="2"/>
  <c r="J399" i="2"/>
  <c r="F402" i="11"/>
  <c r="O402" i="11"/>
  <c r="BN403" i="1"/>
  <c r="BW403" i="1"/>
  <c r="Q407" i="2"/>
  <c r="J407" i="2"/>
  <c r="F410" i="11"/>
  <c r="O410" i="11"/>
  <c r="BN411" i="1"/>
  <c r="BW411" i="1"/>
  <c r="Q415" i="2"/>
  <c r="J415" i="2"/>
  <c r="F418" i="11"/>
  <c r="O418" i="11"/>
  <c r="BN419" i="1"/>
  <c r="BO419" i="1"/>
  <c r="G418" i="11"/>
  <c r="I418" i="11"/>
  <c r="Q423" i="2"/>
  <c r="J423" i="2"/>
  <c r="F426" i="11"/>
  <c r="O426" i="11"/>
  <c r="BN427" i="1"/>
  <c r="BW427" i="1"/>
  <c r="F431" i="11"/>
  <c r="O431" i="11"/>
  <c r="BN432" i="1"/>
  <c r="BO432" i="1"/>
  <c r="G431" i="11"/>
  <c r="I431" i="11"/>
  <c r="BW432" i="1"/>
  <c r="F435" i="11"/>
  <c r="O435" i="11"/>
  <c r="BN436" i="1"/>
  <c r="BO436" i="1"/>
  <c r="G435" i="11"/>
  <c r="I435" i="11"/>
  <c r="BW436" i="1"/>
  <c r="F439" i="11"/>
  <c r="O439" i="11"/>
  <c r="BN440" i="1"/>
  <c r="BW440" i="1"/>
  <c r="F443" i="11"/>
  <c r="O443" i="11"/>
  <c r="BN444" i="1"/>
  <c r="BW444" i="1"/>
  <c r="F447" i="11"/>
  <c r="O447" i="11"/>
  <c r="BN448" i="1"/>
  <c r="BO448" i="1"/>
  <c r="G447" i="11"/>
  <c r="I447" i="11"/>
  <c r="C26" i="3"/>
  <c r="K43" i="11"/>
  <c r="L44" i="2"/>
  <c r="L52" i="2"/>
  <c r="K51" i="11"/>
  <c r="A31" i="39"/>
  <c r="B21" i="21"/>
  <c r="A33" i="39"/>
  <c r="B23" i="21"/>
  <c r="C15" i="36"/>
  <c r="A35" i="39"/>
  <c r="B25" i="21"/>
  <c r="C17" i="36"/>
  <c r="A37" i="39"/>
  <c r="B27" i="21"/>
  <c r="C19" i="36"/>
  <c r="C27" i="3"/>
  <c r="K44" i="11"/>
  <c r="K52" i="11"/>
  <c r="L53" i="2"/>
  <c r="L45" i="2"/>
  <c r="Q444" i="2"/>
  <c r="J444" i="2"/>
  <c r="J426" i="2"/>
  <c r="J434" i="2"/>
  <c r="J442" i="2"/>
  <c r="J450" i="2"/>
  <c r="C11" i="22"/>
  <c r="P13" i="2"/>
  <c r="C167" i="22"/>
  <c r="P169" i="2"/>
  <c r="I26" i="36"/>
  <c r="I25" i="36"/>
  <c r="Q422" i="2"/>
  <c r="J422" i="2"/>
  <c r="Q424" i="2"/>
  <c r="J424" i="2"/>
  <c r="Q427" i="2"/>
  <c r="J427" i="2"/>
  <c r="Q429" i="2"/>
  <c r="J429" i="2"/>
  <c r="Q430" i="2"/>
  <c r="J430" i="2"/>
  <c r="Q432" i="2"/>
  <c r="J432" i="2"/>
  <c r="Q435" i="2"/>
  <c r="J435" i="2"/>
  <c r="Q437" i="2"/>
  <c r="J437" i="2"/>
  <c r="Q438" i="2"/>
  <c r="J438" i="2"/>
  <c r="Q440" i="2"/>
  <c r="J440" i="2"/>
  <c r="Q443" i="2"/>
  <c r="J443" i="2"/>
  <c r="Q445" i="2"/>
  <c r="J445" i="2"/>
  <c r="Q446" i="2"/>
  <c r="J446" i="2"/>
  <c r="Q448" i="2"/>
  <c r="J448" i="2"/>
  <c r="L2" i="9"/>
  <c r="D7" i="12"/>
  <c r="B8" i="21"/>
  <c r="D2" i="11"/>
  <c r="C5" i="22"/>
  <c r="P7" i="2"/>
  <c r="AX11" i="9"/>
  <c r="AY11" i="9"/>
  <c r="B31" i="21"/>
  <c r="K47" i="11"/>
  <c r="C30" i="3"/>
  <c r="B22" i="21"/>
  <c r="A32" i="39"/>
  <c r="B26" i="21"/>
  <c r="A36" i="39"/>
  <c r="B30" i="21"/>
  <c r="A40" i="39"/>
  <c r="L48" i="2"/>
  <c r="C23" i="36"/>
  <c r="A39" i="39"/>
  <c r="B29" i="21"/>
  <c r="P164" i="2"/>
  <c r="P54" i="2"/>
  <c r="AY28" i="9"/>
  <c r="AX33" i="9"/>
  <c r="AY33" i="9"/>
  <c r="AX13" i="9"/>
  <c r="AY13" i="9"/>
  <c r="AY61" i="9"/>
  <c r="AX61" i="9"/>
  <c r="AX54" i="9"/>
  <c r="AY54" i="9"/>
  <c r="AX10" i="9"/>
  <c r="AY10" i="9"/>
  <c r="AX14" i="9"/>
  <c r="AY14" i="9"/>
  <c r="AX31" i="9"/>
  <c r="AY31" i="9"/>
  <c r="AY43" i="9"/>
  <c r="AX187" i="9"/>
  <c r="AY187" i="9"/>
  <c r="AX123" i="9"/>
  <c r="AY123" i="9"/>
  <c r="AX203" i="9"/>
  <c r="AY203" i="9"/>
  <c r="AX8" i="9"/>
  <c r="AY8" i="9"/>
  <c r="AY27" i="9"/>
  <c r="AX27" i="9"/>
  <c r="AY117" i="9"/>
  <c r="AX157" i="9"/>
  <c r="AY157" i="9"/>
  <c r="AX16" i="9"/>
  <c r="AY16" i="9"/>
  <c r="AY41" i="9"/>
  <c r="AX45" i="9"/>
  <c r="AY45" i="9"/>
  <c r="AX91" i="9"/>
  <c r="AY91" i="9"/>
  <c r="AY95" i="9"/>
  <c r="AY23" i="9"/>
  <c r="AX84" i="9"/>
  <c r="AY84" i="9"/>
  <c r="AX17" i="9"/>
  <c r="AY17" i="9"/>
  <c r="AY20" i="9"/>
  <c r="AX20" i="9"/>
  <c r="AY55" i="9"/>
  <c r="AX68" i="9"/>
  <c r="AY68" i="9"/>
  <c r="AX75" i="9"/>
  <c r="AY75" i="9"/>
  <c r="AY79" i="9"/>
  <c r="AY85" i="9"/>
  <c r="AX102" i="9"/>
  <c r="AY102" i="9"/>
  <c r="AY139" i="9"/>
  <c r="AX139" i="9"/>
  <c r="AY109" i="9"/>
  <c r="AX109" i="9"/>
  <c r="AX118" i="9"/>
  <c r="AY118" i="9"/>
  <c r="AY133" i="9"/>
  <c r="AY167" i="9"/>
  <c r="AX173" i="9"/>
  <c r="AY173" i="9"/>
  <c r="AX46" i="9"/>
  <c r="AY46" i="9"/>
  <c r="AX52" i="9"/>
  <c r="AY52" i="9"/>
  <c r="AX59" i="9"/>
  <c r="AY59" i="9"/>
  <c r="AX86" i="9"/>
  <c r="AY86" i="9"/>
  <c r="AX93" i="9"/>
  <c r="AY93" i="9"/>
  <c r="AX155" i="9"/>
  <c r="AY155" i="9"/>
  <c r="AX15" i="9"/>
  <c r="AY15" i="9"/>
  <c r="AX18" i="9"/>
  <c r="AY18" i="9"/>
  <c r="AY26" i="9"/>
  <c r="AX43" i="9"/>
  <c r="AX125" i="9"/>
  <c r="AY125" i="9"/>
  <c r="AY159" i="9"/>
  <c r="AX189" i="9"/>
  <c r="AY189" i="9"/>
  <c r="AX205" i="9"/>
  <c r="AY205" i="9"/>
  <c r="AY12" i="9"/>
  <c r="AX12" i="9"/>
  <c r="AY21" i="9"/>
  <c r="AX28" i="9"/>
  <c r="AX30" i="9"/>
  <c r="AY30" i="9"/>
  <c r="AX41" i="9"/>
  <c r="AY47" i="9"/>
  <c r="AY53" i="9"/>
  <c r="AX70" i="9"/>
  <c r="AY70" i="9"/>
  <c r="AY77" i="9"/>
  <c r="AX77" i="9"/>
  <c r="AX100" i="9"/>
  <c r="AY100" i="9"/>
  <c r="AY107" i="9"/>
  <c r="AX107" i="9"/>
  <c r="AX171" i="9"/>
  <c r="AY171" i="9"/>
  <c r="AY199" i="9"/>
  <c r="AY3" i="9"/>
  <c r="AX3" i="9"/>
  <c r="AX19" i="9"/>
  <c r="AY19" i="9"/>
  <c r="AY22" i="9"/>
  <c r="AX22" i="9"/>
  <c r="AY57" i="9"/>
  <c r="AY111" i="9"/>
  <c r="AX116" i="9"/>
  <c r="AY116" i="9"/>
  <c r="AX141" i="9"/>
  <c r="AY141" i="9"/>
  <c r="AY175" i="9"/>
  <c r="AX50" i="9"/>
  <c r="AY50" i="9"/>
  <c r="AX66" i="9"/>
  <c r="AY66" i="9"/>
  <c r="AX82" i="9"/>
  <c r="AY82" i="9"/>
  <c r="AX98" i="9"/>
  <c r="AY98" i="9"/>
  <c r="AX44" i="9"/>
  <c r="AY44" i="9"/>
  <c r="AY48" i="9"/>
  <c r="AX55" i="9"/>
  <c r="AX60" i="9"/>
  <c r="AY60" i="9"/>
  <c r="AY64" i="9"/>
  <c r="AX71" i="9"/>
  <c r="AY71" i="9"/>
  <c r="AX76" i="9"/>
  <c r="AY76" i="9"/>
  <c r="AY80" i="9"/>
  <c r="AX87" i="9"/>
  <c r="AY87" i="9"/>
  <c r="AX92" i="9"/>
  <c r="AY92" i="9"/>
  <c r="AY96" i="9"/>
  <c r="AX103" i="9"/>
  <c r="AY103" i="9"/>
  <c r="AY112" i="9"/>
  <c r="AX119" i="9"/>
  <c r="AY119" i="9"/>
  <c r="AX135" i="9"/>
  <c r="AY135" i="9"/>
  <c r="AX151" i="9"/>
  <c r="AY151" i="9"/>
  <c r="AX167" i="9"/>
  <c r="AX183" i="9"/>
  <c r="AY183" i="9"/>
  <c r="AX199" i="9"/>
  <c r="AX53" i="9"/>
  <c r="AY62" i="9"/>
  <c r="AX69" i="9"/>
  <c r="AY69" i="9"/>
  <c r="AY78" i="9"/>
  <c r="AX85" i="9"/>
  <c r="AY94" i="9"/>
  <c r="AX101" i="9"/>
  <c r="AY101" i="9"/>
  <c r="AY110" i="9"/>
  <c r="AX117" i="9"/>
  <c r="AX133" i="9"/>
  <c r="AX149" i="9"/>
  <c r="AY149" i="9"/>
  <c r="AX165" i="9"/>
  <c r="AY165" i="9"/>
  <c r="AX181" i="9"/>
  <c r="AY181" i="9"/>
  <c r="AX197" i="9"/>
  <c r="AY197" i="9"/>
  <c r="AX56" i="9"/>
  <c r="AY56" i="9"/>
  <c r="AX72" i="9"/>
  <c r="AY72" i="9"/>
  <c r="AX88" i="9"/>
  <c r="AY88" i="9"/>
  <c r="AX104" i="9"/>
  <c r="AY104" i="9"/>
  <c r="L13" i="2"/>
  <c r="L15" i="2"/>
  <c r="L16" i="2"/>
  <c r="L14" i="2"/>
  <c r="G25" i="15"/>
  <c r="L12" i="2"/>
  <c r="BI12" i="1"/>
  <c r="BB12" i="1"/>
  <c r="AV12" i="1"/>
  <c r="AQ12" i="1"/>
  <c r="BG12" i="1"/>
  <c r="BD74" i="1"/>
  <c r="AS74" i="1"/>
  <c r="F73" i="19"/>
  <c r="BA74" i="1"/>
  <c r="N73" i="26"/>
  <c r="F75" i="11"/>
  <c r="O75" i="11"/>
  <c r="AP77" i="1"/>
  <c r="AX77" i="1"/>
  <c r="BD77" i="1"/>
  <c r="BO80" i="1"/>
  <c r="G79" i="11"/>
  <c r="I79" i="11"/>
  <c r="BI87" i="1"/>
  <c r="AR87" i="1"/>
  <c r="E86" i="26"/>
  <c r="BB87" i="1"/>
  <c r="O86" i="19"/>
  <c r="AW91" i="1"/>
  <c r="BI95" i="1"/>
  <c r="AR95" i="1"/>
  <c r="BB95" i="1"/>
  <c r="F99" i="11"/>
  <c r="O99" i="11"/>
  <c r="BN100" i="1"/>
  <c r="BO100" i="1"/>
  <c r="G99" i="11"/>
  <c r="I99" i="11"/>
  <c r="BI107" i="1"/>
  <c r="V106" i="19"/>
  <c r="BB107" i="1"/>
  <c r="AW107" i="1"/>
  <c r="AR107" i="1"/>
  <c r="BI117" i="1"/>
  <c r="BH117" i="1"/>
  <c r="BC117" i="1"/>
  <c r="AX117" i="1"/>
  <c r="K116" i="19"/>
  <c r="AR117" i="1"/>
  <c r="E116" i="19"/>
  <c r="BG117" i="1"/>
  <c r="AZ117" i="1"/>
  <c r="AT117" i="1"/>
  <c r="BF117" i="1"/>
  <c r="AY117" i="1"/>
  <c r="AQ117" i="1"/>
  <c r="BD117" i="1"/>
  <c r="Q116" i="19"/>
  <c r="AV117" i="1"/>
  <c r="I116" i="19"/>
  <c r="AP117" i="1"/>
  <c r="BC39" i="1"/>
  <c r="BH43" i="1"/>
  <c r="BN9" i="1"/>
  <c r="AQ17" i="1"/>
  <c r="AX17" i="1"/>
  <c r="BF17" i="1"/>
  <c r="S16" i="19"/>
  <c r="AU20" i="1"/>
  <c r="H19" i="19"/>
  <c r="BB20" i="1"/>
  <c r="BH20" i="1"/>
  <c r="AV27" i="1"/>
  <c r="AX32" i="1"/>
  <c r="BH32" i="1"/>
  <c r="AU34" i="1"/>
  <c r="AQ35" i="1"/>
  <c r="D34" i="19"/>
  <c r="AV35" i="1"/>
  <c r="I34" i="19"/>
  <c r="BB35" i="1"/>
  <c r="BG35" i="1"/>
  <c r="AT36" i="1"/>
  <c r="AY36" i="1"/>
  <c r="BD36" i="1"/>
  <c r="AR38" i="1"/>
  <c r="AZ38" i="1"/>
  <c r="BH38" i="1"/>
  <c r="U37" i="19"/>
  <c r="AQ39" i="1"/>
  <c r="BG39" i="1"/>
  <c r="AP40" i="1"/>
  <c r="AU40" i="1"/>
  <c r="AZ40" i="1"/>
  <c r="BF40" i="1"/>
  <c r="AY42" i="1"/>
  <c r="L41" i="19"/>
  <c r="BI42" i="1"/>
  <c r="V41" i="26"/>
  <c r="AR43" i="1"/>
  <c r="AT45" i="1"/>
  <c r="AY45" i="1"/>
  <c r="BD45" i="1"/>
  <c r="AS46" i="1"/>
  <c r="BD46" i="1"/>
  <c r="BO48" i="1"/>
  <c r="G47" i="11"/>
  <c r="I47" i="11"/>
  <c r="AQ49" i="1"/>
  <c r="D48" i="19"/>
  <c r="AV49" i="1"/>
  <c r="BB49" i="1"/>
  <c r="BG49" i="1"/>
  <c r="AY50" i="1"/>
  <c r="BI50" i="1"/>
  <c r="AR51" i="1"/>
  <c r="AT53" i="1"/>
  <c r="G52" i="26"/>
  <c r="AY53" i="1"/>
  <c r="L52" i="19"/>
  <c r="BD53" i="1"/>
  <c r="AS54" i="1"/>
  <c r="BD54" i="1"/>
  <c r="BO56" i="1"/>
  <c r="G55" i="11"/>
  <c r="I55" i="11"/>
  <c r="AQ57" i="1"/>
  <c r="AV57" i="1"/>
  <c r="BB57" i="1"/>
  <c r="O56" i="19"/>
  <c r="BG57" i="1"/>
  <c r="T56" i="19"/>
  <c r="AY58" i="1"/>
  <c r="AW59" i="1"/>
  <c r="BI61" i="1"/>
  <c r="BG61" i="1"/>
  <c r="BB61" i="1"/>
  <c r="AV61" i="1"/>
  <c r="AQ61" i="1"/>
  <c r="D60" i="19"/>
  <c r="AU61" i="1"/>
  <c r="H60" i="26"/>
  <c r="BC61" i="1"/>
  <c r="BN64" i="1"/>
  <c r="AV66" i="1"/>
  <c r="BI66" i="1"/>
  <c r="BN67" i="1"/>
  <c r="BI71" i="1"/>
  <c r="AR71" i="1"/>
  <c r="E70" i="19"/>
  <c r="AQ74" i="1"/>
  <c r="D73" i="19"/>
  <c r="BG74" i="1"/>
  <c r="BI75" i="1"/>
  <c r="BB75" i="1"/>
  <c r="AR77" i="1"/>
  <c r="AY77" i="1"/>
  <c r="BF77" i="1"/>
  <c r="BD82" i="1"/>
  <c r="Q81" i="19"/>
  <c r="AS82" i="1"/>
  <c r="F81" i="19"/>
  <c r="BA82" i="1"/>
  <c r="F83" i="11"/>
  <c r="O83" i="11"/>
  <c r="BW84" i="1"/>
  <c r="BO84" i="1"/>
  <c r="G83" i="11"/>
  <c r="I83" i="11"/>
  <c r="AW87" i="1"/>
  <c r="F91" i="11"/>
  <c r="O91" i="11"/>
  <c r="BW92" i="1"/>
  <c r="BO92" i="1"/>
  <c r="G91" i="11"/>
  <c r="I91" i="11"/>
  <c r="AW95" i="1"/>
  <c r="BH107" i="1"/>
  <c r="F107" i="11"/>
  <c r="O107" i="11"/>
  <c r="BO108" i="1"/>
  <c r="G107" i="11"/>
  <c r="I107" i="11"/>
  <c r="BN108" i="1"/>
  <c r="BW108" i="1"/>
  <c r="BI133" i="1"/>
  <c r="BG133" i="1"/>
  <c r="T132" i="26"/>
  <c r="BB133" i="1"/>
  <c r="O132" i="19"/>
  <c r="AV133" i="1"/>
  <c r="AQ133" i="1"/>
  <c r="BH133" i="1"/>
  <c r="AZ133" i="1"/>
  <c r="AT133" i="1"/>
  <c r="BF133" i="1"/>
  <c r="AY133" i="1"/>
  <c r="AR133" i="1"/>
  <c r="E132" i="26"/>
  <c r="BD133" i="1"/>
  <c r="AX133" i="1"/>
  <c r="AP133" i="1"/>
  <c r="BI137" i="1"/>
  <c r="BH137" i="1"/>
  <c r="BC137" i="1"/>
  <c r="AX137" i="1"/>
  <c r="K136" i="19"/>
  <c r="AR137" i="1"/>
  <c r="E136" i="19"/>
  <c r="BG137" i="1"/>
  <c r="AZ137" i="1"/>
  <c r="AT137" i="1"/>
  <c r="BF137" i="1"/>
  <c r="AY137" i="1"/>
  <c r="AQ137" i="1"/>
  <c r="BD137" i="1"/>
  <c r="Q136" i="19"/>
  <c r="AV137" i="1"/>
  <c r="I136" i="19"/>
  <c r="AP137" i="1"/>
  <c r="AU28" i="1"/>
  <c r="BB28" i="1"/>
  <c r="BH28" i="1"/>
  <c r="BH29" i="1"/>
  <c r="AT40" i="1"/>
  <c r="AY40" i="1"/>
  <c r="L39" i="19"/>
  <c r="BD40" i="1"/>
  <c r="Q39" i="19"/>
  <c r="BH51" i="1"/>
  <c r="BI63" i="1"/>
  <c r="AR63" i="1"/>
  <c r="BI67" i="1"/>
  <c r="BB67" i="1"/>
  <c r="AT8" i="1"/>
  <c r="AQ22" i="1"/>
  <c r="D21" i="19"/>
  <c r="BB22" i="1"/>
  <c r="O21" i="19"/>
  <c r="BG27" i="1"/>
  <c r="AP28" i="1"/>
  <c r="AV28" i="1"/>
  <c r="BC28" i="1"/>
  <c r="AR29" i="1"/>
  <c r="AR7" i="1"/>
  <c r="BN7" i="1"/>
  <c r="AD8" i="2"/>
  <c r="F8" i="21"/>
  <c r="AX8" i="1"/>
  <c r="K7" i="19"/>
  <c r="BG14" i="1"/>
  <c r="AR17" i="1"/>
  <c r="AZ17" i="1"/>
  <c r="BG17" i="1"/>
  <c r="AV19" i="1"/>
  <c r="BG19" i="1"/>
  <c r="AP20" i="1"/>
  <c r="AV20" i="1"/>
  <c r="I19" i="19"/>
  <c r="BC20" i="1"/>
  <c r="AU22" i="1"/>
  <c r="BF22" i="1"/>
  <c r="AU25" i="1"/>
  <c r="BB25" i="1"/>
  <c r="BH25" i="1"/>
  <c r="BH26" i="1"/>
  <c r="U25" i="19"/>
  <c r="AP27" i="1"/>
  <c r="C26" i="19"/>
  <c r="AZ27" i="1"/>
  <c r="AQ28" i="1"/>
  <c r="AX28" i="1"/>
  <c r="BF28" i="1"/>
  <c r="AX29" i="1"/>
  <c r="AU31" i="1"/>
  <c r="BB31" i="1"/>
  <c r="O30" i="19"/>
  <c r="BH31" i="1"/>
  <c r="U30" i="19"/>
  <c r="AQ32" i="1"/>
  <c r="BB32" i="1"/>
  <c r="AT33" i="1"/>
  <c r="AZ34" i="1"/>
  <c r="AR35" i="1"/>
  <c r="AX35" i="1"/>
  <c r="BC35" i="1"/>
  <c r="P34" i="19"/>
  <c r="BH35" i="1"/>
  <c r="U34" i="19"/>
  <c r="AP36" i="1"/>
  <c r="AU36" i="1"/>
  <c r="AZ36" i="1"/>
  <c r="BF36" i="1"/>
  <c r="BN37" i="1"/>
  <c r="AT38" i="1"/>
  <c r="BB38" i="1"/>
  <c r="O37" i="19"/>
  <c r="AU39" i="1"/>
  <c r="H38" i="26"/>
  <c r="AQ40" i="1"/>
  <c r="AV40" i="1"/>
  <c r="BB40" i="1"/>
  <c r="BG40" i="1"/>
  <c r="AQ42" i="1"/>
  <c r="AW43" i="1"/>
  <c r="BN43" i="1"/>
  <c r="BW43" i="1"/>
  <c r="BN44" i="1"/>
  <c r="BO44" i="1"/>
  <c r="G43" i="11"/>
  <c r="I43" i="11"/>
  <c r="AP45" i="1"/>
  <c r="AU45" i="1"/>
  <c r="AZ45" i="1"/>
  <c r="BF45" i="1"/>
  <c r="AV46" i="1"/>
  <c r="BG46" i="1"/>
  <c r="BH47" i="1"/>
  <c r="U46" i="19"/>
  <c r="AR49" i="1"/>
  <c r="E48" i="19"/>
  <c r="AX49" i="1"/>
  <c r="BC49" i="1"/>
  <c r="BH49" i="1"/>
  <c r="AQ50" i="1"/>
  <c r="AW51" i="1"/>
  <c r="BN51" i="1"/>
  <c r="BN52" i="1"/>
  <c r="BW52" i="1"/>
  <c r="AP53" i="1"/>
  <c r="C52" i="19"/>
  <c r="AU53" i="1"/>
  <c r="AZ53" i="1"/>
  <c r="BF53" i="1"/>
  <c r="AV54" i="1"/>
  <c r="BG54" i="1"/>
  <c r="BH55" i="1"/>
  <c r="AR57" i="1"/>
  <c r="E56" i="26"/>
  <c r="AX57" i="1"/>
  <c r="K56" i="19"/>
  <c r="BC57" i="1"/>
  <c r="BH57" i="1"/>
  <c r="AQ58" i="1"/>
  <c r="BA58" i="1"/>
  <c r="F59" i="11"/>
  <c r="O59" i="11"/>
  <c r="BW60" i="1"/>
  <c r="BO60" i="1"/>
  <c r="G59" i="11"/>
  <c r="I59" i="11"/>
  <c r="AP61" i="1"/>
  <c r="C60" i="19"/>
  <c r="AX61" i="1"/>
  <c r="BD61" i="1"/>
  <c r="BB63" i="1"/>
  <c r="BO64" i="1"/>
  <c r="G63" i="11"/>
  <c r="I63" i="11"/>
  <c r="BW64" i="1"/>
  <c r="AW67" i="1"/>
  <c r="BI69" i="1"/>
  <c r="V68" i="19"/>
  <c r="BG69" i="1"/>
  <c r="T68" i="19"/>
  <c r="BB69" i="1"/>
  <c r="AV69" i="1"/>
  <c r="AQ69" i="1"/>
  <c r="AU69" i="1"/>
  <c r="BC69" i="1"/>
  <c r="AW71" i="1"/>
  <c r="BN72" i="1"/>
  <c r="AV74" i="1"/>
  <c r="I73" i="19"/>
  <c r="BI74" i="1"/>
  <c r="AR75" i="1"/>
  <c r="BN75" i="1"/>
  <c r="BN76" i="1"/>
  <c r="BW76" i="1"/>
  <c r="AT77" i="1"/>
  <c r="AZ77" i="1"/>
  <c r="BI79" i="1"/>
  <c r="V78" i="19"/>
  <c r="AR79" i="1"/>
  <c r="E78" i="19"/>
  <c r="AQ82" i="1"/>
  <c r="BG82" i="1"/>
  <c r="BI83" i="1"/>
  <c r="BB83" i="1"/>
  <c r="BH87" i="1"/>
  <c r="F87" i="11"/>
  <c r="O87" i="11"/>
  <c r="BW88" i="1"/>
  <c r="BO88" i="1"/>
  <c r="G87" i="11"/>
  <c r="I87" i="11"/>
  <c r="BH95" i="1"/>
  <c r="F95" i="11"/>
  <c r="O95" i="11"/>
  <c r="BW96" i="1"/>
  <c r="BO96" i="1"/>
  <c r="G95" i="11"/>
  <c r="I95" i="11"/>
  <c r="BI127" i="1"/>
  <c r="AW127" i="1"/>
  <c r="BH127" i="1"/>
  <c r="BB127" i="1"/>
  <c r="O126" i="19"/>
  <c r="AR127" i="1"/>
  <c r="AU133" i="1"/>
  <c r="BB8" i="1"/>
  <c r="AU17" i="1"/>
  <c r="BB17" i="1"/>
  <c r="BH17" i="1"/>
  <c r="AV22" i="1"/>
  <c r="I21" i="19"/>
  <c r="BG22" i="1"/>
  <c r="T21" i="19"/>
  <c r="AR28" i="1"/>
  <c r="AZ28" i="1"/>
  <c r="BG28" i="1"/>
  <c r="BC29" i="1"/>
  <c r="BF34" i="1"/>
  <c r="AT35" i="1"/>
  <c r="AY35" i="1"/>
  <c r="L34" i="19"/>
  <c r="BD35" i="1"/>
  <c r="Q34" i="19"/>
  <c r="AV38" i="1"/>
  <c r="BD38" i="1"/>
  <c r="AY39" i="1"/>
  <c r="AR40" i="1"/>
  <c r="AX40" i="1"/>
  <c r="BC40" i="1"/>
  <c r="BH40" i="1"/>
  <c r="BB43" i="1"/>
  <c r="O42" i="19"/>
  <c r="AY46" i="1"/>
  <c r="AT49" i="1"/>
  <c r="AY49" i="1"/>
  <c r="BD49" i="1"/>
  <c r="BB51" i="1"/>
  <c r="BO52" i="1"/>
  <c r="G51" i="11"/>
  <c r="I51" i="11"/>
  <c r="AY54" i="1"/>
  <c r="AT57" i="1"/>
  <c r="AY57" i="1"/>
  <c r="BD57" i="1"/>
  <c r="BI59" i="1"/>
  <c r="BB59" i="1"/>
  <c r="O58" i="19"/>
  <c r="BH63" i="1"/>
  <c r="U62" i="19"/>
  <c r="BD66" i="1"/>
  <c r="AS66" i="1"/>
  <c r="BA66" i="1"/>
  <c r="BH67" i="1"/>
  <c r="F67" i="11"/>
  <c r="O67" i="11"/>
  <c r="BI77" i="1"/>
  <c r="V76" i="19"/>
  <c r="BG77" i="1"/>
  <c r="BB77" i="1"/>
  <c r="AV77" i="1"/>
  <c r="AQ77" i="1"/>
  <c r="AU77" i="1"/>
  <c r="BC77" i="1"/>
  <c r="BI91" i="1"/>
  <c r="V90" i="19"/>
  <c r="BB91" i="1"/>
  <c r="O90" i="19"/>
  <c r="AR91" i="1"/>
  <c r="BI99" i="1"/>
  <c r="BB99" i="1"/>
  <c r="AW99" i="1"/>
  <c r="AR99" i="1"/>
  <c r="BW116" i="1"/>
  <c r="BO116" i="1"/>
  <c r="G115" i="11"/>
  <c r="I115" i="11"/>
  <c r="BG122" i="1"/>
  <c r="T121" i="19"/>
  <c r="AV122" i="1"/>
  <c r="AY122" i="1"/>
  <c r="BI122" i="1"/>
  <c r="AS122" i="1"/>
  <c r="BD122" i="1"/>
  <c r="AQ122" i="1"/>
  <c r="BI143" i="1"/>
  <c r="V142" i="19"/>
  <c r="BB143" i="1"/>
  <c r="O142" i="19"/>
  <c r="AT143" i="1"/>
  <c r="AX143" i="1"/>
  <c r="BH143" i="1"/>
  <c r="BI145" i="1"/>
  <c r="BF145" i="1"/>
  <c r="AZ145" i="1"/>
  <c r="AU145" i="1"/>
  <c r="AP145" i="1"/>
  <c r="AV145" i="1"/>
  <c r="BC145" i="1"/>
  <c r="BA148" i="1"/>
  <c r="AQ148" i="1"/>
  <c r="BC148" i="1"/>
  <c r="BC152" i="1"/>
  <c r="BA152" i="1"/>
  <c r="BC154" i="1"/>
  <c r="AS154" i="1"/>
  <c r="BA154" i="1"/>
  <c r="AQ154" i="1"/>
  <c r="BI154" i="1"/>
  <c r="BC158" i="1"/>
  <c r="BI158" i="1"/>
  <c r="BA158" i="1"/>
  <c r="AS158" i="1"/>
  <c r="BI165" i="1"/>
  <c r="BH165" i="1"/>
  <c r="BC165" i="1"/>
  <c r="AX165" i="1"/>
  <c r="AR165" i="1"/>
  <c r="BG165" i="1"/>
  <c r="BB165" i="1"/>
  <c r="AV165" i="1"/>
  <c r="AQ165" i="1"/>
  <c r="BF165" i="1"/>
  <c r="AZ165" i="1"/>
  <c r="AU165" i="1"/>
  <c r="AP165" i="1"/>
  <c r="F208" i="11"/>
  <c r="O208" i="11"/>
  <c r="BN209" i="1"/>
  <c r="BO209" i="1"/>
  <c r="G208" i="11"/>
  <c r="I208" i="11"/>
  <c r="C165" i="22"/>
  <c r="P167" i="2"/>
  <c r="AT85" i="1"/>
  <c r="AY85" i="1"/>
  <c r="BD85" i="1"/>
  <c r="AY90" i="1"/>
  <c r="BI90" i="1"/>
  <c r="AT93" i="1"/>
  <c r="G92" i="26"/>
  <c r="AY93" i="1"/>
  <c r="L92" i="19"/>
  <c r="BD93" i="1"/>
  <c r="AY98" i="1"/>
  <c r="BI98" i="1"/>
  <c r="AT101" i="1"/>
  <c r="AY101" i="1"/>
  <c r="BD101" i="1"/>
  <c r="BB103" i="1"/>
  <c r="O102" i="19"/>
  <c r="BO104" i="1"/>
  <c r="G103" i="11"/>
  <c r="I103" i="11"/>
  <c r="AY106" i="1"/>
  <c r="BI106" i="1"/>
  <c r="BI109" i="1"/>
  <c r="BH109" i="1"/>
  <c r="BC109" i="1"/>
  <c r="AT109" i="1"/>
  <c r="G108" i="26"/>
  <c r="AY109" i="1"/>
  <c r="L108" i="19"/>
  <c r="BF109" i="1"/>
  <c r="BA110" i="1"/>
  <c r="AQ110" i="1"/>
  <c r="BD110" i="1"/>
  <c r="F111" i="11"/>
  <c r="O111" i="11"/>
  <c r="BN112" i="1"/>
  <c r="BI113" i="1"/>
  <c r="V112" i="19"/>
  <c r="BF113" i="1"/>
  <c r="S112" i="19"/>
  <c r="AZ113" i="1"/>
  <c r="AU113" i="1"/>
  <c r="AP113" i="1"/>
  <c r="AV113" i="1"/>
  <c r="BC113" i="1"/>
  <c r="BN115" i="1"/>
  <c r="AT121" i="1"/>
  <c r="G120" i="19"/>
  <c r="BB121" i="1"/>
  <c r="O120" i="19"/>
  <c r="BI125" i="1"/>
  <c r="BH125" i="1"/>
  <c r="BC125" i="1"/>
  <c r="AX125" i="1"/>
  <c r="AR125" i="1"/>
  <c r="AU125" i="1"/>
  <c r="BB125" i="1"/>
  <c r="O124" i="19"/>
  <c r="BG130" i="1"/>
  <c r="T129" i="19"/>
  <c r="BI131" i="1"/>
  <c r="BH131" i="1"/>
  <c r="AZ131" i="1"/>
  <c r="AR131" i="1"/>
  <c r="AX131" i="1"/>
  <c r="BI135" i="1"/>
  <c r="BF135" i="1"/>
  <c r="S134" i="19"/>
  <c r="AX135" i="1"/>
  <c r="K134" i="19"/>
  <c r="AP135" i="1"/>
  <c r="AZ135" i="1"/>
  <c r="F134" i="11"/>
  <c r="O134" i="11"/>
  <c r="BW135" i="1"/>
  <c r="BO135" i="1"/>
  <c r="G134" i="11"/>
  <c r="I134" i="11"/>
  <c r="BG140" i="1"/>
  <c r="AQ140" i="1"/>
  <c r="D139" i="19"/>
  <c r="AP143" i="1"/>
  <c r="C142" i="19"/>
  <c r="AZ143" i="1"/>
  <c r="AQ145" i="1"/>
  <c r="AX145" i="1"/>
  <c r="BD145" i="1"/>
  <c r="BC146" i="1"/>
  <c r="AV147" i="1"/>
  <c r="AS148" i="1"/>
  <c r="BG148" i="1"/>
  <c r="BI149" i="1"/>
  <c r="BG149" i="1"/>
  <c r="BB149" i="1"/>
  <c r="AV149" i="1"/>
  <c r="AQ149" i="1"/>
  <c r="AU149" i="1"/>
  <c r="BC149" i="1"/>
  <c r="AV151" i="1"/>
  <c r="AS152" i="1"/>
  <c r="AU154" i="1"/>
  <c r="AT165" i="1"/>
  <c r="BI186" i="1"/>
  <c r="AU186" i="1"/>
  <c r="BG186" i="1"/>
  <c r="AQ186" i="1"/>
  <c r="BC186" i="1"/>
  <c r="AY186" i="1"/>
  <c r="BH103" i="1"/>
  <c r="BI111" i="1"/>
  <c r="V110" i="19"/>
  <c r="AW111" i="1"/>
  <c r="BA118" i="1"/>
  <c r="AQ118" i="1"/>
  <c r="BD118" i="1"/>
  <c r="Q117" i="19"/>
  <c r="F119" i="11"/>
  <c r="O119" i="11"/>
  <c r="BN120" i="1"/>
  <c r="BI121" i="1"/>
  <c r="BF121" i="1"/>
  <c r="AZ121" i="1"/>
  <c r="AU121" i="1"/>
  <c r="AP121" i="1"/>
  <c r="AV121" i="1"/>
  <c r="I120" i="19"/>
  <c r="BC121" i="1"/>
  <c r="P120" i="19"/>
  <c r="BA138" i="1"/>
  <c r="AQ138" i="1"/>
  <c r="BC138" i="1"/>
  <c r="AR143" i="1"/>
  <c r="BD143" i="1"/>
  <c r="AR145" i="1"/>
  <c r="AY145" i="1"/>
  <c r="BG145" i="1"/>
  <c r="BG146" i="1"/>
  <c r="BI147" i="1"/>
  <c r="BH147" i="1"/>
  <c r="AZ147" i="1"/>
  <c r="AR147" i="1"/>
  <c r="AX147" i="1"/>
  <c r="AU148" i="1"/>
  <c r="BI148" i="1"/>
  <c r="BI151" i="1"/>
  <c r="BF151" i="1"/>
  <c r="AX151" i="1"/>
  <c r="AP151" i="1"/>
  <c r="AZ151" i="1"/>
  <c r="F150" i="11"/>
  <c r="O150" i="11"/>
  <c r="BI152" i="1"/>
  <c r="AY154" i="1"/>
  <c r="AY165" i="1"/>
  <c r="BI178" i="1"/>
  <c r="AY178" i="1"/>
  <c r="BC178" i="1"/>
  <c r="AU178" i="1"/>
  <c r="AQ178" i="1"/>
  <c r="BI198" i="1"/>
  <c r="BB198" i="1"/>
  <c r="AT198" i="1"/>
  <c r="BH198" i="1"/>
  <c r="AZ198" i="1"/>
  <c r="AR198" i="1"/>
  <c r="AX198" i="1"/>
  <c r="AV198" i="1"/>
  <c r="BF198" i="1"/>
  <c r="AP198" i="1"/>
  <c r="AY62" i="1"/>
  <c r="AT65" i="1"/>
  <c r="AY65" i="1"/>
  <c r="BD65" i="1"/>
  <c r="AY70" i="1"/>
  <c r="AT73" i="1"/>
  <c r="AY73" i="1"/>
  <c r="L72" i="19"/>
  <c r="BD73" i="1"/>
  <c r="Q72" i="26"/>
  <c r="AY78" i="1"/>
  <c r="AT81" i="1"/>
  <c r="AY81" i="1"/>
  <c r="BD81" i="1"/>
  <c r="AQ85" i="1"/>
  <c r="AV85" i="1"/>
  <c r="BB85" i="1"/>
  <c r="BG85" i="1"/>
  <c r="T84" i="19"/>
  <c r="AY86" i="1"/>
  <c r="AT89" i="1"/>
  <c r="AY89" i="1"/>
  <c r="BD89" i="1"/>
  <c r="AS90" i="1"/>
  <c r="AQ93" i="1"/>
  <c r="AV93" i="1"/>
  <c r="I92" i="19"/>
  <c r="BB93" i="1"/>
  <c r="O92" i="19"/>
  <c r="BG93" i="1"/>
  <c r="AY94" i="1"/>
  <c r="AT97" i="1"/>
  <c r="AY97" i="1"/>
  <c r="BD97" i="1"/>
  <c r="AS98" i="1"/>
  <c r="AQ101" i="1"/>
  <c r="D100" i="19"/>
  <c r="AV101" i="1"/>
  <c r="I100" i="19"/>
  <c r="BB101" i="1"/>
  <c r="BG101" i="1"/>
  <c r="AY102" i="1"/>
  <c r="AR103" i="1"/>
  <c r="AT105" i="1"/>
  <c r="AY105" i="1"/>
  <c r="BD105" i="1"/>
  <c r="Q104" i="26"/>
  <c r="AS106" i="1"/>
  <c r="F105" i="19"/>
  <c r="AQ109" i="1"/>
  <c r="AV109" i="1"/>
  <c r="BB109" i="1"/>
  <c r="AV110" i="1"/>
  <c r="BI110" i="1"/>
  <c r="AR111" i="1"/>
  <c r="BO112" i="1"/>
  <c r="G111" i="11"/>
  <c r="I111" i="11"/>
  <c r="BW112" i="1"/>
  <c r="AR113" i="1"/>
  <c r="AY113" i="1"/>
  <c r="BG113" i="1"/>
  <c r="BG114" i="1"/>
  <c r="AV114" i="1"/>
  <c r="BA114" i="1"/>
  <c r="AS118" i="1"/>
  <c r="F117" i="19"/>
  <c r="BG118" i="1"/>
  <c r="T117" i="19"/>
  <c r="BI119" i="1"/>
  <c r="AW119" i="1"/>
  <c r="AQ121" i="1"/>
  <c r="AX121" i="1"/>
  <c r="BD121" i="1"/>
  <c r="BO124" i="1"/>
  <c r="G123" i="11"/>
  <c r="I123" i="11"/>
  <c r="AQ125" i="1"/>
  <c r="D124" i="19"/>
  <c r="AY125" i="1"/>
  <c r="L124" i="19"/>
  <c r="BF125" i="1"/>
  <c r="BA126" i="1"/>
  <c r="AQ126" i="1"/>
  <c r="BD126" i="1"/>
  <c r="F127" i="11"/>
  <c r="O127" i="11"/>
  <c r="BN128" i="1"/>
  <c r="BI129" i="1"/>
  <c r="V128" i="19"/>
  <c r="BF129" i="1"/>
  <c r="S128" i="19"/>
  <c r="AZ129" i="1"/>
  <c r="AU129" i="1"/>
  <c r="AP129" i="1"/>
  <c r="AV129" i="1"/>
  <c r="BC129" i="1"/>
  <c r="AU130" i="1"/>
  <c r="AT131" i="1"/>
  <c r="G130" i="19"/>
  <c r="BD131" i="1"/>
  <c r="Q130" i="19"/>
  <c r="BA132" i="1"/>
  <c r="AQ132" i="1"/>
  <c r="BC132" i="1"/>
  <c r="AT135" i="1"/>
  <c r="BD135" i="1"/>
  <c r="BC136" i="1"/>
  <c r="BA136" i="1"/>
  <c r="N135" i="19"/>
  <c r="AS138" i="1"/>
  <c r="F137" i="26"/>
  <c r="BG138" i="1"/>
  <c r="BI139" i="1"/>
  <c r="BH139" i="1"/>
  <c r="AZ139" i="1"/>
  <c r="AR139" i="1"/>
  <c r="AX139" i="1"/>
  <c r="AY140" i="1"/>
  <c r="L139" i="19"/>
  <c r="BC142" i="1"/>
  <c r="P141" i="19"/>
  <c r="BA142" i="1"/>
  <c r="AV143" i="1"/>
  <c r="BF143" i="1"/>
  <c r="BO143" i="1"/>
  <c r="G142" i="11"/>
  <c r="I142" i="11"/>
  <c r="AT145" i="1"/>
  <c r="BB145" i="1"/>
  <c r="BH145" i="1"/>
  <c r="AQ146" i="1"/>
  <c r="AP147" i="1"/>
  <c r="BB147" i="1"/>
  <c r="BN147" i="1"/>
  <c r="BW147" i="1"/>
  <c r="AY148" i="1"/>
  <c r="AR149" i="1"/>
  <c r="AY149" i="1"/>
  <c r="BF149" i="1"/>
  <c r="AR151" i="1"/>
  <c r="BB151" i="1"/>
  <c r="BN151" i="1"/>
  <c r="BW151" i="1"/>
  <c r="BN152" i="1"/>
  <c r="BG154" i="1"/>
  <c r="BI155" i="1"/>
  <c r="BB155" i="1"/>
  <c r="AT155" i="1"/>
  <c r="BH155" i="1"/>
  <c r="AZ155" i="1"/>
  <c r="AR155" i="1"/>
  <c r="BD155" i="1"/>
  <c r="AU156" i="1"/>
  <c r="BG156" i="1"/>
  <c r="AQ156" i="1"/>
  <c r="BD165" i="1"/>
  <c r="F167" i="11"/>
  <c r="O167" i="11"/>
  <c r="BN168" i="1"/>
  <c r="BI174" i="1"/>
  <c r="AY174" i="1"/>
  <c r="AU174" i="1"/>
  <c r="BG174" i="1"/>
  <c r="AQ174" i="1"/>
  <c r="BI175" i="1"/>
  <c r="BH175" i="1"/>
  <c r="AZ175" i="1"/>
  <c r="AR175" i="1"/>
  <c r="BF175" i="1"/>
  <c r="AV175" i="1"/>
  <c r="BD175" i="1"/>
  <c r="AT175" i="1"/>
  <c r="BB175" i="1"/>
  <c r="AP175" i="1"/>
  <c r="BG178" i="1"/>
  <c r="BD198" i="1"/>
  <c r="BG201" i="1"/>
  <c r="BH201" i="1"/>
  <c r="AZ201" i="1"/>
  <c r="AR201" i="1"/>
  <c r="BF201" i="1"/>
  <c r="AX201" i="1"/>
  <c r="AP201" i="1"/>
  <c r="BB201" i="1"/>
  <c r="AV201" i="1"/>
  <c r="AT201" i="1"/>
  <c r="AT161" i="1"/>
  <c r="AY161" i="1"/>
  <c r="BD161" i="1"/>
  <c r="BC170" i="1"/>
  <c r="AV171" i="1"/>
  <c r="BD171" i="1"/>
  <c r="BN171" i="1"/>
  <c r="BN175" i="1"/>
  <c r="BI187" i="1"/>
  <c r="BH187" i="1"/>
  <c r="AZ187" i="1"/>
  <c r="AR187" i="1"/>
  <c r="BF187" i="1"/>
  <c r="AX187" i="1"/>
  <c r="AP187" i="1"/>
  <c r="BD187" i="1"/>
  <c r="BI191" i="1"/>
  <c r="BB191" i="1"/>
  <c r="AT191" i="1"/>
  <c r="BH191" i="1"/>
  <c r="AZ191" i="1"/>
  <c r="AR191" i="1"/>
  <c r="BD191" i="1"/>
  <c r="BI193" i="1"/>
  <c r="BG193" i="1"/>
  <c r="BB193" i="1"/>
  <c r="AV193" i="1"/>
  <c r="AQ193" i="1"/>
  <c r="BF193" i="1"/>
  <c r="AZ193" i="1"/>
  <c r="AU193" i="1"/>
  <c r="AP193" i="1"/>
  <c r="AY193" i="1"/>
  <c r="F224" i="11"/>
  <c r="O224" i="11"/>
  <c r="BN225" i="1"/>
  <c r="AE456" i="1"/>
  <c r="BQ28" i="1"/>
  <c r="AD456" i="1"/>
  <c r="BQ27" i="1"/>
  <c r="AB456" i="1"/>
  <c r="BQ25" i="1"/>
  <c r="BN111" i="1"/>
  <c r="BO111" i="1"/>
  <c r="G110" i="11"/>
  <c r="I110" i="11"/>
  <c r="BH115" i="1"/>
  <c r="BN119" i="1"/>
  <c r="BH123" i="1"/>
  <c r="BN127" i="1"/>
  <c r="BO127" i="1"/>
  <c r="G126" i="11"/>
  <c r="I126" i="11"/>
  <c r="AT141" i="1"/>
  <c r="G140" i="19"/>
  <c r="AY141" i="1"/>
  <c r="BD141" i="1"/>
  <c r="AR153" i="1"/>
  <c r="AX153" i="1"/>
  <c r="BC153" i="1"/>
  <c r="BH153" i="1"/>
  <c r="AT157" i="1"/>
  <c r="AY157" i="1"/>
  <c r="BD157" i="1"/>
  <c r="AT159" i="1"/>
  <c r="BB159" i="1"/>
  <c r="AP161" i="1"/>
  <c r="AU161" i="1"/>
  <c r="AZ161" i="1"/>
  <c r="BF161" i="1"/>
  <c r="AV163" i="1"/>
  <c r="BD163" i="1"/>
  <c r="BN163" i="1"/>
  <c r="BC166" i="1"/>
  <c r="AV167" i="1"/>
  <c r="BD167" i="1"/>
  <c r="BN167" i="1"/>
  <c r="BA168" i="1"/>
  <c r="AR169" i="1"/>
  <c r="AX169" i="1"/>
  <c r="BC169" i="1"/>
  <c r="BH169" i="1"/>
  <c r="AQ170" i="1"/>
  <c r="BG170" i="1"/>
  <c r="AP171" i="1"/>
  <c r="AX171" i="1"/>
  <c r="BF171" i="1"/>
  <c r="AT173" i="1"/>
  <c r="AY173" i="1"/>
  <c r="BD173" i="1"/>
  <c r="BI177" i="1"/>
  <c r="BF177" i="1"/>
  <c r="AZ177" i="1"/>
  <c r="AU177" i="1"/>
  <c r="AP177" i="1"/>
  <c r="AV177" i="1"/>
  <c r="BC177" i="1"/>
  <c r="AV179" i="1"/>
  <c r="BI181" i="1"/>
  <c r="BG181" i="1"/>
  <c r="BB181" i="1"/>
  <c r="AV181" i="1"/>
  <c r="AQ181" i="1"/>
  <c r="AU181" i="1"/>
  <c r="BC181" i="1"/>
  <c r="AT187" i="1"/>
  <c r="AP191" i="1"/>
  <c r="BF191" i="1"/>
  <c r="AR193" i="1"/>
  <c r="BC193" i="1"/>
  <c r="BI200" i="1"/>
  <c r="BH200" i="1"/>
  <c r="AZ200" i="1"/>
  <c r="AR200" i="1"/>
  <c r="BF200" i="1"/>
  <c r="AX200" i="1"/>
  <c r="AP200" i="1"/>
  <c r="BD200" i="1"/>
  <c r="F240" i="11"/>
  <c r="O240" i="11"/>
  <c r="P240" i="11"/>
  <c r="BN241" i="1"/>
  <c r="C17" i="22"/>
  <c r="P19" i="2"/>
  <c r="C49" i="22"/>
  <c r="P51" i="2"/>
  <c r="AT153" i="1"/>
  <c r="AY153" i="1"/>
  <c r="BD153" i="1"/>
  <c r="AV159" i="1"/>
  <c r="BD159" i="1"/>
  <c r="AQ161" i="1"/>
  <c r="AV161" i="1"/>
  <c r="BB161" i="1"/>
  <c r="BG161" i="1"/>
  <c r="BN164" i="1"/>
  <c r="BO164" i="1"/>
  <c r="G163" i="11"/>
  <c r="I163" i="11"/>
  <c r="AT169" i="1"/>
  <c r="AY169" i="1"/>
  <c r="BD169" i="1"/>
  <c r="AU170" i="1"/>
  <c r="AR171" i="1"/>
  <c r="AZ171" i="1"/>
  <c r="BH171" i="1"/>
  <c r="BI179" i="1"/>
  <c r="BB179" i="1"/>
  <c r="AT179" i="1"/>
  <c r="AX179" i="1"/>
  <c r="BH179" i="1"/>
  <c r="F183" i="11"/>
  <c r="O183" i="11"/>
  <c r="BN184" i="1"/>
  <c r="AV187" i="1"/>
  <c r="BI190" i="1"/>
  <c r="AY190" i="1"/>
  <c r="AU190" i="1"/>
  <c r="AV191" i="1"/>
  <c r="AT193" i="1"/>
  <c r="BD193" i="1"/>
  <c r="BG199" i="1"/>
  <c r="BH199" i="1"/>
  <c r="AZ199" i="1"/>
  <c r="AR199" i="1"/>
  <c r="BF199" i="1"/>
  <c r="AX199" i="1"/>
  <c r="AQ199" i="1"/>
  <c r="BB199" i="1"/>
  <c r="C45" i="22"/>
  <c r="P47" i="2"/>
  <c r="AV202" i="1"/>
  <c r="BD202" i="1"/>
  <c r="BN212" i="1"/>
  <c r="BN228" i="1"/>
  <c r="BN234" i="1"/>
  <c r="BN244" i="1"/>
  <c r="BA11" i="14"/>
  <c r="BA16" i="14"/>
  <c r="BC182" i="1"/>
  <c r="AV183" i="1"/>
  <c r="BD183" i="1"/>
  <c r="BN183" i="1"/>
  <c r="AR185" i="1"/>
  <c r="AX185" i="1"/>
  <c r="BC185" i="1"/>
  <c r="BH185" i="1"/>
  <c r="AT189" i="1"/>
  <c r="AY189" i="1"/>
  <c r="BD189" i="1"/>
  <c r="AV194" i="1"/>
  <c r="BD194" i="1"/>
  <c r="BN194" i="1"/>
  <c r="AT195" i="1"/>
  <c r="AY195" i="1"/>
  <c r="BD195" i="1"/>
  <c r="AT196" i="1"/>
  <c r="BB196" i="1"/>
  <c r="AR197" i="1"/>
  <c r="AX197" i="1"/>
  <c r="BC197" i="1"/>
  <c r="BH197" i="1"/>
  <c r="AP202" i="1"/>
  <c r="AX202" i="1"/>
  <c r="BF202" i="1"/>
  <c r="BN216" i="1"/>
  <c r="BW216" i="1"/>
  <c r="BN232" i="1"/>
  <c r="BN238" i="1"/>
  <c r="BN248" i="1"/>
  <c r="T456" i="1"/>
  <c r="C161" i="22"/>
  <c r="P163" i="2"/>
  <c r="C169" i="22"/>
  <c r="P171" i="2"/>
  <c r="AT185" i="1"/>
  <c r="AY185" i="1"/>
  <c r="BD185" i="1"/>
  <c r="AV196" i="1"/>
  <c r="BD196" i="1"/>
  <c r="AT197" i="1"/>
  <c r="AY197" i="1"/>
  <c r="BD197" i="1"/>
  <c r="AR202" i="1"/>
  <c r="AZ202" i="1"/>
  <c r="BH202" i="1"/>
  <c r="BN213" i="1"/>
  <c r="BN229" i="1"/>
  <c r="BN245" i="1"/>
  <c r="E456" i="1"/>
  <c r="M6" i="9"/>
  <c r="F13" i="14"/>
  <c r="I456" i="1"/>
  <c r="Q6" i="9"/>
  <c r="J13" i="14"/>
  <c r="M456" i="1"/>
  <c r="U6" i="9"/>
  <c r="N13" i="14"/>
  <c r="Q456" i="1"/>
  <c r="Y6" i="9"/>
  <c r="R13" i="14"/>
  <c r="U456" i="1"/>
  <c r="AC6" i="9"/>
  <c r="V13" i="14"/>
  <c r="P15" i="2"/>
  <c r="P16" i="2"/>
  <c r="P38" i="2"/>
  <c r="P162" i="2"/>
  <c r="P166" i="2"/>
  <c r="P170" i="2"/>
  <c r="AT11" i="1"/>
  <c r="AY11" i="1"/>
  <c r="BD11" i="1"/>
  <c r="AT13" i="1"/>
  <c r="AY13" i="1"/>
  <c r="AT15" i="1"/>
  <c r="G14" i="19"/>
  <c r="BI21" i="1"/>
  <c r="V20" i="19"/>
  <c r="BH21" i="1"/>
  <c r="BC21" i="1"/>
  <c r="AX21" i="1"/>
  <c r="AR21" i="1"/>
  <c r="BG21" i="1"/>
  <c r="T20" i="19"/>
  <c r="BB21" i="1"/>
  <c r="AV21" i="1"/>
  <c r="AQ21" i="1"/>
  <c r="D20" i="19"/>
  <c r="AY21" i="1"/>
  <c r="AM7" i="1"/>
  <c r="J12" i="37"/>
  <c r="D3" i="2"/>
  <c r="BD7" i="1"/>
  <c r="BQ35" i="1"/>
  <c r="AT12" i="1"/>
  <c r="AY12" i="1"/>
  <c r="BD12" i="1"/>
  <c r="Q11" i="19"/>
  <c r="BB13" i="1"/>
  <c r="O12" i="19"/>
  <c r="AT14" i="1"/>
  <c r="AY14" i="1"/>
  <c r="BD14" i="1"/>
  <c r="AQ15" i="1"/>
  <c r="D14" i="26"/>
  <c r="AV15" i="1"/>
  <c r="BB15" i="1"/>
  <c r="BH15" i="1"/>
  <c r="BI16" i="1"/>
  <c r="V15" i="19"/>
  <c r="BG16" i="1"/>
  <c r="BB16" i="1"/>
  <c r="AV16" i="1"/>
  <c r="AQ16" i="1"/>
  <c r="D15" i="19"/>
  <c r="AU16" i="1"/>
  <c r="BC16" i="1"/>
  <c r="AR18" i="1"/>
  <c r="E17" i="19"/>
  <c r="AY18" i="1"/>
  <c r="L17" i="19"/>
  <c r="AT21" i="1"/>
  <c r="G20" i="26"/>
  <c r="BD21" i="1"/>
  <c r="AT24" i="1"/>
  <c r="G23" i="26"/>
  <c r="BD24" i="1"/>
  <c r="AY30" i="1"/>
  <c r="L29" i="26"/>
  <c r="BI18" i="1"/>
  <c r="BF18" i="1"/>
  <c r="AZ18" i="1"/>
  <c r="M17" i="19"/>
  <c r="AU18" i="1"/>
  <c r="AP18" i="1"/>
  <c r="AV18" i="1"/>
  <c r="BC18" i="1"/>
  <c r="AV7" i="1"/>
  <c r="AQ11" i="1"/>
  <c r="AV11" i="1"/>
  <c r="I10" i="19"/>
  <c r="BB11" i="1"/>
  <c r="O10" i="19"/>
  <c r="BG11" i="1"/>
  <c r="T10" i="19"/>
  <c r="AQ13" i="1"/>
  <c r="AV13" i="1"/>
  <c r="BG13" i="1"/>
  <c r="T12" i="26"/>
  <c r="AP7" i="1"/>
  <c r="C6" i="26"/>
  <c r="AX7" i="1"/>
  <c r="BF7" i="1"/>
  <c r="S6" i="26"/>
  <c r="AV8" i="1"/>
  <c r="I7" i="19"/>
  <c r="BD8" i="1"/>
  <c r="BN8" i="1"/>
  <c r="AR11" i="1"/>
  <c r="AX11" i="1"/>
  <c r="BC11" i="1"/>
  <c r="P10" i="19"/>
  <c r="BH11" i="1"/>
  <c r="AP12" i="1"/>
  <c r="C11" i="19"/>
  <c r="AU12" i="1"/>
  <c r="H11" i="26"/>
  <c r="AZ12" i="1"/>
  <c r="BF12" i="1"/>
  <c r="AR13" i="1"/>
  <c r="AX13" i="1"/>
  <c r="BC13" i="1"/>
  <c r="BH13" i="1"/>
  <c r="AP14" i="1"/>
  <c r="C13" i="19"/>
  <c r="AU14" i="1"/>
  <c r="H13" i="19"/>
  <c r="AZ14" i="1"/>
  <c r="BF14" i="1"/>
  <c r="AR15" i="1"/>
  <c r="AX15" i="1"/>
  <c r="AP16" i="1"/>
  <c r="AX16" i="1"/>
  <c r="BD16" i="1"/>
  <c r="Q15" i="19"/>
  <c r="AT18" i="1"/>
  <c r="G17" i="19"/>
  <c r="BB18" i="1"/>
  <c r="BH18" i="1"/>
  <c r="AU21" i="1"/>
  <c r="BF21" i="1"/>
  <c r="AU24" i="1"/>
  <c r="H23" i="19"/>
  <c r="BD13" i="1"/>
  <c r="BI15" i="1"/>
  <c r="V14" i="19"/>
  <c r="BF15" i="1"/>
  <c r="S14" i="19"/>
  <c r="AY15" i="1"/>
  <c r="L14" i="19"/>
  <c r="BD15" i="1"/>
  <c r="BI24" i="1"/>
  <c r="BH24" i="1"/>
  <c r="BC24" i="1"/>
  <c r="P23" i="19"/>
  <c r="AX24" i="1"/>
  <c r="AR24" i="1"/>
  <c r="E23" i="19"/>
  <c r="BG24" i="1"/>
  <c r="T23" i="19"/>
  <c r="BB24" i="1"/>
  <c r="AV24" i="1"/>
  <c r="AQ24" i="1"/>
  <c r="AY24" i="1"/>
  <c r="L23" i="19"/>
  <c r="BI30" i="1"/>
  <c r="V29" i="26"/>
  <c r="BH30" i="1"/>
  <c r="BC30" i="1"/>
  <c r="P29" i="19"/>
  <c r="AX30" i="1"/>
  <c r="K29" i="19"/>
  <c r="AR30" i="1"/>
  <c r="BG30" i="1"/>
  <c r="BB30" i="1"/>
  <c r="AV30" i="1"/>
  <c r="AQ30" i="1"/>
  <c r="BF30" i="1"/>
  <c r="AZ30" i="1"/>
  <c r="M29" i="19"/>
  <c r="AU30" i="1"/>
  <c r="H29" i="19"/>
  <c r="AP30" i="1"/>
  <c r="AT7" i="1"/>
  <c r="BB7" i="1"/>
  <c r="AR8" i="1"/>
  <c r="E7" i="19"/>
  <c r="AZ8" i="1"/>
  <c r="BH8" i="1"/>
  <c r="AP11" i="1"/>
  <c r="C10" i="19"/>
  <c r="AU11" i="1"/>
  <c r="H10" i="19"/>
  <c r="AZ11" i="1"/>
  <c r="M10" i="19"/>
  <c r="BF11" i="1"/>
  <c r="AR12" i="1"/>
  <c r="AX12" i="1"/>
  <c r="BC12" i="1"/>
  <c r="P11" i="19"/>
  <c r="BH12" i="1"/>
  <c r="AP13" i="1"/>
  <c r="C12" i="19"/>
  <c r="AU13" i="1"/>
  <c r="H12" i="19"/>
  <c r="AZ13" i="1"/>
  <c r="BF13" i="1"/>
  <c r="AR14" i="1"/>
  <c r="AX14" i="1"/>
  <c r="BC14" i="1"/>
  <c r="P13" i="19"/>
  <c r="BH14" i="1"/>
  <c r="AP15" i="1"/>
  <c r="C14" i="19"/>
  <c r="AU15" i="1"/>
  <c r="H14" i="19"/>
  <c r="AZ15" i="1"/>
  <c r="BG15" i="1"/>
  <c r="AT16" i="1"/>
  <c r="AZ16" i="1"/>
  <c r="BH16" i="1"/>
  <c r="AQ18" i="1"/>
  <c r="AX18" i="1"/>
  <c r="BD18" i="1"/>
  <c r="Q17" i="19"/>
  <c r="AP21" i="1"/>
  <c r="AZ21" i="1"/>
  <c r="BI23" i="1"/>
  <c r="V22" i="19"/>
  <c r="BG23" i="1"/>
  <c r="T22" i="26"/>
  <c r="BB23" i="1"/>
  <c r="O22" i="26"/>
  <c r="AV23" i="1"/>
  <c r="AQ23" i="1"/>
  <c r="D22" i="19"/>
  <c r="BF23" i="1"/>
  <c r="S22" i="19"/>
  <c r="AZ23" i="1"/>
  <c r="AU23" i="1"/>
  <c r="AP23" i="1"/>
  <c r="AY23" i="1"/>
  <c r="L22" i="19"/>
  <c r="AP24" i="1"/>
  <c r="C23" i="19"/>
  <c r="AZ24" i="1"/>
  <c r="AT30" i="1"/>
  <c r="G29" i="19"/>
  <c r="BI33" i="1"/>
  <c r="V32" i="26"/>
  <c r="BH33" i="1"/>
  <c r="BC33" i="1"/>
  <c r="AX33" i="1"/>
  <c r="AR33" i="1"/>
  <c r="BG33" i="1"/>
  <c r="T32" i="19"/>
  <c r="BB33" i="1"/>
  <c r="AV33" i="1"/>
  <c r="I32" i="19"/>
  <c r="AQ33" i="1"/>
  <c r="D32" i="19"/>
  <c r="BF33" i="1"/>
  <c r="AZ33" i="1"/>
  <c r="AU33" i="1"/>
  <c r="AP33" i="1"/>
  <c r="AT26" i="1"/>
  <c r="AY26" i="1"/>
  <c r="BD26" i="1"/>
  <c r="Q25" i="19"/>
  <c r="AT29" i="1"/>
  <c r="G28" i="19"/>
  <c r="AY29" i="1"/>
  <c r="L28" i="19"/>
  <c r="BD29" i="1"/>
  <c r="AT32" i="1"/>
  <c r="AY32" i="1"/>
  <c r="BD32" i="1"/>
  <c r="AQ34" i="1"/>
  <c r="AV34" i="1"/>
  <c r="I33" i="19"/>
  <c r="BB34" i="1"/>
  <c r="O33" i="19"/>
  <c r="BG34" i="1"/>
  <c r="X456" i="1"/>
  <c r="BQ21" i="1"/>
  <c r="AF456" i="1"/>
  <c r="BQ29" i="1"/>
  <c r="P23" i="2"/>
  <c r="P24" i="2"/>
  <c r="AT17" i="1"/>
  <c r="AY17" i="1"/>
  <c r="BD17" i="1"/>
  <c r="Q16" i="19"/>
  <c r="AR19" i="1"/>
  <c r="AX19" i="1"/>
  <c r="BC19" i="1"/>
  <c r="BH19" i="1"/>
  <c r="AT20" i="1"/>
  <c r="AY20" i="1"/>
  <c r="BD20" i="1"/>
  <c r="AR22" i="1"/>
  <c r="E21" i="19"/>
  <c r="AX22" i="1"/>
  <c r="BC22" i="1"/>
  <c r="BH22" i="1"/>
  <c r="AT25" i="1"/>
  <c r="AY25" i="1"/>
  <c r="L24" i="19"/>
  <c r="BD25" i="1"/>
  <c r="AP26" i="1"/>
  <c r="C25" i="19"/>
  <c r="AU26" i="1"/>
  <c r="H25" i="19"/>
  <c r="AZ26" i="1"/>
  <c r="BF26" i="1"/>
  <c r="AR27" i="1"/>
  <c r="AX27" i="1"/>
  <c r="BC27" i="1"/>
  <c r="BH27" i="1"/>
  <c r="AT28" i="1"/>
  <c r="G27" i="19"/>
  <c r="AY28" i="1"/>
  <c r="L27" i="19"/>
  <c r="BD28" i="1"/>
  <c r="AP29" i="1"/>
  <c r="AU29" i="1"/>
  <c r="H28" i="26"/>
  <c r="AZ29" i="1"/>
  <c r="BF29" i="1"/>
  <c r="AT31" i="1"/>
  <c r="AY31" i="1"/>
  <c r="L30" i="19"/>
  <c r="BD31" i="1"/>
  <c r="Q30" i="19"/>
  <c r="AP32" i="1"/>
  <c r="AU32" i="1"/>
  <c r="AZ32" i="1"/>
  <c r="BF32" i="1"/>
  <c r="AR34" i="1"/>
  <c r="AX34" i="1"/>
  <c r="BC34" i="1"/>
  <c r="P33" i="19"/>
  <c r="BH34" i="1"/>
  <c r="U33" i="19"/>
  <c r="Z456" i="1"/>
  <c r="BQ23" i="1"/>
  <c r="AH456" i="1"/>
  <c r="BQ31" i="1"/>
  <c r="P26" i="2"/>
  <c r="P27" i="2"/>
  <c r="P30" i="2"/>
  <c r="P31" i="2"/>
  <c r="P34" i="2"/>
  <c r="AT19" i="1"/>
  <c r="G18" i="19"/>
  <c r="AY19" i="1"/>
  <c r="L18" i="19"/>
  <c r="BD19" i="1"/>
  <c r="AT22" i="1"/>
  <c r="G21" i="26"/>
  <c r="AY22" i="1"/>
  <c r="BD22" i="1"/>
  <c r="AQ26" i="1"/>
  <c r="AV26" i="1"/>
  <c r="I25" i="19"/>
  <c r="BB26" i="1"/>
  <c r="O25" i="26"/>
  <c r="BG26" i="1"/>
  <c r="AT27" i="1"/>
  <c r="AY27" i="1"/>
  <c r="L26" i="26"/>
  <c r="BD27" i="1"/>
  <c r="AQ29" i="1"/>
  <c r="D28" i="19"/>
  <c r="AV29" i="1"/>
  <c r="BB29" i="1"/>
  <c r="O28" i="19"/>
  <c r="BG29" i="1"/>
  <c r="T28" i="19"/>
  <c r="AT34" i="1"/>
  <c r="AY34" i="1"/>
  <c r="BD34" i="1"/>
  <c r="B15" i="21"/>
  <c r="B19" i="21"/>
  <c r="A25" i="39"/>
  <c r="A29" i="39"/>
  <c r="C5" i="36"/>
  <c r="C9" i="36"/>
  <c r="A26" i="39"/>
  <c r="A30" i="39"/>
  <c r="A34" i="39"/>
  <c r="A38" i="39"/>
  <c r="A42" i="39"/>
  <c r="B13" i="21"/>
  <c r="T8" i="19"/>
  <c r="T8" i="26"/>
  <c r="N9" i="19"/>
  <c r="N9" i="26"/>
  <c r="V12" i="19"/>
  <c r="V12" i="26"/>
  <c r="V14" i="26"/>
  <c r="V17" i="19"/>
  <c r="V17" i="26"/>
  <c r="V22" i="26"/>
  <c r="V25" i="19"/>
  <c r="V25" i="26"/>
  <c r="V28" i="19"/>
  <c r="V28" i="26"/>
  <c r="V31" i="19"/>
  <c r="V31" i="26"/>
  <c r="T40" i="19"/>
  <c r="T40" i="26"/>
  <c r="V46" i="19"/>
  <c r="V46" i="26"/>
  <c r="BW51" i="1"/>
  <c r="BO51" i="1"/>
  <c r="G50" i="11"/>
  <c r="I50" i="11"/>
  <c r="V54" i="19"/>
  <c r="V54" i="26"/>
  <c r="BW59" i="1"/>
  <c r="BO59" i="1"/>
  <c r="G58" i="11"/>
  <c r="I58" i="11"/>
  <c r="V62" i="19"/>
  <c r="V62" i="26"/>
  <c r="BW67" i="1"/>
  <c r="BO67" i="1"/>
  <c r="G66" i="11"/>
  <c r="I66" i="11"/>
  <c r="V70" i="19"/>
  <c r="V70" i="26"/>
  <c r="BW75" i="1"/>
  <c r="BO75" i="1"/>
  <c r="G74" i="11"/>
  <c r="I74" i="11"/>
  <c r="V78" i="26"/>
  <c r="BW83" i="1"/>
  <c r="V86" i="19"/>
  <c r="V86" i="26"/>
  <c r="BW91" i="1"/>
  <c r="BO91" i="1"/>
  <c r="G90" i="11"/>
  <c r="I90" i="11"/>
  <c r="V94" i="19"/>
  <c r="V94" i="26"/>
  <c r="BW99" i="1"/>
  <c r="V102" i="19"/>
  <c r="V102" i="26"/>
  <c r="BW107" i="1"/>
  <c r="BO107" i="1"/>
  <c r="G106" i="11"/>
  <c r="I106" i="11"/>
  <c r="V110" i="26"/>
  <c r="BW115" i="1"/>
  <c r="BO115" i="1"/>
  <c r="G114" i="11"/>
  <c r="I114" i="11"/>
  <c r="V118" i="19"/>
  <c r="V118" i="26"/>
  <c r="BW123" i="1"/>
  <c r="BO123" i="1"/>
  <c r="G122" i="11"/>
  <c r="I122" i="11"/>
  <c r="V126" i="19"/>
  <c r="V126" i="26"/>
  <c r="P135" i="19"/>
  <c r="P135" i="26"/>
  <c r="V10" i="19"/>
  <c r="V10" i="26"/>
  <c r="V16" i="19"/>
  <c r="V16" i="26"/>
  <c r="V19" i="19"/>
  <c r="V19" i="26"/>
  <c r="V24" i="19"/>
  <c r="V24" i="26"/>
  <c r="V27" i="19"/>
  <c r="V27" i="26"/>
  <c r="V30" i="19"/>
  <c r="V30" i="26"/>
  <c r="V34" i="19"/>
  <c r="V34" i="26"/>
  <c r="T36" i="19"/>
  <c r="T36" i="26"/>
  <c r="T37" i="19"/>
  <c r="T37" i="26"/>
  <c r="BW38" i="1"/>
  <c r="BO38" i="1"/>
  <c r="G37" i="11"/>
  <c r="I37" i="11"/>
  <c r="V43" i="19"/>
  <c r="V43" i="26"/>
  <c r="V51" i="19"/>
  <c r="V51" i="26"/>
  <c r="V59" i="19"/>
  <c r="V59" i="26"/>
  <c r="V67" i="19"/>
  <c r="V67" i="26"/>
  <c r="V75" i="19"/>
  <c r="V75" i="26"/>
  <c r="V83" i="19"/>
  <c r="V83" i="26"/>
  <c r="V91" i="19"/>
  <c r="V91" i="26"/>
  <c r="V99" i="19"/>
  <c r="V99" i="26"/>
  <c r="V107" i="19"/>
  <c r="V107" i="26"/>
  <c r="V115" i="19"/>
  <c r="V115" i="26"/>
  <c r="V123" i="19"/>
  <c r="V123" i="26"/>
  <c r="V11" i="19"/>
  <c r="V11" i="26"/>
  <c r="V13" i="19"/>
  <c r="V13" i="26"/>
  <c r="V18" i="19"/>
  <c r="V18" i="26"/>
  <c r="V21" i="19"/>
  <c r="V21" i="26"/>
  <c r="V26" i="19"/>
  <c r="V26" i="26"/>
  <c r="V33" i="19"/>
  <c r="V33" i="26"/>
  <c r="V38" i="19"/>
  <c r="V38" i="26"/>
  <c r="V39" i="19"/>
  <c r="V39" i="26"/>
  <c r="V42" i="19"/>
  <c r="V42" i="26"/>
  <c r="BW47" i="1"/>
  <c r="BO47" i="1"/>
  <c r="G46" i="11"/>
  <c r="I46" i="11"/>
  <c r="V50" i="19"/>
  <c r="V50" i="26"/>
  <c r="BW55" i="1"/>
  <c r="BO55" i="1"/>
  <c r="G54" i="11"/>
  <c r="I54" i="11"/>
  <c r="V58" i="19"/>
  <c r="V58" i="26"/>
  <c r="BW63" i="1"/>
  <c r="BO63" i="1"/>
  <c r="G62" i="11"/>
  <c r="I62" i="11"/>
  <c r="V66" i="19"/>
  <c r="V66" i="26"/>
  <c r="BW71" i="1"/>
  <c r="BO71" i="1"/>
  <c r="G70" i="11"/>
  <c r="I70" i="11"/>
  <c r="V74" i="19"/>
  <c r="V74" i="26"/>
  <c r="BW79" i="1"/>
  <c r="BO79" i="1"/>
  <c r="G78" i="11"/>
  <c r="I78" i="11"/>
  <c r="V82" i="19"/>
  <c r="V82" i="26"/>
  <c r="BW87" i="1"/>
  <c r="BO87" i="1"/>
  <c r="G86" i="11"/>
  <c r="I86" i="11"/>
  <c r="V90" i="26"/>
  <c r="BW95" i="1"/>
  <c r="BO95" i="1"/>
  <c r="G94" i="11"/>
  <c r="I94" i="11"/>
  <c r="V98" i="19"/>
  <c r="V98" i="26"/>
  <c r="BW103" i="1"/>
  <c r="BO103" i="1"/>
  <c r="G102" i="11"/>
  <c r="I102" i="11"/>
  <c r="BW111" i="1"/>
  <c r="V114" i="19"/>
  <c r="V114" i="26"/>
  <c r="BW119" i="1"/>
  <c r="BO119" i="1"/>
  <c r="G118" i="11"/>
  <c r="I118" i="11"/>
  <c r="V122" i="19"/>
  <c r="V122" i="26"/>
  <c r="BW127" i="1"/>
  <c r="P133" i="19"/>
  <c r="P133" i="26"/>
  <c r="P143" i="19"/>
  <c r="P143" i="26"/>
  <c r="T6" i="19"/>
  <c r="T6" i="26"/>
  <c r="AA5" i="11"/>
  <c r="T7" i="19"/>
  <c r="T7" i="26"/>
  <c r="BW8" i="1"/>
  <c r="BO8" i="1"/>
  <c r="G7" i="11"/>
  <c r="V15" i="26"/>
  <c r="V23" i="19"/>
  <c r="V23" i="26"/>
  <c r="V29" i="19"/>
  <c r="V35" i="19"/>
  <c r="V35" i="26"/>
  <c r="V47" i="19"/>
  <c r="V47" i="26"/>
  <c r="V55" i="19"/>
  <c r="V55" i="26"/>
  <c r="V63" i="19"/>
  <c r="V63" i="26"/>
  <c r="V71" i="19"/>
  <c r="V71" i="26"/>
  <c r="V79" i="19"/>
  <c r="V79" i="26"/>
  <c r="V87" i="19"/>
  <c r="V87" i="26"/>
  <c r="V95" i="19"/>
  <c r="V95" i="26"/>
  <c r="V103" i="19"/>
  <c r="V103" i="26"/>
  <c r="V111" i="19"/>
  <c r="V111" i="26"/>
  <c r="V119" i="19"/>
  <c r="V119" i="26"/>
  <c r="V127" i="19"/>
  <c r="V127" i="26"/>
  <c r="C6" i="19"/>
  <c r="G6" i="19"/>
  <c r="G6" i="26"/>
  <c r="S7" i="19"/>
  <c r="S7" i="26"/>
  <c r="AW9" i="1"/>
  <c r="J9" i="2"/>
  <c r="Q9" i="2"/>
  <c r="AW10" i="1"/>
  <c r="BI10" i="1"/>
  <c r="Q10" i="2"/>
  <c r="J10" i="2"/>
  <c r="E10" i="19"/>
  <c r="E10" i="26"/>
  <c r="M10" i="26"/>
  <c r="E12" i="19"/>
  <c r="E12" i="26"/>
  <c r="Q12" i="19"/>
  <c r="Q12" i="26"/>
  <c r="I13" i="19"/>
  <c r="I13" i="26"/>
  <c r="E6" i="19"/>
  <c r="E6" i="26"/>
  <c r="M6" i="19"/>
  <c r="M6" i="26"/>
  <c r="U7" i="19"/>
  <c r="U7" i="26"/>
  <c r="BW9" i="1"/>
  <c r="AQ10" i="1"/>
  <c r="AU10" i="1"/>
  <c r="AY10" i="1"/>
  <c r="BC10" i="1"/>
  <c r="BG10" i="1"/>
  <c r="G10" i="19"/>
  <c r="G10" i="26"/>
  <c r="S10" i="19"/>
  <c r="S10" i="26"/>
  <c r="K11" i="19"/>
  <c r="K11" i="26"/>
  <c r="O11" i="19"/>
  <c r="O11" i="26"/>
  <c r="K12" i="19"/>
  <c r="K12" i="26"/>
  <c r="G13" i="19"/>
  <c r="G13" i="26"/>
  <c r="S13" i="19"/>
  <c r="S13" i="26"/>
  <c r="K15" i="19"/>
  <c r="K15" i="26"/>
  <c r="O15" i="19"/>
  <c r="O15" i="26"/>
  <c r="G16" i="19"/>
  <c r="G16" i="26"/>
  <c r="K17" i="19"/>
  <c r="K17" i="26"/>
  <c r="O17" i="19"/>
  <c r="O17" i="26"/>
  <c r="K18" i="19"/>
  <c r="K18" i="26"/>
  <c r="O18" i="19"/>
  <c r="O18" i="26"/>
  <c r="K19" i="26"/>
  <c r="O19" i="19"/>
  <c r="O19" i="26"/>
  <c r="G20" i="19"/>
  <c r="S20" i="19"/>
  <c r="S20" i="26"/>
  <c r="C21" i="19"/>
  <c r="C21" i="26"/>
  <c r="G21" i="19"/>
  <c r="S21" i="19"/>
  <c r="S21" i="26"/>
  <c r="K22" i="19"/>
  <c r="K22" i="26"/>
  <c r="C23" i="26"/>
  <c r="G23" i="19"/>
  <c r="S23" i="19"/>
  <c r="S23" i="26"/>
  <c r="C24" i="19"/>
  <c r="C24" i="26"/>
  <c r="K24" i="19"/>
  <c r="K24" i="26"/>
  <c r="O24" i="19"/>
  <c r="O24" i="26"/>
  <c r="K25" i="19"/>
  <c r="K25" i="26"/>
  <c r="G26" i="19"/>
  <c r="G26" i="26"/>
  <c r="S26" i="19"/>
  <c r="S26" i="26"/>
  <c r="K27" i="19"/>
  <c r="K27" i="26"/>
  <c r="AS7" i="1"/>
  <c r="AW7" i="1"/>
  <c r="BA7" i="1"/>
  <c r="BE7" i="1"/>
  <c r="BI7" i="1"/>
  <c r="AX17" i="2"/>
  <c r="K25" i="15"/>
  <c r="J7" i="2"/>
  <c r="I25" i="15"/>
  <c r="E25" i="15"/>
  <c r="Q7" i="2"/>
  <c r="AS8" i="1"/>
  <c r="AW8" i="1"/>
  <c r="BA8" i="1"/>
  <c r="BE8" i="1"/>
  <c r="BI8" i="1"/>
  <c r="Q8" i="2"/>
  <c r="J8" i="2"/>
  <c r="AR9" i="1"/>
  <c r="AV9" i="1"/>
  <c r="AZ9" i="1"/>
  <c r="BD9" i="1"/>
  <c r="BH9" i="1"/>
  <c r="AR10" i="1"/>
  <c r="AV10" i="1"/>
  <c r="AZ10" i="1"/>
  <c r="BD10" i="1"/>
  <c r="BH10" i="1"/>
  <c r="BW10" i="1"/>
  <c r="D10" i="19"/>
  <c r="D10" i="26"/>
  <c r="L10" i="19"/>
  <c r="L10" i="26"/>
  <c r="T10" i="26"/>
  <c r="D11" i="19"/>
  <c r="D11" i="26"/>
  <c r="L11" i="19"/>
  <c r="L11" i="26"/>
  <c r="T11" i="19"/>
  <c r="T11" i="26"/>
  <c r="D12" i="19"/>
  <c r="D12" i="26"/>
  <c r="H12" i="26"/>
  <c r="L12" i="19"/>
  <c r="L12" i="26"/>
  <c r="P12" i="19"/>
  <c r="P12" i="26"/>
  <c r="T12" i="19"/>
  <c r="D13" i="19"/>
  <c r="D13" i="26"/>
  <c r="L13" i="19"/>
  <c r="L13" i="26"/>
  <c r="P13" i="26"/>
  <c r="T13" i="19"/>
  <c r="T13" i="26"/>
  <c r="D14" i="19"/>
  <c r="L14" i="26"/>
  <c r="P14" i="19"/>
  <c r="P14" i="26"/>
  <c r="T14" i="19"/>
  <c r="T14" i="26"/>
  <c r="H15" i="19"/>
  <c r="H15" i="26"/>
  <c r="L15" i="19"/>
  <c r="L15" i="26"/>
  <c r="P15" i="19"/>
  <c r="P15" i="26"/>
  <c r="T15" i="19"/>
  <c r="T15" i="26"/>
  <c r="D16" i="19"/>
  <c r="D16" i="26"/>
  <c r="H16" i="19"/>
  <c r="H16" i="26"/>
  <c r="L16" i="19"/>
  <c r="L16" i="26"/>
  <c r="P16" i="19"/>
  <c r="P16" i="26"/>
  <c r="T16" i="19"/>
  <c r="T16" i="26"/>
  <c r="D17" i="19"/>
  <c r="D17" i="26"/>
  <c r="H17" i="19"/>
  <c r="H17" i="26"/>
  <c r="P17" i="19"/>
  <c r="P17" i="26"/>
  <c r="T17" i="19"/>
  <c r="T17" i="26"/>
  <c r="D18" i="19"/>
  <c r="D18" i="26"/>
  <c r="H18" i="19"/>
  <c r="H18" i="26"/>
  <c r="P18" i="19"/>
  <c r="P18" i="26"/>
  <c r="T18" i="19"/>
  <c r="T18" i="26"/>
  <c r="D19" i="19"/>
  <c r="D19" i="26"/>
  <c r="L19" i="19"/>
  <c r="L19" i="26"/>
  <c r="P19" i="19"/>
  <c r="P19" i="26"/>
  <c r="T19" i="19"/>
  <c r="T19" i="26"/>
  <c r="H20" i="19"/>
  <c r="H20" i="26"/>
  <c r="L20" i="19"/>
  <c r="L20" i="26"/>
  <c r="P20" i="19"/>
  <c r="P20" i="26"/>
  <c r="H21" i="19"/>
  <c r="H21" i="26"/>
  <c r="L21" i="19"/>
  <c r="L21" i="26"/>
  <c r="P21" i="19"/>
  <c r="P21" i="26"/>
  <c r="H22" i="19"/>
  <c r="H22" i="26"/>
  <c r="P22" i="19"/>
  <c r="P22" i="26"/>
  <c r="T22" i="19"/>
  <c r="D23" i="19"/>
  <c r="D23" i="26"/>
  <c r="L23" i="26"/>
  <c r="P23" i="26"/>
  <c r="D24" i="19"/>
  <c r="D24" i="26"/>
  <c r="H24" i="19"/>
  <c r="H24" i="26"/>
  <c r="P24" i="19"/>
  <c r="P24" i="26"/>
  <c r="D25" i="19"/>
  <c r="D25" i="26"/>
  <c r="L25" i="19"/>
  <c r="L25" i="26"/>
  <c r="P25" i="19"/>
  <c r="P25" i="26"/>
  <c r="T25" i="19"/>
  <c r="T25" i="26"/>
  <c r="D26" i="19"/>
  <c r="D26" i="26"/>
  <c r="H26" i="19"/>
  <c r="H26" i="26"/>
  <c r="L26" i="19"/>
  <c r="P26" i="19"/>
  <c r="P26" i="26"/>
  <c r="T26" i="19"/>
  <c r="T26" i="26"/>
  <c r="D27" i="19"/>
  <c r="D27" i="26"/>
  <c r="H27" i="19"/>
  <c r="H27" i="26"/>
  <c r="L27" i="26"/>
  <c r="P27" i="19"/>
  <c r="P27" i="26"/>
  <c r="T27" i="19"/>
  <c r="T27" i="26"/>
  <c r="H28" i="19"/>
  <c r="L28" i="26"/>
  <c r="P28" i="19"/>
  <c r="P28" i="26"/>
  <c r="D29" i="19"/>
  <c r="D29" i="26"/>
  <c r="L29" i="19"/>
  <c r="T29" i="19"/>
  <c r="T29" i="26"/>
  <c r="D30" i="19"/>
  <c r="D30" i="26"/>
  <c r="H30" i="19"/>
  <c r="H30" i="26"/>
  <c r="P30" i="19"/>
  <c r="P30" i="26"/>
  <c r="T30" i="19"/>
  <c r="T30" i="26"/>
  <c r="D31" i="19"/>
  <c r="D31" i="26"/>
  <c r="H31" i="19"/>
  <c r="H31" i="26"/>
  <c r="L31" i="19"/>
  <c r="L31" i="26"/>
  <c r="P31" i="19"/>
  <c r="P31" i="26"/>
  <c r="T31" i="19"/>
  <c r="T31" i="26"/>
  <c r="H32" i="19"/>
  <c r="H32" i="26"/>
  <c r="L32" i="19"/>
  <c r="L32" i="26"/>
  <c r="P32" i="19"/>
  <c r="P32" i="26"/>
  <c r="D33" i="19"/>
  <c r="D33" i="26"/>
  <c r="H33" i="19"/>
  <c r="H33" i="26"/>
  <c r="L33" i="19"/>
  <c r="L33" i="26"/>
  <c r="T33" i="19"/>
  <c r="T33" i="26"/>
  <c r="H34" i="19"/>
  <c r="H34" i="26"/>
  <c r="T34" i="19"/>
  <c r="T34" i="26"/>
  <c r="D35" i="19"/>
  <c r="D35" i="26"/>
  <c r="H35" i="19"/>
  <c r="H35" i="26"/>
  <c r="L35" i="19"/>
  <c r="L35" i="26"/>
  <c r="P35" i="19"/>
  <c r="P35" i="26"/>
  <c r="T35" i="19"/>
  <c r="T35" i="26"/>
  <c r="AR37" i="1"/>
  <c r="AV37" i="1"/>
  <c r="AZ37" i="1"/>
  <c r="BD37" i="1"/>
  <c r="BH37" i="1"/>
  <c r="J37" i="2"/>
  <c r="Q37" i="2"/>
  <c r="AS38" i="1"/>
  <c r="AW38" i="1"/>
  <c r="BA38" i="1"/>
  <c r="BE38" i="1"/>
  <c r="BI38" i="1"/>
  <c r="AP39" i="1"/>
  <c r="AT39" i="1"/>
  <c r="AX39" i="1"/>
  <c r="BB39" i="1"/>
  <c r="BF39" i="1"/>
  <c r="D39" i="19"/>
  <c r="D39" i="26"/>
  <c r="H39" i="19"/>
  <c r="H39" i="26"/>
  <c r="L39" i="26"/>
  <c r="P39" i="19"/>
  <c r="P39" i="26"/>
  <c r="T39" i="19"/>
  <c r="T39" i="26"/>
  <c r="AR41" i="1"/>
  <c r="AV41" i="1"/>
  <c r="AZ41" i="1"/>
  <c r="BF41" i="1"/>
  <c r="F40" i="11"/>
  <c r="O40" i="11"/>
  <c r="P199" i="11"/>
  <c r="BN41" i="1"/>
  <c r="J41" i="2"/>
  <c r="Q41" i="2"/>
  <c r="BF42" i="1"/>
  <c r="BB42" i="1"/>
  <c r="AX42" i="1"/>
  <c r="AT42" i="1"/>
  <c r="AP42" i="1"/>
  <c r="AU42" i="1"/>
  <c r="AZ42" i="1"/>
  <c r="BE42" i="1"/>
  <c r="F41" i="11"/>
  <c r="O41" i="11"/>
  <c r="J42" i="2"/>
  <c r="Q42" i="2"/>
  <c r="AP43" i="1"/>
  <c r="AV43" i="1"/>
  <c r="BA43" i="1"/>
  <c r="BF43" i="1"/>
  <c r="AS44" i="1"/>
  <c r="AX44" i="1"/>
  <c r="BC44" i="1"/>
  <c r="C44" i="19"/>
  <c r="C44" i="26"/>
  <c r="H44" i="19"/>
  <c r="H44" i="26"/>
  <c r="M44" i="19"/>
  <c r="M44" i="26"/>
  <c r="S44" i="19"/>
  <c r="S44" i="26"/>
  <c r="F44" i="11"/>
  <c r="O44" i="11"/>
  <c r="BN45" i="1"/>
  <c r="BO45" i="1"/>
  <c r="G44" i="11"/>
  <c r="I44" i="11"/>
  <c r="J45" i="2"/>
  <c r="Q45" i="2"/>
  <c r="BF46" i="1"/>
  <c r="BB46" i="1"/>
  <c r="AX46" i="1"/>
  <c r="AT46" i="1"/>
  <c r="AP46" i="1"/>
  <c r="AU46" i="1"/>
  <c r="AZ46" i="1"/>
  <c r="BE46" i="1"/>
  <c r="F45" i="11"/>
  <c r="O45" i="11"/>
  <c r="J46" i="2"/>
  <c r="Q46" i="2"/>
  <c r="AP47" i="1"/>
  <c r="AV47" i="1"/>
  <c r="BA47" i="1"/>
  <c r="BF47" i="1"/>
  <c r="AS48" i="1"/>
  <c r="AX48" i="1"/>
  <c r="BC48" i="1"/>
  <c r="C48" i="19"/>
  <c r="C48" i="26"/>
  <c r="H48" i="19"/>
  <c r="H48" i="26"/>
  <c r="M48" i="19"/>
  <c r="M48" i="26"/>
  <c r="S48" i="19"/>
  <c r="S48" i="26"/>
  <c r="F48" i="11"/>
  <c r="O48" i="11"/>
  <c r="BN49" i="1"/>
  <c r="J49" i="2"/>
  <c r="Q49" i="2"/>
  <c r="BF50" i="1"/>
  <c r="BB50" i="1"/>
  <c r="AX50" i="1"/>
  <c r="AT50" i="1"/>
  <c r="AP50" i="1"/>
  <c r="AU50" i="1"/>
  <c r="AZ50" i="1"/>
  <c r="BE50" i="1"/>
  <c r="F49" i="11"/>
  <c r="O49" i="11"/>
  <c r="J50" i="2"/>
  <c r="Q50" i="2"/>
  <c r="AP51" i="1"/>
  <c r="AV51" i="1"/>
  <c r="BA51" i="1"/>
  <c r="BF51" i="1"/>
  <c r="AS52" i="1"/>
  <c r="AX52" i="1"/>
  <c r="BC52" i="1"/>
  <c r="H52" i="19"/>
  <c r="H52" i="26"/>
  <c r="M52" i="19"/>
  <c r="M52" i="26"/>
  <c r="S52" i="19"/>
  <c r="S52" i="26"/>
  <c r="F52" i="11"/>
  <c r="O52" i="11"/>
  <c r="BN53" i="1"/>
  <c r="J53" i="2"/>
  <c r="Q53" i="2"/>
  <c r="BF54" i="1"/>
  <c r="BB54" i="1"/>
  <c r="AX54" i="1"/>
  <c r="AT54" i="1"/>
  <c r="AP54" i="1"/>
  <c r="AU54" i="1"/>
  <c r="AZ54" i="1"/>
  <c r="BE54" i="1"/>
  <c r="F53" i="11"/>
  <c r="O53" i="11"/>
  <c r="J54" i="2"/>
  <c r="Q54" i="2"/>
  <c r="AP55" i="1"/>
  <c r="AV55" i="1"/>
  <c r="BA55" i="1"/>
  <c r="BF55" i="1"/>
  <c r="AS56" i="1"/>
  <c r="AX56" i="1"/>
  <c r="BC56" i="1"/>
  <c r="C56" i="19"/>
  <c r="C56" i="26"/>
  <c r="H56" i="19"/>
  <c r="H56" i="26"/>
  <c r="M56" i="19"/>
  <c r="M56" i="26"/>
  <c r="S56" i="19"/>
  <c r="S56" i="26"/>
  <c r="F56" i="11"/>
  <c r="O56" i="11"/>
  <c r="BN57" i="1"/>
  <c r="J57" i="2"/>
  <c r="Q57" i="2"/>
  <c r="BF58" i="1"/>
  <c r="BB58" i="1"/>
  <c r="AX58" i="1"/>
  <c r="AT58" i="1"/>
  <c r="AP58" i="1"/>
  <c r="AU58" i="1"/>
  <c r="AZ58" i="1"/>
  <c r="BE58" i="1"/>
  <c r="F57" i="11"/>
  <c r="O57" i="11"/>
  <c r="J58" i="2"/>
  <c r="Q58" i="2"/>
  <c r="AP59" i="1"/>
  <c r="AV59" i="1"/>
  <c r="BA59" i="1"/>
  <c r="BF59" i="1"/>
  <c r="AS60" i="1"/>
  <c r="AX60" i="1"/>
  <c r="BC60" i="1"/>
  <c r="H60" i="19"/>
  <c r="M60" i="19"/>
  <c r="M60" i="26"/>
  <c r="S60" i="19"/>
  <c r="S60" i="26"/>
  <c r="F60" i="11"/>
  <c r="O60" i="11"/>
  <c r="BN61" i="1"/>
  <c r="BO61" i="1"/>
  <c r="G60" i="11"/>
  <c r="I60" i="11"/>
  <c r="J61" i="2"/>
  <c r="Q61" i="2"/>
  <c r="BF62" i="1"/>
  <c r="BB62" i="1"/>
  <c r="AX62" i="1"/>
  <c r="AT62" i="1"/>
  <c r="AP62" i="1"/>
  <c r="AU62" i="1"/>
  <c r="AZ62" i="1"/>
  <c r="BE62" i="1"/>
  <c r="F61" i="11"/>
  <c r="O61" i="11"/>
  <c r="J62" i="2"/>
  <c r="Q62" i="2"/>
  <c r="AP63" i="1"/>
  <c r="AV63" i="1"/>
  <c r="BA63" i="1"/>
  <c r="BF63" i="1"/>
  <c r="AS64" i="1"/>
  <c r="AX64" i="1"/>
  <c r="BC64" i="1"/>
  <c r="C64" i="19"/>
  <c r="C64" i="26"/>
  <c r="H64" i="19"/>
  <c r="H64" i="26"/>
  <c r="M64" i="19"/>
  <c r="M64" i="26"/>
  <c r="S64" i="19"/>
  <c r="S64" i="26"/>
  <c r="F64" i="11"/>
  <c r="O64" i="11"/>
  <c r="BN65" i="1"/>
  <c r="J65" i="2"/>
  <c r="Q65" i="2"/>
  <c r="BF66" i="1"/>
  <c r="BB66" i="1"/>
  <c r="AX66" i="1"/>
  <c r="AT66" i="1"/>
  <c r="AP66" i="1"/>
  <c r="AU66" i="1"/>
  <c r="AZ66" i="1"/>
  <c r="BE66" i="1"/>
  <c r="F65" i="11"/>
  <c r="O65" i="11"/>
  <c r="J66" i="2"/>
  <c r="Q66" i="2"/>
  <c r="AP67" i="1"/>
  <c r="AV67" i="1"/>
  <c r="BA67" i="1"/>
  <c r="BF67" i="1"/>
  <c r="AS68" i="1"/>
  <c r="AX68" i="1"/>
  <c r="BC68" i="1"/>
  <c r="H68" i="19"/>
  <c r="H68" i="26"/>
  <c r="S68" i="19"/>
  <c r="S68" i="26"/>
  <c r="F68" i="11"/>
  <c r="O68" i="11"/>
  <c r="BN69" i="1"/>
  <c r="J69" i="2"/>
  <c r="Q69" i="2"/>
  <c r="BF70" i="1"/>
  <c r="BB70" i="1"/>
  <c r="AX70" i="1"/>
  <c r="AT70" i="1"/>
  <c r="AP70" i="1"/>
  <c r="AU70" i="1"/>
  <c r="AZ70" i="1"/>
  <c r="BE70" i="1"/>
  <c r="F69" i="11"/>
  <c r="O69" i="11"/>
  <c r="J70" i="2"/>
  <c r="Q70" i="2"/>
  <c r="AP71" i="1"/>
  <c r="AV71" i="1"/>
  <c r="BA71" i="1"/>
  <c r="BF71" i="1"/>
  <c r="AS72" i="1"/>
  <c r="AX72" i="1"/>
  <c r="BC72" i="1"/>
  <c r="C72" i="19"/>
  <c r="C72" i="26"/>
  <c r="H72" i="19"/>
  <c r="H72" i="26"/>
  <c r="M72" i="19"/>
  <c r="M72" i="26"/>
  <c r="S72" i="19"/>
  <c r="S72" i="26"/>
  <c r="F72" i="11"/>
  <c r="O72" i="11"/>
  <c r="BN73" i="1"/>
  <c r="J73" i="2"/>
  <c r="Q73" i="2"/>
  <c r="BF74" i="1"/>
  <c r="BB74" i="1"/>
  <c r="AX74" i="1"/>
  <c r="AT74" i="1"/>
  <c r="AP74" i="1"/>
  <c r="AU74" i="1"/>
  <c r="AZ74" i="1"/>
  <c r="BE74" i="1"/>
  <c r="F73" i="11"/>
  <c r="O73" i="11"/>
  <c r="J74" i="2"/>
  <c r="Q74" i="2"/>
  <c r="AP75" i="1"/>
  <c r="AV75" i="1"/>
  <c r="BA75" i="1"/>
  <c r="BF75" i="1"/>
  <c r="AS76" i="1"/>
  <c r="AX76" i="1"/>
  <c r="BC76" i="1"/>
  <c r="C76" i="19"/>
  <c r="C76" i="26"/>
  <c r="H76" i="19"/>
  <c r="H76" i="26"/>
  <c r="M76" i="19"/>
  <c r="M76" i="26"/>
  <c r="S76" i="19"/>
  <c r="S76" i="26"/>
  <c r="F76" i="11"/>
  <c r="O76" i="11"/>
  <c r="BN77" i="1"/>
  <c r="BO77" i="1"/>
  <c r="G76" i="11"/>
  <c r="I76" i="11"/>
  <c r="J77" i="2"/>
  <c r="Q77" i="2"/>
  <c r="BF78" i="1"/>
  <c r="BB78" i="1"/>
  <c r="AX78" i="1"/>
  <c r="AT78" i="1"/>
  <c r="AP78" i="1"/>
  <c r="AU78" i="1"/>
  <c r="AZ78" i="1"/>
  <c r="BE78" i="1"/>
  <c r="F77" i="11"/>
  <c r="O77" i="11"/>
  <c r="J78" i="2"/>
  <c r="Q78" i="2"/>
  <c r="AP79" i="1"/>
  <c r="AV79" i="1"/>
  <c r="BA79" i="1"/>
  <c r="BF79" i="1"/>
  <c r="AS80" i="1"/>
  <c r="AX80" i="1"/>
  <c r="BC80" i="1"/>
  <c r="C80" i="19"/>
  <c r="C80" i="26"/>
  <c r="H80" i="26"/>
  <c r="M80" i="19"/>
  <c r="M80" i="26"/>
  <c r="S80" i="19"/>
  <c r="S80" i="26"/>
  <c r="F80" i="11"/>
  <c r="O80" i="11"/>
  <c r="BN81" i="1"/>
  <c r="J81" i="2"/>
  <c r="Q81" i="2"/>
  <c r="BF82" i="1"/>
  <c r="BB82" i="1"/>
  <c r="AX82" i="1"/>
  <c r="AT82" i="1"/>
  <c r="AP82" i="1"/>
  <c r="AU82" i="1"/>
  <c r="AZ82" i="1"/>
  <c r="BE82" i="1"/>
  <c r="F81" i="11"/>
  <c r="O81" i="11"/>
  <c r="J82" i="2"/>
  <c r="Q82" i="2"/>
  <c r="AP83" i="1"/>
  <c r="AV83" i="1"/>
  <c r="BA83" i="1"/>
  <c r="BF83" i="1"/>
  <c r="AS84" i="1"/>
  <c r="AX84" i="1"/>
  <c r="BC84" i="1"/>
  <c r="C84" i="19"/>
  <c r="C84" i="26"/>
  <c r="H84" i="19"/>
  <c r="H84" i="26"/>
  <c r="M84" i="19"/>
  <c r="M84" i="26"/>
  <c r="S84" i="19"/>
  <c r="F84" i="11"/>
  <c r="O84" i="11"/>
  <c r="BN85" i="1"/>
  <c r="J85" i="2"/>
  <c r="Q85" i="2"/>
  <c r="BF86" i="1"/>
  <c r="BB86" i="1"/>
  <c r="AX86" i="1"/>
  <c r="AT86" i="1"/>
  <c r="AP86" i="1"/>
  <c r="AU86" i="1"/>
  <c r="AZ86" i="1"/>
  <c r="BE86" i="1"/>
  <c r="F85" i="11"/>
  <c r="O85" i="11"/>
  <c r="J86" i="2"/>
  <c r="Q86" i="2"/>
  <c r="AP87" i="1"/>
  <c r="AV87" i="1"/>
  <c r="BA87" i="1"/>
  <c r="BF87" i="1"/>
  <c r="AS88" i="1"/>
  <c r="AX88" i="1"/>
  <c r="BC88" i="1"/>
  <c r="C88" i="19"/>
  <c r="C88" i="26"/>
  <c r="H88" i="19"/>
  <c r="H88" i="26"/>
  <c r="M88" i="19"/>
  <c r="M88" i="26"/>
  <c r="S88" i="19"/>
  <c r="S88" i="26"/>
  <c r="F88" i="11"/>
  <c r="O88" i="11"/>
  <c r="BN89" i="1"/>
  <c r="J89" i="2"/>
  <c r="Q89" i="2"/>
  <c r="BF90" i="1"/>
  <c r="BB90" i="1"/>
  <c r="AX90" i="1"/>
  <c r="AT90" i="1"/>
  <c r="AP90" i="1"/>
  <c r="AU90" i="1"/>
  <c r="AZ90" i="1"/>
  <c r="BE90" i="1"/>
  <c r="F89" i="11"/>
  <c r="O89" i="11"/>
  <c r="J90" i="2"/>
  <c r="Q90" i="2"/>
  <c r="AP91" i="1"/>
  <c r="AV91" i="1"/>
  <c r="BA91" i="1"/>
  <c r="BF91" i="1"/>
  <c r="AS92" i="1"/>
  <c r="AX92" i="1"/>
  <c r="BC92" i="1"/>
  <c r="C92" i="19"/>
  <c r="C92" i="26"/>
  <c r="H92" i="19"/>
  <c r="H92" i="26"/>
  <c r="M92" i="19"/>
  <c r="M92" i="26"/>
  <c r="S92" i="19"/>
  <c r="S92" i="26"/>
  <c r="F92" i="11"/>
  <c r="O92" i="11"/>
  <c r="BN93" i="1"/>
  <c r="BO93" i="1"/>
  <c r="G92" i="11"/>
  <c r="I92" i="11"/>
  <c r="J93" i="2"/>
  <c r="Q93" i="2"/>
  <c r="BF94" i="1"/>
  <c r="BB94" i="1"/>
  <c r="AX94" i="1"/>
  <c r="AT94" i="1"/>
  <c r="AP94" i="1"/>
  <c r="AU94" i="1"/>
  <c r="AZ94" i="1"/>
  <c r="BE94" i="1"/>
  <c r="F93" i="11"/>
  <c r="O93" i="11"/>
  <c r="J94" i="2"/>
  <c r="Q94" i="2"/>
  <c r="AP95" i="1"/>
  <c r="AV95" i="1"/>
  <c r="BA95" i="1"/>
  <c r="BF95" i="1"/>
  <c r="AS96" i="1"/>
  <c r="AX96" i="1"/>
  <c r="BC96" i="1"/>
  <c r="C96" i="19"/>
  <c r="C96" i="26"/>
  <c r="H96" i="19"/>
  <c r="H96" i="26"/>
  <c r="M96" i="19"/>
  <c r="M96" i="26"/>
  <c r="S96" i="19"/>
  <c r="S96" i="26"/>
  <c r="F96" i="11"/>
  <c r="O96" i="11"/>
  <c r="BN97" i="1"/>
  <c r="J97" i="2"/>
  <c r="Q97" i="2"/>
  <c r="BF98" i="1"/>
  <c r="BB98" i="1"/>
  <c r="AX98" i="1"/>
  <c r="AT98" i="1"/>
  <c r="AP98" i="1"/>
  <c r="AU98" i="1"/>
  <c r="AZ98" i="1"/>
  <c r="BE98" i="1"/>
  <c r="F97" i="11"/>
  <c r="O97" i="11"/>
  <c r="J98" i="2"/>
  <c r="Q98" i="2"/>
  <c r="AP99" i="1"/>
  <c r="AV99" i="1"/>
  <c r="BA99" i="1"/>
  <c r="BF99" i="1"/>
  <c r="AS100" i="1"/>
  <c r="AX100" i="1"/>
  <c r="BC100" i="1"/>
  <c r="C100" i="19"/>
  <c r="C100" i="26"/>
  <c r="H100" i="19"/>
  <c r="H100" i="26"/>
  <c r="M100" i="19"/>
  <c r="M100" i="26"/>
  <c r="S100" i="19"/>
  <c r="S100" i="26"/>
  <c r="F100" i="11"/>
  <c r="O100" i="11"/>
  <c r="BN101" i="1"/>
  <c r="J101" i="2"/>
  <c r="Q101" i="2"/>
  <c r="BF102" i="1"/>
  <c r="BB102" i="1"/>
  <c r="AX102" i="1"/>
  <c r="AT102" i="1"/>
  <c r="AP102" i="1"/>
  <c r="AU102" i="1"/>
  <c r="AZ102" i="1"/>
  <c r="BE102" i="1"/>
  <c r="F101" i="11"/>
  <c r="O101" i="11"/>
  <c r="J102" i="2"/>
  <c r="Q102" i="2"/>
  <c r="AP103" i="1"/>
  <c r="AV103" i="1"/>
  <c r="BA103" i="1"/>
  <c r="BF103" i="1"/>
  <c r="AS104" i="1"/>
  <c r="AX104" i="1"/>
  <c r="BC104" i="1"/>
  <c r="C104" i="19"/>
  <c r="C104" i="26"/>
  <c r="H104" i="19"/>
  <c r="H104" i="26"/>
  <c r="M104" i="19"/>
  <c r="M104" i="26"/>
  <c r="S104" i="19"/>
  <c r="S104" i="26"/>
  <c r="F104" i="11"/>
  <c r="O104" i="11"/>
  <c r="BN105" i="1"/>
  <c r="J105" i="2"/>
  <c r="Q105" i="2"/>
  <c r="BF106" i="1"/>
  <c r="BB106" i="1"/>
  <c r="AX106" i="1"/>
  <c r="AT106" i="1"/>
  <c r="AP106" i="1"/>
  <c r="AU106" i="1"/>
  <c r="AZ106" i="1"/>
  <c r="BE106" i="1"/>
  <c r="F105" i="11"/>
  <c r="O105" i="11"/>
  <c r="J106" i="2"/>
  <c r="Q106" i="2"/>
  <c r="AP107" i="1"/>
  <c r="AV107" i="1"/>
  <c r="BA107" i="1"/>
  <c r="BF107" i="1"/>
  <c r="AS108" i="1"/>
  <c r="AX108" i="1"/>
  <c r="BC108" i="1"/>
  <c r="C108" i="19"/>
  <c r="C108" i="26"/>
  <c r="H108" i="19"/>
  <c r="H108" i="26"/>
  <c r="M108" i="19"/>
  <c r="M108" i="26"/>
  <c r="S108" i="19"/>
  <c r="S108" i="26"/>
  <c r="F108" i="11"/>
  <c r="O108" i="11"/>
  <c r="BN109" i="1"/>
  <c r="BO109" i="1"/>
  <c r="G108" i="11"/>
  <c r="I108" i="11"/>
  <c r="J109" i="2"/>
  <c r="Q109" i="2"/>
  <c r="BF110" i="1"/>
  <c r="BB110" i="1"/>
  <c r="AX110" i="1"/>
  <c r="AT110" i="1"/>
  <c r="AP110" i="1"/>
  <c r="AU110" i="1"/>
  <c r="AZ110" i="1"/>
  <c r="BE110" i="1"/>
  <c r="F109" i="11"/>
  <c r="O109" i="11"/>
  <c r="J110" i="2"/>
  <c r="Q110" i="2"/>
  <c r="AP111" i="1"/>
  <c r="AV111" i="1"/>
  <c r="BA111" i="1"/>
  <c r="BF111" i="1"/>
  <c r="AS112" i="1"/>
  <c r="AX112" i="1"/>
  <c r="BC112" i="1"/>
  <c r="C112" i="19"/>
  <c r="C112" i="26"/>
  <c r="H112" i="19"/>
  <c r="H112" i="26"/>
  <c r="M112" i="19"/>
  <c r="M112" i="26"/>
  <c r="F112" i="11"/>
  <c r="O112" i="11"/>
  <c r="BN113" i="1"/>
  <c r="J113" i="2"/>
  <c r="Q113" i="2"/>
  <c r="BF114" i="1"/>
  <c r="BB114" i="1"/>
  <c r="AX114" i="1"/>
  <c r="AT114" i="1"/>
  <c r="AP114" i="1"/>
  <c r="AU114" i="1"/>
  <c r="AZ114" i="1"/>
  <c r="BE114" i="1"/>
  <c r="F113" i="11"/>
  <c r="O113" i="11"/>
  <c r="J114" i="2"/>
  <c r="Q114" i="2"/>
  <c r="AP115" i="1"/>
  <c r="AV115" i="1"/>
  <c r="BA115" i="1"/>
  <c r="BF115" i="1"/>
  <c r="AS116" i="1"/>
  <c r="AX116" i="1"/>
  <c r="BC116" i="1"/>
  <c r="C116" i="19"/>
  <c r="C116" i="26"/>
  <c r="H116" i="19"/>
  <c r="H116" i="26"/>
  <c r="M116" i="19"/>
  <c r="M116" i="26"/>
  <c r="S116" i="19"/>
  <c r="S116" i="26"/>
  <c r="F116" i="11"/>
  <c r="O116" i="11"/>
  <c r="BN117" i="1"/>
  <c r="J117" i="2"/>
  <c r="Q117" i="2"/>
  <c r="BF118" i="1"/>
  <c r="BB118" i="1"/>
  <c r="AX118" i="1"/>
  <c r="AT118" i="1"/>
  <c r="AP118" i="1"/>
  <c r="AU118" i="1"/>
  <c r="AZ118" i="1"/>
  <c r="BE118" i="1"/>
  <c r="F117" i="11"/>
  <c r="O117" i="11"/>
  <c r="J118" i="2"/>
  <c r="Q118" i="2"/>
  <c r="AP119" i="1"/>
  <c r="AV119" i="1"/>
  <c r="BA119" i="1"/>
  <c r="BF119" i="1"/>
  <c r="AS120" i="1"/>
  <c r="AX120" i="1"/>
  <c r="BC120" i="1"/>
  <c r="C120" i="19"/>
  <c r="C120" i="26"/>
  <c r="H120" i="19"/>
  <c r="H120" i="26"/>
  <c r="M120" i="19"/>
  <c r="M120" i="26"/>
  <c r="S120" i="19"/>
  <c r="S120" i="26"/>
  <c r="F120" i="11"/>
  <c r="O120" i="11"/>
  <c r="BN121" i="1"/>
  <c r="J121" i="2"/>
  <c r="Q121" i="2"/>
  <c r="BF122" i="1"/>
  <c r="BB122" i="1"/>
  <c r="AX122" i="1"/>
  <c r="AT122" i="1"/>
  <c r="AP122" i="1"/>
  <c r="AU122" i="1"/>
  <c r="AZ122" i="1"/>
  <c r="BE122" i="1"/>
  <c r="F121" i="11"/>
  <c r="O121" i="11"/>
  <c r="J122" i="2"/>
  <c r="Q122" i="2"/>
  <c r="AP123" i="1"/>
  <c r="AV123" i="1"/>
  <c r="BA123" i="1"/>
  <c r="BF123" i="1"/>
  <c r="AS124" i="1"/>
  <c r="AX124" i="1"/>
  <c r="BC124" i="1"/>
  <c r="C124" i="19"/>
  <c r="C124" i="26"/>
  <c r="H124" i="19"/>
  <c r="H124" i="26"/>
  <c r="M124" i="19"/>
  <c r="M124" i="26"/>
  <c r="S124" i="19"/>
  <c r="S124" i="26"/>
  <c r="F124" i="11"/>
  <c r="O124" i="11"/>
  <c r="BN125" i="1"/>
  <c r="BO125" i="1"/>
  <c r="G124" i="11"/>
  <c r="I124" i="11"/>
  <c r="J125" i="2"/>
  <c r="Q125" i="2"/>
  <c r="BF126" i="1"/>
  <c r="BB126" i="1"/>
  <c r="AX126" i="1"/>
  <c r="AT126" i="1"/>
  <c r="AP126" i="1"/>
  <c r="AU126" i="1"/>
  <c r="AZ126" i="1"/>
  <c r="BE126" i="1"/>
  <c r="F125" i="11"/>
  <c r="O125" i="11"/>
  <c r="J126" i="2"/>
  <c r="Q126" i="2"/>
  <c r="AP127" i="1"/>
  <c r="AV127" i="1"/>
  <c r="BA127" i="1"/>
  <c r="BF127" i="1"/>
  <c r="AS128" i="1"/>
  <c r="AX128" i="1"/>
  <c r="BC128" i="1"/>
  <c r="C128" i="19"/>
  <c r="C128" i="26"/>
  <c r="H128" i="19"/>
  <c r="H128" i="26"/>
  <c r="M128" i="19"/>
  <c r="M128" i="26"/>
  <c r="F128" i="11"/>
  <c r="O128" i="11"/>
  <c r="BN129" i="1"/>
  <c r="J129" i="2"/>
  <c r="Q129" i="2"/>
  <c r="BH130" i="1"/>
  <c r="BD130" i="1"/>
  <c r="AZ130" i="1"/>
  <c r="AV130" i="1"/>
  <c r="AR130" i="1"/>
  <c r="BF130" i="1"/>
  <c r="BB130" i="1"/>
  <c r="AX130" i="1"/>
  <c r="AT130" i="1"/>
  <c r="AP130" i="1"/>
  <c r="AW130" i="1"/>
  <c r="BE130" i="1"/>
  <c r="E130" i="19"/>
  <c r="E130" i="26"/>
  <c r="M130" i="19"/>
  <c r="M130" i="26"/>
  <c r="U130" i="19"/>
  <c r="U130" i="26"/>
  <c r="BO131" i="1"/>
  <c r="G130" i="11"/>
  <c r="I130" i="11"/>
  <c r="F131" i="19"/>
  <c r="F131" i="26"/>
  <c r="N131" i="19"/>
  <c r="N131" i="26"/>
  <c r="V131" i="19"/>
  <c r="V131" i="26"/>
  <c r="V132" i="19"/>
  <c r="V132" i="26"/>
  <c r="G132" i="19"/>
  <c r="G132" i="26"/>
  <c r="Q132" i="19"/>
  <c r="Q132" i="26"/>
  <c r="AU134" i="1"/>
  <c r="F133" i="11"/>
  <c r="O133" i="11"/>
  <c r="C134" i="19"/>
  <c r="C134" i="26"/>
  <c r="AQ136" i="1"/>
  <c r="AY136" i="1"/>
  <c r="BG136" i="1"/>
  <c r="U136" i="19"/>
  <c r="U136" i="26"/>
  <c r="F137" i="19"/>
  <c r="N137" i="19"/>
  <c r="N137" i="26"/>
  <c r="V137" i="19"/>
  <c r="V137" i="26"/>
  <c r="V138" i="19"/>
  <c r="V138" i="26"/>
  <c r="I138" i="19"/>
  <c r="I138" i="26"/>
  <c r="Q138" i="19"/>
  <c r="Q138" i="26"/>
  <c r="J139" i="2"/>
  <c r="Q139" i="2"/>
  <c r="BF140" i="1"/>
  <c r="BB140" i="1"/>
  <c r="AX140" i="1"/>
  <c r="AT140" i="1"/>
  <c r="AP140" i="1"/>
  <c r="BH140" i="1"/>
  <c r="BD140" i="1"/>
  <c r="AZ140" i="1"/>
  <c r="AV140" i="1"/>
  <c r="AR140" i="1"/>
  <c r="AW140" i="1"/>
  <c r="BE140" i="1"/>
  <c r="O140" i="19"/>
  <c r="O140" i="26"/>
  <c r="AQ142" i="1"/>
  <c r="AY142" i="1"/>
  <c r="BG142" i="1"/>
  <c r="G142" i="19"/>
  <c r="G142" i="26"/>
  <c r="AU144" i="1"/>
  <c r="F143" i="11"/>
  <c r="O143" i="11"/>
  <c r="J145" i="2"/>
  <c r="Q145" i="2"/>
  <c r="BH146" i="1"/>
  <c r="BD146" i="1"/>
  <c r="AZ146" i="1"/>
  <c r="AV146" i="1"/>
  <c r="AR146" i="1"/>
  <c r="BF146" i="1"/>
  <c r="BB146" i="1"/>
  <c r="AX146" i="1"/>
  <c r="AT146" i="1"/>
  <c r="AP146" i="1"/>
  <c r="AW146" i="1"/>
  <c r="BE146" i="1"/>
  <c r="BO147" i="1"/>
  <c r="G146" i="11"/>
  <c r="I146" i="11"/>
  <c r="AU150" i="1"/>
  <c r="F149" i="11"/>
  <c r="O149" i="11"/>
  <c r="AQ152" i="1"/>
  <c r="AY152" i="1"/>
  <c r="BG152" i="1"/>
  <c r="Q155" i="2"/>
  <c r="J155" i="2"/>
  <c r="BF156" i="1"/>
  <c r="BB156" i="1"/>
  <c r="AX156" i="1"/>
  <c r="AT156" i="1"/>
  <c r="AP156" i="1"/>
  <c r="BH156" i="1"/>
  <c r="BD156" i="1"/>
  <c r="AZ156" i="1"/>
  <c r="AV156" i="1"/>
  <c r="AR156" i="1"/>
  <c r="AW156" i="1"/>
  <c r="BE156" i="1"/>
  <c r="AQ158" i="1"/>
  <c r="AY158" i="1"/>
  <c r="BG158" i="1"/>
  <c r="AU160" i="1"/>
  <c r="F159" i="11"/>
  <c r="O159" i="11"/>
  <c r="J161" i="2"/>
  <c r="Q161" i="2"/>
  <c r="BH162" i="1"/>
  <c r="BD162" i="1"/>
  <c r="AZ162" i="1"/>
  <c r="AV162" i="1"/>
  <c r="AR162" i="1"/>
  <c r="BF162" i="1"/>
  <c r="BB162" i="1"/>
  <c r="AX162" i="1"/>
  <c r="AT162" i="1"/>
  <c r="AP162" i="1"/>
  <c r="AW162" i="1"/>
  <c r="BE162" i="1"/>
  <c r="J163" i="2"/>
  <c r="Q163" i="2"/>
  <c r="AS164" i="1"/>
  <c r="BI164" i="1"/>
  <c r="BW171" i="1"/>
  <c r="BO171" i="1"/>
  <c r="G170" i="11"/>
  <c r="I170" i="11"/>
  <c r="BW175" i="1"/>
  <c r="BO175" i="1"/>
  <c r="G174" i="11"/>
  <c r="I174" i="11"/>
  <c r="BW191" i="1"/>
  <c r="BO191" i="1"/>
  <c r="G190" i="11"/>
  <c r="I190" i="11"/>
  <c r="BW198" i="1"/>
  <c r="BO198" i="1"/>
  <c r="G197" i="11"/>
  <c r="I197" i="11"/>
  <c r="BW208" i="1"/>
  <c r="BO208" i="1"/>
  <c r="G207" i="11"/>
  <c r="I207" i="11"/>
  <c r="BW214" i="1"/>
  <c r="BO214" i="1"/>
  <c r="G213" i="11"/>
  <c r="I213" i="11"/>
  <c r="BW224" i="1"/>
  <c r="BO224" i="1"/>
  <c r="G223" i="11"/>
  <c r="I223" i="11"/>
  <c r="BW240" i="1"/>
  <c r="BO240" i="1"/>
  <c r="G239" i="11"/>
  <c r="I239" i="11"/>
  <c r="S6" i="19"/>
  <c r="BE10" i="1"/>
  <c r="Q10" i="19"/>
  <c r="Q10" i="26"/>
  <c r="I11" i="19"/>
  <c r="I11" i="26"/>
  <c r="M11" i="19"/>
  <c r="M11" i="26"/>
  <c r="I12" i="19"/>
  <c r="I12" i="26"/>
  <c r="M12" i="19"/>
  <c r="M12" i="26"/>
  <c r="U13" i="19"/>
  <c r="U13" i="26"/>
  <c r="I14" i="19"/>
  <c r="I14" i="26"/>
  <c r="Q14" i="19"/>
  <c r="Q14" i="26"/>
  <c r="U14" i="19"/>
  <c r="U14" i="26"/>
  <c r="I15" i="19"/>
  <c r="I15" i="26"/>
  <c r="U15" i="19"/>
  <c r="U15" i="26"/>
  <c r="I16" i="19"/>
  <c r="I16" i="26"/>
  <c r="Q16" i="26"/>
  <c r="U16" i="19"/>
  <c r="U16" i="26"/>
  <c r="U17" i="19"/>
  <c r="U17" i="26"/>
  <c r="I18" i="19"/>
  <c r="I18" i="26"/>
  <c r="M18" i="19"/>
  <c r="M18" i="26"/>
  <c r="M19" i="19"/>
  <c r="M19" i="26"/>
  <c r="I20" i="19"/>
  <c r="I20" i="26"/>
  <c r="M20" i="19"/>
  <c r="M20" i="26"/>
  <c r="M21" i="19"/>
  <c r="M21" i="26"/>
  <c r="U21" i="19"/>
  <c r="U21" i="26"/>
  <c r="E22" i="19"/>
  <c r="E22" i="26"/>
  <c r="M22" i="19"/>
  <c r="M22" i="26"/>
  <c r="I23" i="19"/>
  <c r="I23" i="26"/>
  <c r="Q23" i="19"/>
  <c r="Q23" i="26"/>
  <c r="U23" i="19"/>
  <c r="U23" i="26"/>
  <c r="E24" i="19"/>
  <c r="E24" i="26"/>
  <c r="Q24" i="19"/>
  <c r="Q24" i="26"/>
  <c r="U24" i="19"/>
  <c r="U24" i="26"/>
  <c r="E25" i="19"/>
  <c r="E25" i="26"/>
  <c r="I26" i="19"/>
  <c r="I26" i="26"/>
  <c r="Q26" i="19"/>
  <c r="Q26" i="26"/>
  <c r="U26" i="19"/>
  <c r="U26" i="26"/>
  <c r="M27" i="19"/>
  <c r="M27" i="26"/>
  <c r="I28" i="19"/>
  <c r="I28" i="26"/>
  <c r="Q28" i="19"/>
  <c r="Q28" i="26"/>
  <c r="U28" i="19"/>
  <c r="U28" i="26"/>
  <c r="E29" i="19"/>
  <c r="E29" i="26"/>
  <c r="Q29" i="19"/>
  <c r="Q29" i="26"/>
  <c r="U29" i="19"/>
  <c r="U29" i="26"/>
  <c r="E30" i="19"/>
  <c r="E30" i="26"/>
  <c r="M30" i="19"/>
  <c r="M30" i="26"/>
  <c r="Q30" i="26"/>
  <c r="M31" i="19"/>
  <c r="M31" i="26"/>
  <c r="Q31" i="19"/>
  <c r="Q31" i="26"/>
  <c r="E32" i="19"/>
  <c r="E32" i="26"/>
  <c r="U32" i="19"/>
  <c r="U32" i="26"/>
  <c r="M33" i="19"/>
  <c r="M33" i="26"/>
  <c r="Q33" i="19"/>
  <c r="Q33" i="26"/>
  <c r="E34" i="19"/>
  <c r="E34" i="26"/>
  <c r="I35" i="19"/>
  <c r="I35" i="26"/>
  <c r="Q36" i="2"/>
  <c r="J36" i="2"/>
  <c r="AS37" i="1"/>
  <c r="AW37" i="1"/>
  <c r="BE37" i="1"/>
  <c r="BI37" i="1"/>
  <c r="C37" i="19"/>
  <c r="C37" i="26"/>
  <c r="K37" i="19"/>
  <c r="K37" i="26"/>
  <c r="L38" i="19"/>
  <c r="L38" i="26"/>
  <c r="T38" i="19"/>
  <c r="T38" i="26"/>
  <c r="E39" i="19"/>
  <c r="E39" i="26"/>
  <c r="I39" i="19"/>
  <c r="I39" i="26"/>
  <c r="U39" i="19"/>
  <c r="U39" i="26"/>
  <c r="Q40" i="2"/>
  <c r="J40" i="2"/>
  <c r="AS41" i="1"/>
  <c r="AW41" i="1"/>
  <c r="BB41" i="1"/>
  <c r="I41" i="26"/>
  <c r="N41" i="19"/>
  <c r="N41" i="26"/>
  <c r="J42" i="19"/>
  <c r="J42" i="26"/>
  <c r="J43" i="2"/>
  <c r="Q43" i="2"/>
  <c r="D44" i="19"/>
  <c r="T44" i="19"/>
  <c r="T44" i="26"/>
  <c r="I45" i="19"/>
  <c r="I45" i="26"/>
  <c r="N45" i="19"/>
  <c r="N45" i="26"/>
  <c r="J46" i="19"/>
  <c r="J46" i="26"/>
  <c r="O46" i="19"/>
  <c r="O46" i="26"/>
  <c r="J47" i="2"/>
  <c r="Q47" i="2"/>
  <c r="T48" i="19"/>
  <c r="T48" i="26"/>
  <c r="I49" i="19"/>
  <c r="I49" i="26"/>
  <c r="N49" i="19"/>
  <c r="N49" i="26"/>
  <c r="E50" i="19"/>
  <c r="E50" i="26"/>
  <c r="U50" i="19"/>
  <c r="U50" i="26"/>
  <c r="BH52" i="1"/>
  <c r="BD52" i="1"/>
  <c r="AZ52" i="1"/>
  <c r="AV52" i="1"/>
  <c r="AR52" i="1"/>
  <c r="AT52" i="1"/>
  <c r="AY52" i="1"/>
  <c r="BE52" i="1"/>
  <c r="D52" i="19"/>
  <c r="D52" i="26"/>
  <c r="T52" i="19"/>
  <c r="T52" i="26"/>
  <c r="I53" i="19"/>
  <c r="I53" i="26"/>
  <c r="N53" i="19"/>
  <c r="N53" i="26"/>
  <c r="E54" i="19"/>
  <c r="E54" i="26"/>
  <c r="U54" i="19"/>
  <c r="U54" i="26"/>
  <c r="J55" i="2"/>
  <c r="Q55" i="2"/>
  <c r="D56" i="19"/>
  <c r="D56" i="26"/>
  <c r="I57" i="19"/>
  <c r="I57" i="26"/>
  <c r="N57" i="19"/>
  <c r="N57" i="26"/>
  <c r="E58" i="19"/>
  <c r="E58" i="26"/>
  <c r="U58" i="19"/>
  <c r="U58" i="26"/>
  <c r="BH60" i="1"/>
  <c r="BD60" i="1"/>
  <c r="AZ60" i="1"/>
  <c r="AV60" i="1"/>
  <c r="AR60" i="1"/>
  <c r="AT60" i="1"/>
  <c r="AY60" i="1"/>
  <c r="BE60" i="1"/>
  <c r="I60" i="19"/>
  <c r="I60" i="26"/>
  <c r="O60" i="19"/>
  <c r="O60" i="26"/>
  <c r="T60" i="19"/>
  <c r="T60" i="26"/>
  <c r="I61" i="19"/>
  <c r="I61" i="26"/>
  <c r="N61" i="19"/>
  <c r="N61" i="26"/>
  <c r="J62" i="19"/>
  <c r="J62" i="26"/>
  <c r="O62" i="19"/>
  <c r="O62" i="26"/>
  <c r="J63" i="2"/>
  <c r="Q63" i="2"/>
  <c r="D64" i="19"/>
  <c r="D64" i="26"/>
  <c r="T64" i="19"/>
  <c r="T64" i="26"/>
  <c r="I65" i="19"/>
  <c r="I65" i="26"/>
  <c r="T65" i="19"/>
  <c r="T65" i="26"/>
  <c r="J66" i="19"/>
  <c r="J66" i="26"/>
  <c r="O66" i="19"/>
  <c r="O66" i="26"/>
  <c r="J67" i="2"/>
  <c r="Q67" i="2"/>
  <c r="D68" i="19"/>
  <c r="D68" i="26"/>
  <c r="I69" i="19"/>
  <c r="I69" i="26"/>
  <c r="T69" i="19"/>
  <c r="T69" i="26"/>
  <c r="J70" i="19"/>
  <c r="J70" i="26"/>
  <c r="O70" i="19"/>
  <c r="O70" i="26"/>
  <c r="J71" i="2"/>
  <c r="Q71" i="2"/>
  <c r="I72" i="19"/>
  <c r="I72" i="26"/>
  <c r="E74" i="19"/>
  <c r="E74" i="26"/>
  <c r="J74" i="19"/>
  <c r="J74" i="26"/>
  <c r="O74" i="19"/>
  <c r="O74" i="26"/>
  <c r="U74" i="19"/>
  <c r="U74" i="26"/>
  <c r="J75" i="2"/>
  <c r="Q75" i="2"/>
  <c r="BH76" i="1"/>
  <c r="BD76" i="1"/>
  <c r="AZ76" i="1"/>
  <c r="AV76" i="1"/>
  <c r="AR76" i="1"/>
  <c r="AT76" i="1"/>
  <c r="AY76" i="1"/>
  <c r="BE76" i="1"/>
  <c r="D76" i="19"/>
  <c r="D76" i="26"/>
  <c r="I76" i="19"/>
  <c r="I76" i="26"/>
  <c r="O76" i="19"/>
  <c r="O76" i="26"/>
  <c r="T76" i="19"/>
  <c r="T76" i="26"/>
  <c r="D77" i="19"/>
  <c r="D77" i="26"/>
  <c r="I77" i="19"/>
  <c r="I77" i="26"/>
  <c r="N77" i="26"/>
  <c r="J78" i="19"/>
  <c r="J78" i="26"/>
  <c r="O78" i="19"/>
  <c r="O78" i="26"/>
  <c r="BH80" i="1"/>
  <c r="BD80" i="1"/>
  <c r="AZ80" i="1"/>
  <c r="AV80" i="1"/>
  <c r="AR80" i="1"/>
  <c r="I81" i="19"/>
  <c r="I81" i="26"/>
  <c r="N81" i="19"/>
  <c r="N81" i="26"/>
  <c r="E82" i="19"/>
  <c r="E82" i="26"/>
  <c r="U82" i="19"/>
  <c r="U82" i="26"/>
  <c r="BH84" i="1"/>
  <c r="BD84" i="1"/>
  <c r="AZ84" i="1"/>
  <c r="AV84" i="1"/>
  <c r="AR84" i="1"/>
  <c r="AT84" i="1"/>
  <c r="AY84" i="1"/>
  <c r="BE84" i="1"/>
  <c r="I84" i="19"/>
  <c r="I84" i="26"/>
  <c r="O84" i="19"/>
  <c r="O84" i="26"/>
  <c r="D85" i="19"/>
  <c r="D85" i="26"/>
  <c r="T85" i="19"/>
  <c r="T85" i="26"/>
  <c r="J86" i="19"/>
  <c r="J86" i="26"/>
  <c r="O86" i="26"/>
  <c r="BH88" i="1"/>
  <c r="BD88" i="1"/>
  <c r="AZ88" i="1"/>
  <c r="AV88" i="1"/>
  <c r="AR88" i="1"/>
  <c r="AT88" i="1"/>
  <c r="AY88" i="1"/>
  <c r="BE88" i="1"/>
  <c r="D88" i="19"/>
  <c r="D88" i="26"/>
  <c r="O88" i="19"/>
  <c r="O88" i="26"/>
  <c r="T88" i="19"/>
  <c r="T88" i="26"/>
  <c r="D89" i="26"/>
  <c r="I89" i="19"/>
  <c r="I89" i="26"/>
  <c r="N89" i="19"/>
  <c r="N89" i="26"/>
  <c r="T89" i="19"/>
  <c r="T89" i="26"/>
  <c r="E90" i="19"/>
  <c r="E90" i="26"/>
  <c r="J90" i="19"/>
  <c r="J90" i="26"/>
  <c r="U90" i="19"/>
  <c r="U90" i="26"/>
  <c r="J91" i="2"/>
  <c r="Q91" i="2"/>
  <c r="BH92" i="1"/>
  <c r="BD92" i="1"/>
  <c r="AZ92" i="1"/>
  <c r="AV92" i="1"/>
  <c r="AR92" i="1"/>
  <c r="AT92" i="1"/>
  <c r="AY92" i="1"/>
  <c r="BE92" i="1"/>
  <c r="D92" i="19"/>
  <c r="D92" i="26"/>
  <c r="T92" i="19"/>
  <c r="T92" i="26"/>
  <c r="D93" i="19"/>
  <c r="D93" i="26"/>
  <c r="I93" i="19"/>
  <c r="I93" i="26"/>
  <c r="N93" i="19"/>
  <c r="N93" i="26"/>
  <c r="T93" i="19"/>
  <c r="T93" i="26"/>
  <c r="E94" i="19"/>
  <c r="E94" i="26"/>
  <c r="J94" i="19"/>
  <c r="J94" i="26"/>
  <c r="O94" i="19"/>
  <c r="O94" i="26"/>
  <c r="U94" i="19"/>
  <c r="U94" i="26"/>
  <c r="J95" i="2"/>
  <c r="Q95" i="2"/>
  <c r="BH96" i="1"/>
  <c r="BD96" i="1"/>
  <c r="AZ96" i="1"/>
  <c r="AV96" i="1"/>
  <c r="AR96" i="1"/>
  <c r="AT96" i="1"/>
  <c r="AY96" i="1"/>
  <c r="BE96" i="1"/>
  <c r="D96" i="19"/>
  <c r="D96" i="26"/>
  <c r="I96" i="19"/>
  <c r="I96" i="26"/>
  <c r="O96" i="19"/>
  <c r="O96" i="26"/>
  <c r="T96" i="19"/>
  <c r="T96" i="26"/>
  <c r="D97" i="19"/>
  <c r="D97" i="26"/>
  <c r="I97" i="19"/>
  <c r="I97" i="26"/>
  <c r="N97" i="19"/>
  <c r="N97" i="26"/>
  <c r="T97" i="19"/>
  <c r="T97" i="26"/>
  <c r="E98" i="19"/>
  <c r="E98" i="26"/>
  <c r="J98" i="19"/>
  <c r="J98" i="26"/>
  <c r="O98" i="19"/>
  <c r="O98" i="26"/>
  <c r="U98" i="19"/>
  <c r="U98" i="26"/>
  <c r="J99" i="2"/>
  <c r="Q99" i="2"/>
  <c r="BH100" i="1"/>
  <c r="BD100" i="1"/>
  <c r="AZ100" i="1"/>
  <c r="AV100" i="1"/>
  <c r="AR100" i="1"/>
  <c r="AT100" i="1"/>
  <c r="AY100" i="1"/>
  <c r="BE100" i="1"/>
  <c r="I100" i="26"/>
  <c r="O100" i="19"/>
  <c r="O100" i="26"/>
  <c r="T100" i="19"/>
  <c r="T100" i="26"/>
  <c r="D101" i="19"/>
  <c r="D101" i="26"/>
  <c r="I101" i="19"/>
  <c r="I101" i="26"/>
  <c r="N101" i="19"/>
  <c r="N101" i="26"/>
  <c r="T101" i="19"/>
  <c r="T101" i="26"/>
  <c r="E102" i="19"/>
  <c r="E102" i="26"/>
  <c r="J102" i="19"/>
  <c r="J102" i="26"/>
  <c r="U102" i="19"/>
  <c r="U102" i="26"/>
  <c r="J103" i="2"/>
  <c r="Q103" i="2"/>
  <c r="BH104" i="1"/>
  <c r="BD104" i="1"/>
  <c r="AZ104" i="1"/>
  <c r="AV104" i="1"/>
  <c r="AR104" i="1"/>
  <c r="AT104" i="1"/>
  <c r="AY104" i="1"/>
  <c r="BE104" i="1"/>
  <c r="D104" i="19"/>
  <c r="D104" i="26"/>
  <c r="I104" i="19"/>
  <c r="I104" i="26"/>
  <c r="O104" i="19"/>
  <c r="O104" i="26"/>
  <c r="T104" i="19"/>
  <c r="T104" i="26"/>
  <c r="D105" i="19"/>
  <c r="D105" i="26"/>
  <c r="I105" i="19"/>
  <c r="I105" i="26"/>
  <c r="N105" i="19"/>
  <c r="N105" i="26"/>
  <c r="T105" i="19"/>
  <c r="T105" i="26"/>
  <c r="E106" i="19"/>
  <c r="E106" i="26"/>
  <c r="J106" i="19"/>
  <c r="J106" i="26"/>
  <c r="O106" i="19"/>
  <c r="O106" i="26"/>
  <c r="U106" i="19"/>
  <c r="U106" i="26"/>
  <c r="J107" i="2"/>
  <c r="Q107" i="2"/>
  <c r="BH108" i="1"/>
  <c r="BD108" i="1"/>
  <c r="AZ108" i="1"/>
  <c r="AV108" i="1"/>
  <c r="AR108" i="1"/>
  <c r="AT108" i="1"/>
  <c r="AY108" i="1"/>
  <c r="BE108" i="1"/>
  <c r="D108" i="19"/>
  <c r="D108" i="26"/>
  <c r="I108" i="19"/>
  <c r="I108" i="26"/>
  <c r="O108" i="19"/>
  <c r="O108" i="26"/>
  <c r="T108" i="19"/>
  <c r="T108" i="26"/>
  <c r="D109" i="19"/>
  <c r="D109" i="26"/>
  <c r="I109" i="19"/>
  <c r="I109" i="26"/>
  <c r="N109" i="19"/>
  <c r="N109" i="26"/>
  <c r="T109" i="19"/>
  <c r="T109" i="26"/>
  <c r="E110" i="19"/>
  <c r="E110" i="26"/>
  <c r="J110" i="19"/>
  <c r="J110" i="26"/>
  <c r="O110" i="19"/>
  <c r="O110" i="26"/>
  <c r="U110" i="19"/>
  <c r="U110" i="26"/>
  <c r="J111" i="2"/>
  <c r="Q111" i="2"/>
  <c r="BH112" i="1"/>
  <c r="BD112" i="1"/>
  <c r="AZ112" i="1"/>
  <c r="AV112" i="1"/>
  <c r="AR112" i="1"/>
  <c r="AT112" i="1"/>
  <c r="AY112" i="1"/>
  <c r="BE112" i="1"/>
  <c r="D112" i="19"/>
  <c r="D112" i="26"/>
  <c r="I112" i="19"/>
  <c r="I112" i="26"/>
  <c r="O112" i="19"/>
  <c r="O112" i="26"/>
  <c r="T112" i="19"/>
  <c r="T112" i="26"/>
  <c r="D113" i="19"/>
  <c r="D113" i="26"/>
  <c r="I113" i="19"/>
  <c r="I113" i="26"/>
  <c r="N113" i="19"/>
  <c r="N113" i="26"/>
  <c r="T113" i="19"/>
  <c r="T113" i="26"/>
  <c r="E114" i="19"/>
  <c r="E114" i="26"/>
  <c r="J114" i="19"/>
  <c r="J114" i="26"/>
  <c r="O114" i="19"/>
  <c r="O114" i="26"/>
  <c r="U114" i="19"/>
  <c r="U114" i="26"/>
  <c r="J115" i="2"/>
  <c r="Q115" i="2"/>
  <c r="BH116" i="1"/>
  <c r="BD116" i="1"/>
  <c r="AZ116" i="1"/>
  <c r="AV116" i="1"/>
  <c r="AR116" i="1"/>
  <c r="AT116" i="1"/>
  <c r="AY116" i="1"/>
  <c r="BE116" i="1"/>
  <c r="D116" i="19"/>
  <c r="D116" i="26"/>
  <c r="I116" i="26"/>
  <c r="O116" i="19"/>
  <c r="O116" i="26"/>
  <c r="T116" i="19"/>
  <c r="T116" i="26"/>
  <c r="D117" i="19"/>
  <c r="D117" i="26"/>
  <c r="I117" i="26"/>
  <c r="N117" i="19"/>
  <c r="N117" i="26"/>
  <c r="J118" i="19"/>
  <c r="J118" i="26"/>
  <c r="O118" i="19"/>
  <c r="O118" i="26"/>
  <c r="U118" i="19"/>
  <c r="U118" i="26"/>
  <c r="J119" i="2"/>
  <c r="Q119" i="2"/>
  <c r="BH120" i="1"/>
  <c r="BD120" i="1"/>
  <c r="AZ120" i="1"/>
  <c r="AV120" i="1"/>
  <c r="AR120" i="1"/>
  <c r="AT120" i="1"/>
  <c r="AY120" i="1"/>
  <c r="BE120" i="1"/>
  <c r="D120" i="19"/>
  <c r="D120" i="26"/>
  <c r="T120" i="19"/>
  <c r="T120" i="26"/>
  <c r="D121" i="19"/>
  <c r="D121" i="26"/>
  <c r="I121" i="19"/>
  <c r="I121" i="26"/>
  <c r="N121" i="19"/>
  <c r="N121" i="26"/>
  <c r="E122" i="26"/>
  <c r="J122" i="19"/>
  <c r="J122" i="26"/>
  <c r="U122" i="19"/>
  <c r="U122" i="26"/>
  <c r="J123" i="2"/>
  <c r="Q123" i="2"/>
  <c r="BH124" i="1"/>
  <c r="BD124" i="1"/>
  <c r="AZ124" i="1"/>
  <c r="AV124" i="1"/>
  <c r="AR124" i="1"/>
  <c r="AT124" i="1"/>
  <c r="AY124" i="1"/>
  <c r="BE124" i="1"/>
  <c r="I124" i="19"/>
  <c r="I124" i="26"/>
  <c r="T124" i="19"/>
  <c r="T124" i="26"/>
  <c r="D125" i="19"/>
  <c r="D125" i="26"/>
  <c r="I125" i="19"/>
  <c r="I125" i="26"/>
  <c r="N125" i="19"/>
  <c r="N125" i="26"/>
  <c r="T125" i="19"/>
  <c r="T125" i="26"/>
  <c r="E126" i="19"/>
  <c r="E126" i="26"/>
  <c r="J126" i="19"/>
  <c r="J126" i="26"/>
  <c r="U126" i="19"/>
  <c r="U126" i="26"/>
  <c r="J127" i="2"/>
  <c r="Q127" i="2"/>
  <c r="BH128" i="1"/>
  <c r="BD128" i="1"/>
  <c r="AZ128" i="1"/>
  <c r="AV128" i="1"/>
  <c r="AR128" i="1"/>
  <c r="AT128" i="1"/>
  <c r="AY128" i="1"/>
  <c r="BE128" i="1"/>
  <c r="D128" i="19"/>
  <c r="D128" i="26"/>
  <c r="I128" i="19"/>
  <c r="I128" i="26"/>
  <c r="O128" i="19"/>
  <c r="O128" i="26"/>
  <c r="T128" i="19"/>
  <c r="T128" i="26"/>
  <c r="D129" i="19"/>
  <c r="D129" i="26"/>
  <c r="L129" i="19"/>
  <c r="L129" i="26"/>
  <c r="T129" i="26"/>
  <c r="O130" i="19"/>
  <c r="O130" i="26"/>
  <c r="H131" i="19"/>
  <c r="H131" i="26"/>
  <c r="P131" i="19"/>
  <c r="P131" i="26"/>
  <c r="F131" i="11"/>
  <c r="O131" i="11"/>
  <c r="C132" i="19"/>
  <c r="C132" i="26"/>
  <c r="M132" i="19"/>
  <c r="M132" i="26"/>
  <c r="S132" i="19"/>
  <c r="S132" i="26"/>
  <c r="J133" i="2"/>
  <c r="Q133" i="2"/>
  <c r="BH134" i="1"/>
  <c r="BD134" i="1"/>
  <c r="AZ134" i="1"/>
  <c r="AV134" i="1"/>
  <c r="AR134" i="1"/>
  <c r="BF134" i="1"/>
  <c r="BB134" i="1"/>
  <c r="AX134" i="1"/>
  <c r="AT134" i="1"/>
  <c r="AP134" i="1"/>
  <c r="AW134" i="1"/>
  <c r="BE134" i="1"/>
  <c r="E134" i="19"/>
  <c r="E134" i="26"/>
  <c r="M134" i="19"/>
  <c r="M134" i="26"/>
  <c r="U134" i="19"/>
  <c r="U134" i="26"/>
  <c r="F135" i="19"/>
  <c r="F135" i="26"/>
  <c r="N135" i="26"/>
  <c r="V135" i="19"/>
  <c r="V135" i="26"/>
  <c r="V136" i="19"/>
  <c r="V136" i="26"/>
  <c r="G136" i="19"/>
  <c r="G136" i="26"/>
  <c r="Q136" i="26"/>
  <c r="H137" i="19"/>
  <c r="H137" i="26"/>
  <c r="P137" i="19"/>
  <c r="P137" i="26"/>
  <c r="F137" i="11"/>
  <c r="O137" i="11"/>
  <c r="C138" i="19"/>
  <c r="C138" i="26"/>
  <c r="K138" i="19"/>
  <c r="K138" i="26"/>
  <c r="S138" i="19"/>
  <c r="S138" i="26"/>
  <c r="T139" i="19"/>
  <c r="T139" i="26"/>
  <c r="E140" i="19"/>
  <c r="E140" i="26"/>
  <c r="K140" i="19"/>
  <c r="K140" i="26"/>
  <c r="U140" i="19"/>
  <c r="U140" i="26"/>
  <c r="F141" i="19"/>
  <c r="F141" i="26"/>
  <c r="N141" i="19"/>
  <c r="N141" i="26"/>
  <c r="V141" i="19"/>
  <c r="V141" i="26"/>
  <c r="I142" i="19"/>
  <c r="I142" i="26"/>
  <c r="Q142" i="19"/>
  <c r="Q142" i="26"/>
  <c r="J143" i="2"/>
  <c r="Q143" i="2"/>
  <c r="BF144" i="1"/>
  <c r="BB144" i="1"/>
  <c r="AX144" i="1"/>
  <c r="AT144" i="1"/>
  <c r="AP144" i="1"/>
  <c r="BH144" i="1"/>
  <c r="BD144" i="1"/>
  <c r="AZ144" i="1"/>
  <c r="AV144" i="1"/>
  <c r="AR144" i="1"/>
  <c r="AW144" i="1"/>
  <c r="BE144" i="1"/>
  <c r="F147" i="11"/>
  <c r="O147" i="11"/>
  <c r="J149" i="2"/>
  <c r="Q149" i="2"/>
  <c r="BH150" i="1"/>
  <c r="BD150" i="1"/>
  <c r="AZ150" i="1"/>
  <c r="AV150" i="1"/>
  <c r="AR150" i="1"/>
  <c r="BF150" i="1"/>
  <c r="BB150" i="1"/>
  <c r="AX150" i="1"/>
  <c r="AT150" i="1"/>
  <c r="AP150" i="1"/>
  <c r="AW150" i="1"/>
  <c r="BE150" i="1"/>
  <c r="F153" i="11"/>
  <c r="O153" i="11"/>
  <c r="Q159" i="2"/>
  <c r="J159" i="2"/>
  <c r="BF160" i="1"/>
  <c r="BB160" i="1"/>
  <c r="AX160" i="1"/>
  <c r="AT160" i="1"/>
  <c r="AP160" i="1"/>
  <c r="BH160" i="1"/>
  <c r="BD160" i="1"/>
  <c r="AZ160" i="1"/>
  <c r="AV160" i="1"/>
  <c r="AR160" i="1"/>
  <c r="AW160" i="1"/>
  <c r="BE160" i="1"/>
  <c r="BW167" i="1"/>
  <c r="BO167" i="1"/>
  <c r="G166" i="11"/>
  <c r="I166" i="11"/>
  <c r="BG172" i="1"/>
  <c r="BC172" i="1"/>
  <c r="AY172" i="1"/>
  <c r="AU172" i="1"/>
  <c r="AQ172" i="1"/>
  <c r="BF172" i="1"/>
  <c r="BB172" i="1"/>
  <c r="AX172" i="1"/>
  <c r="AT172" i="1"/>
  <c r="AP172" i="1"/>
  <c r="BH172" i="1"/>
  <c r="BD172" i="1"/>
  <c r="AZ172" i="1"/>
  <c r="AV172" i="1"/>
  <c r="AR172" i="1"/>
  <c r="BE172" i="1"/>
  <c r="BW187" i="1"/>
  <c r="BO187" i="1"/>
  <c r="G186" i="11"/>
  <c r="I186" i="11"/>
  <c r="BW212" i="1"/>
  <c r="BO212" i="1"/>
  <c r="G211" i="11"/>
  <c r="I211" i="11"/>
  <c r="BW228" i="1"/>
  <c r="BO228" i="1"/>
  <c r="G227" i="11"/>
  <c r="I227" i="11"/>
  <c r="BW234" i="1"/>
  <c r="BO234" i="1"/>
  <c r="G233" i="11"/>
  <c r="I233" i="11"/>
  <c r="BW244" i="1"/>
  <c r="BO244" i="1"/>
  <c r="G243" i="11"/>
  <c r="I243" i="11"/>
  <c r="O6" i="19"/>
  <c r="O6" i="26"/>
  <c r="C7" i="19"/>
  <c r="C7" i="26"/>
  <c r="G7" i="19"/>
  <c r="G7" i="26"/>
  <c r="BE9" i="1"/>
  <c r="AS10" i="1"/>
  <c r="U10" i="19"/>
  <c r="U10" i="26"/>
  <c r="U11" i="19"/>
  <c r="U11" i="26"/>
  <c r="U12" i="19"/>
  <c r="U12" i="26"/>
  <c r="E13" i="19"/>
  <c r="E13" i="26"/>
  <c r="M13" i="19"/>
  <c r="M13" i="26"/>
  <c r="M14" i="19"/>
  <c r="M14" i="26"/>
  <c r="E15" i="19"/>
  <c r="E15" i="26"/>
  <c r="M15" i="19"/>
  <c r="M15" i="26"/>
  <c r="E16" i="19"/>
  <c r="E16" i="26"/>
  <c r="M16" i="19"/>
  <c r="M16" i="26"/>
  <c r="I17" i="19"/>
  <c r="I17" i="26"/>
  <c r="E18" i="19"/>
  <c r="E18" i="26"/>
  <c r="Q18" i="19"/>
  <c r="Q18" i="26"/>
  <c r="U18" i="19"/>
  <c r="U18" i="26"/>
  <c r="E19" i="19"/>
  <c r="E19" i="26"/>
  <c r="Q19" i="19"/>
  <c r="Q19" i="26"/>
  <c r="U19" i="19"/>
  <c r="U19" i="26"/>
  <c r="E20" i="19"/>
  <c r="E20" i="26"/>
  <c r="Q20" i="19"/>
  <c r="Q20" i="26"/>
  <c r="U20" i="19"/>
  <c r="U20" i="26"/>
  <c r="Q21" i="19"/>
  <c r="Q21" i="26"/>
  <c r="I22" i="19"/>
  <c r="I22" i="26"/>
  <c r="Q22" i="19"/>
  <c r="Q22" i="26"/>
  <c r="U22" i="19"/>
  <c r="U22" i="26"/>
  <c r="M23" i="19"/>
  <c r="M23" i="26"/>
  <c r="I24" i="19"/>
  <c r="I24" i="26"/>
  <c r="M24" i="19"/>
  <c r="M24" i="26"/>
  <c r="M25" i="19"/>
  <c r="M25" i="26"/>
  <c r="E26" i="19"/>
  <c r="E26" i="26"/>
  <c r="M26" i="19"/>
  <c r="M26" i="26"/>
  <c r="E27" i="19"/>
  <c r="E27" i="26"/>
  <c r="I27" i="19"/>
  <c r="I27" i="26"/>
  <c r="Q27" i="19"/>
  <c r="Q27" i="26"/>
  <c r="U27" i="19"/>
  <c r="U27" i="26"/>
  <c r="E28" i="19"/>
  <c r="E28" i="26"/>
  <c r="M28" i="19"/>
  <c r="M28" i="26"/>
  <c r="I29" i="19"/>
  <c r="I29" i="26"/>
  <c r="I30" i="19"/>
  <c r="I30" i="26"/>
  <c r="E31" i="19"/>
  <c r="E31" i="26"/>
  <c r="I31" i="19"/>
  <c r="I31" i="26"/>
  <c r="U31" i="19"/>
  <c r="U31" i="26"/>
  <c r="M32" i="19"/>
  <c r="M32" i="26"/>
  <c r="Q32" i="19"/>
  <c r="Q32" i="26"/>
  <c r="E33" i="19"/>
  <c r="E33" i="26"/>
  <c r="Q34" i="26"/>
  <c r="E35" i="19"/>
  <c r="E35" i="26"/>
  <c r="M35" i="19"/>
  <c r="M35" i="26"/>
  <c r="Q35" i="19"/>
  <c r="Q35" i="26"/>
  <c r="BA37" i="1"/>
  <c r="G37" i="19"/>
  <c r="G37" i="26"/>
  <c r="D38" i="19"/>
  <c r="D38" i="26"/>
  <c r="P38" i="19"/>
  <c r="P38" i="26"/>
  <c r="M39" i="19"/>
  <c r="M39" i="26"/>
  <c r="BI41" i="1"/>
  <c r="BE41" i="1"/>
  <c r="BA41" i="1"/>
  <c r="D41" i="19"/>
  <c r="D41" i="26"/>
  <c r="T41" i="19"/>
  <c r="T41" i="26"/>
  <c r="E42" i="19"/>
  <c r="E42" i="26"/>
  <c r="U42" i="19"/>
  <c r="U42" i="26"/>
  <c r="BH44" i="1"/>
  <c r="BD44" i="1"/>
  <c r="AZ44" i="1"/>
  <c r="AV44" i="1"/>
  <c r="AR44" i="1"/>
  <c r="AT44" i="1"/>
  <c r="AY44" i="1"/>
  <c r="BE44" i="1"/>
  <c r="I44" i="19"/>
  <c r="I44" i="26"/>
  <c r="O44" i="19"/>
  <c r="O44" i="26"/>
  <c r="T45" i="19"/>
  <c r="T45" i="26"/>
  <c r="E46" i="19"/>
  <c r="E46" i="26"/>
  <c r="BH48" i="1"/>
  <c r="BD48" i="1"/>
  <c r="AZ48" i="1"/>
  <c r="AV48" i="1"/>
  <c r="AR48" i="1"/>
  <c r="AT48" i="1"/>
  <c r="AY48" i="1"/>
  <c r="BE48" i="1"/>
  <c r="I48" i="19"/>
  <c r="I48" i="26"/>
  <c r="O48" i="19"/>
  <c r="O48" i="26"/>
  <c r="D49" i="19"/>
  <c r="D49" i="26"/>
  <c r="T49" i="19"/>
  <c r="T49" i="26"/>
  <c r="J50" i="19"/>
  <c r="J50" i="26"/>
  <c r="O50" i="19"/>
  <c r="O50" i="26"/>
  <c r="J51" i="2"/>
  <c r="Q51" i="2"/>
  <c r="I52" i="19"/>
  <c r="I52" i="26"/>
  <c r="O52" i="19"/>
  <c r="O52" i="26"/>
  <c r="D53" i="19"/>
  <c r="D53" i="26"/>
  <c r="T53" i="19"/>
  <c r="T53" i="26"/>
  <c r="J54" i="19"/>
  <c r="J54" i="26"/>
  <c r="O54" i="19"/>
  <c r="O54" i="26"/>
  <c r="BH56" i="1"/>
  <c r="BD56" i="1"/>
  <c r="AZ56" i="1"/>
  <c r="AV56" i="1"/>
  <c r="AR56" i="1"/>
  <c r="AT56" i="1"/>
  <c r="AY56" i="1"/>
  <c r="BE56" i="1"/>
  <c r="I56" i="19"/>
  <c r="I56" i="26"/>
  <c r="D57" i="19"/>
  <c r="D57" i="26"/>
  <c r="T57" i="19"/>
  <c r="T57" i="26"/>
  <c r="J58" i="19"/>
  <c r="J58" i="26"/>
  <c r="J59" i="2"/>
  <c r="Q59" i="2"/>
  <c r="D61" i="19"/>
  <c r="D61" i="26"/>
  <c r="T61" i="19"/>
  <c r="T61" i="26"/>
  <c r="E62" i="19"/>
  <c r="E62" i="26"/>
  <c r="BH64" i="1"/>
  <c r="BD64" i="1"/>
  <c r="AZ64" i="1"/>
  <c r="AV64" i="1"/>
  <c r="AR64" i="1"/>
  <c r="AT64" i="1"/>
  <c r="AY64" i="1"/>
  <c r="BE64" i="1"/>
  <c r="I64" i="19"/>
  <c r="I64" i="26"/>
  <c r="N65" i="19"/>
  <c r="N65" i="26"/>
  <c r="E66" i="19"/>
  <c r="E66" i="26"/>
  <c r="U66" i="19"/>
  <c r="U66" i="26"/>
  <c r="BH68" i="1"/>
  <c r="BD68" i="1"/>
  <c r="AZ68" i="1"/>
  <c r="AV68" i="1"/>
  <c r="AR68" i="1"/>
  <c r="AT68" i="1"/>
  <c r="AY68" i="1"/>
  <c r="BE68" i="1"/>
  <c r="I68" i="19"/>
  <c r="I68" i="26"/>
  <c r="O68" i="19"/>
  <c r="O68" i="26"/>
  <c r="D69" i="19"/>
  <c r="D69" i="26"/>
  <c r="N69" i="19"/>
  <c r="N69" i="26"/>
  <c r="U70" i="19"/>
  <c r="U70" i="26"/>
  <c r="BH72" i="1"/>
  <c r="BD72" i="1"/>
  <c r="AZ72" i="1"/>
  <c r="AV72" i="1"/>
  <c r="AR72" i="1"/>
  <c r="AT72" i="1"/>
  <c r="AY72" i="1"/>
  <c r="BE72" i="1"/>
  <c r="D72" i="19"/>
  <c r="D72" i="26"/>
  <c r="T72" i="19"/>
  <c r="T72" i="26"/>
  <c r="T73" i="19"/>
  <c r="T73" i="26"/>
  <c r="T77" i="19"/>
  <c r="T77" i="26"/>
  <c r="U78" i="19"/>
  <c r="U78" i="26"/>
  <c r="J79" i="2"/>
  <c r="Q79" i="2"/>
  <c r="AT80" i="1"/>
  <c r="AY80" i="1"/>
  <c r="BE80" i="1"/>
  <c r="I80" i="19"/>
  <c r="I80" i="26"/>
  <c r="O80" i="19"/>
  <c r="O80" i="26"/>
  <c r="D81" i="19"/>
  <c r="D81" i="26"/>
  <c r="T81" i="19"/>
  <c r="T81" i="26"/>
  <c r="J82" i="19"/>
  <c r="J82" i="26"/>
  <c r="O82" i="19"/>
  <c r="O82" i="26"/>
  <c r="J83" i="2"/>
  <c r="Q83" i="2"/>
  <c r="D84" i="19"/>
  <c r="D84" i="26"/>
  <c r="I85" i="19"/>
  <c r="I85" i="26"/>
  <c r="N85" i="19"/>
  <c r="N85" i="26"/>
  <c r="E86" i="19"/>
  <c r="U86" i="19"/>
  <c r="U86" i="26"/>
  <c r="J87" i="2"/>
  <c r="Q87" i="2"/>
  <c r="I88" i="19"/>
  <c r="I88" i="26"/>
  <c r="AQ7" i="1"/>
  <c r="AU7" i="1"/>
  <c r="AY7" i="1"/>
  <c r="BC7" i="1"/>
  <c r="D5" i="22"/>
  <c r="AX10" i="2"/>
  <c r="AQ8" i="1"/>
  <c r="AU8" i="1"/>
  <c r="AY8" i="1"/>
  <c r="BC8" i="1"/>
  <c r="BU8" i="1"/>
  <c r="AP9" i="1"/>
  <c r="AT9" i="1"/>
  <c r="AX9" i="1"/>
  <c r="BB9" i="1"/>
  <c r="BF9" i="1"/>
  <c r="BO9" i="1"/>
  <c r="G8" i="11"/>
  <c r="I8" i="11"/>
  <c r="AP10" i="1"/>
  <c r="AT10" i="1"/>
  <c r="AX10" i="1"/>
  <c r="BB10" i="1"/>
  <c r="BF10" i="1"/>
  <c r="BO10" i="1"/>
  <c r="G9" i="11"/>
  <c r="I9" i="11"/>
  <c r="AS11" i="1"/>
  <c r="AW11" i="1"/>
  <c r="BA11" i="1"/>
  <c r="BE11" i="1"/>
  <c r="BN11" i="1"/>
  <c r="BO11" i="1"/>
  <c r="G10" i="11"/>
  <c r="I10" i="11"/>
  <c r="Q11" i="2"/>
  <c r="J11" i="2"/>
  <c r="AS12" i="1"/>
  <c r="AW12" i="1"/>
  <c r="BA12" i="1"/>
  <c r="BE12" i="1"/>
  <c r="BN12" i="1"/>
  <c r="BO12" i="1"/>
  <c r="G11" i="11"/>
  <c r="I11" i="11"/>
  <c r="Q12" i="2"/>
  <c r="J12" i="2"/>
  <c r="AS13" i="1"/>
  <c r="AW13" i="1"/>
  <c r="BA13" i="1"/>
  <c r="BE13" i="1"/>
  <c r="BN13" i="1"/>
  <c r="BO13" i="1"/>
  <c r="G12" i="11"/>
  <c r="I12" i="11"/>
  <c r="J13" i="2"/>
  <c r="Q13" i="2"/>
  <c r="AS14" i="1"/>
  <c r="AW14" i="1"/>
  <c r="BA14" i="1"/>
  <c r="BE14" i="1"/>
  <c r="BN14" i="1"/>
  <c r="BO14" i="1"/>
  <c r="G13" i="11"/>
  <c r="I13" i="11"/>
  <c r="Q14" i="2"/>
  <c r="J14" i="2"/>
  <c r="AS15" i="1"/>
  <c r="AW15" i="1"/>
  <c r="BA15" i="1"/>
  <c r="BE15" i="1"/>
  <c r="BN15" i="1"/>
  <c r="BO15" i="1"/>
  <c r="G14" i="11"/>
  <c r="I14" i="11"/>
  <c r="J15" i="2"/>
  <c r="Q15" i="2"/>
  <c r="AS16" i="1"/>
  <c r="AW16" i="1"/>
  <c r="BA16" i="1"/>
  <c r="BE16" i="1"/>
  <c r="BN16" i="1"/>
  <c r="BO16" i="1"/>
  <c r="G15" i="11"/>
  <c r="I15" i="11"/>
  <c r="J16" i="2"/>
  <c r="Q16" i="2"/>
  <c r="AS17" i="1"/>
  <c r="AW17" i="1"/>
  <c r="BA17" i="1"/>
  <c r="BE17" i="1"/>
  <c r="BN17" i="1"/>
  <c r="BO17" i="1"/>
  <c r="G16" i="11"/>
  <c r="I16" i="11"/>
  <c r="Q17" i="2"/>
  <c r="J17" i="2"/>
  <c r="AS18" i="1"/>
  <c r="AW18" i="1"/>
  <c r="BA18" i="1"/>
  <c r="BE18" i="1"/>
  <c r="BN18" i="1"/>
  <c r="BO18" i="1"/>
  <c r="G17" i="11"/>
  <c r="I17" i="11"/>
  <c r="Q18" i="2"/>
  <c r="J18" i="2"/>
  <c r="AS19" i="1"/>
  <c r="AW19" i="1"/>
  <c r="BA19" i="1"/>
  <c r="BE19" i="1"/>
  <c r="BN19" i="1"/>
  <c r="BO19" i="1"/>
  <c r="G18" i="11"/>
  <c r="I18" i="11"/>
  <c r="J19" i="2"/>
  <c r="Q19" i="2"/>
  <c r="AS20" i="1"/>
  <c r="AW20" i="1"/>
  <c r="BA20" i="1"/>
  <c r="BE20" i="1"/>
  <c r="BN20" i="1"/>
  <c r="BO20" i="1"/>
  <c r="G19" i="11"/>
  <c r="I19" i="11"/>
  <c r="J20" i="2"/>
  <c r="Q20" i="2"/>
  <c r="AS21" i="1"/>
  <c r="AW21" i="1"/>
  <c r="BA21" i="1"/>
  <c r="BE21" i="1"/>
  <c r="BN21" i="1"/>
  <c r="BO21" i="1"/>
  <c r="G20" i="11"/>
  <c r="I20" i="11"/>
  <c r="Q21" i="2"/>
  <c r="J21" i="2"/>
  <c r="AS22" i="1"/>
  <c r="AW22" i="1"/>
  <c r="BA22" i="1"/>
  <c r="BE22" i="1"/>
  <c r="BN22" i="1"/>
  <c r="BO22" i="1"/>
  <c r="G21" i="11"/>
  <c r="I21" i="11"/>
  <c r="Q22" i="2"/>
  <c r="J22" i="2"/>
  <c r="AS23" i="1"/>
  <c r="AW23" i="1"/>
  <c r="BA23" i="1"/>
  <c r="BE23" i="1"/>
  <c r="BN23" i="1"/>
  <c r="BO23" i="1"/>
  <c r="G22" i="11"/>
  <c r="I22" i="11"/>
  <c r="J23" i="2"/>
  <c r="Q23" i="2"/>
  <c r="AS24" i="1"/>
  <c r="AW24" i="1"/>
  <c r="BA24" i="1"/>
  <c r="BE24" i="1"/>
  <c r="BN24" i="1"/>
  <c r="BO24" i="1"/>
  <c r="G23" i="11"/>
  <c r="I23" i="11"/>
  <c r="J24" i="2"/>
  <c r="Q24" i="2"/>
  <c r="AS25" i="1"/>
  <c r="AW25" i="1"/>
  <c r="BA25" i="1"/>
  <c r="BE25" i="1"/>
  <c r="BN25" i="1"/>
  <c r="BO25" i="1"/>
  <c r="G24" i="11"/>
  <c r="I24" i="11"/>
  <c r="Q25" i="2"/>
  <c r="J25" i="2"/>
  <c r="AS26" i="1"/>
  <c r="AW26" i="1"/>
  <c r="BA26" i="1"/>
  <c r="BE26" i="1"/>
  <c r="BN26" i="1"/>
  <c r="BO26" i="1"/>
  <c r="G25" i="11"/>
  <c r="I25" i="11"/>
  <c r="J26" i="2"/>
  <c r="Q26" i="2"/>
  <c r="AS27" i="1"/>
  <c r="AW27" i="1"/>
  <c r="BA27" i="1"/>
  <c r="BE27" i="1"/>
  <c r="BN27" i="1"/>
  <c r="BO27" i="1"/>
  <c r="G26" i="11"/>
  <c r="I26" i="11"/>
  <c r="J27" i="2"/>
  <c r="Q27" i="2"/>
  <c r="AS28" i="1"/>
  <c r="AW28" i="1"/>
  <c r="BA28" i="1"/>
  <c r="BE28" i="1"/>
  <c r="BN28" i="1"/>
  <c r="BO28" i="1"/>
  <c r="G27" i="11"/>
  <c r="I27" i="11"/>
  <c r="Q28" i="2"/>
  <c r="J28" i="2"/>
  <c r="AS29" i="1"/>
  <c r="AW29" i="1"/>
  <c r="BA29" i="1"/>
  <c r="BE29" i="1"/>
  <c r="BN29" i="1"/>
  <c r="BO29" i="1"/>
  <c r="G28" i="11"/>
  <c r="I28" i="11"/>
  <c r="J29" i="2"/>
  <c r="Q29" i="2"/>
  <c r="AS30" i="1"/>
  <c r="AW30" i="1"/>
  <c r="BA30" i="1"/>
  <c r="BE30" i="1"/>
  <c r="BN30" i="1"/>
  <c r="BO30" i="1"/>
  <c r="G29" i="11"/>
  <c r="I29" i="11"/>
  <c r="J30" i="2"/>
  <c r="Q30" i="2"/>
  <c r="AS31" i="1"/>
  <c r="AW31" i="1"/>
  <c r="BA31" i="1"/>
  <c r="BE31" i="1"/>
  <c r="BN31" i="1"/>
  <c r="BO31" i="1"/>
  <c r="G30" i="11"/>
  <c r="I30" i="11"/>
  <c r="J31" i="2"/>
  <c r="Q31" i="2"/>
  <c r="AS32" i="1"/>
  <c r="AW32" i="1"/>
  <c r="BA32" i="1"/>
  <c r="BE32" i="1"/>
  <c r="BN32" i="1"/>
  <c r="BO32" i="1"/>
  <c r="G31" i="11"/>
  <c r="I31" i="11"/>
  <c r="Q32" i="2"/>
  <c r="J32" i="2"/>
  <c r="AS33" i="1"/>
  <c r="AW33" i="1"/>
  <c r="BA33" i="1"/>
  <c r="BE33" i="1"/>
  <c r="BN33" i="1"/>
  <c r="BO33" i="1"/>
  <c r="G32" i="11"/>
  <c r="I32" i="11"/>
  <c r="J33" i="2"/>
  <c r="Q33" i="2"/>
  <c r="AS34" i="1"/>
  <c r="AW34" i="1"/>
  <c r="BA34" i="1"/>
  <c r="BE34" i="1"/>
  <c r="BN34" i="1"/>
  <c r="BO34" i="1"/>
  <c r="G33" i="11"/>
  <c r="I33" i="11"/>
  <c r="J34" i="2"/>
  <c r="Q34" i="2"/>
  <c r="AS35" i="1"/>
  <c r="AW35" i="1"/>
  <c r="BA35" i="1"/>
  <c r="BE35" i="1"/>
  <c r="BN35" i="1"/>
  <c r="BO35" i="1"/>
  <c r="G34" i="11"/>
  <c r="I34" i="11"/>
  <c r="J35" i="2"/>
  <c r="Q35" i="2"/>
  <c r="AS36" i="1"/>
  <c r="AW36" i="1"/>
  <c r="BA36" i="1"/>
  <c r="BE36" i="1"/>
  <c r="BN36" i="1"/>
  <c r="AP37" i="1"/>
  <c r="AT37" i="1"/>
  <c r="AX37" i="1"/>
  <c r="BB37" i="1"/>
  <c r="BF37" i="1"/>
  <c r="BO37" i="1"/>
  <c r="G36" i="11"/>
  <c r="I36" i="11"/>
  <c r="BW37" i="1"/>
  <c r="AQ38" i="1"/>
  <c r="AU38" i="1"/>
  <c r="AY38" i="1"/>
  <c r="BC38" i="1"/>
  <c r="AR39" i="1"/>
  <c r="AV39" i="1"/>
  <c r="AZ39" i="1"/>
  <c r="BD39" i="1"/>
  <c r="BH39" i="1"/>
  <c r="J39" i="2"/>
  <c r="Q39" i="2"/>
  <c r="AS40" i="1"/>
  <c r="AW40" i="1"/>
  <c r="BA40" i="1"/>
  <c r="BE40" i="1"/>
  <c r="BN40" i="1"/>
  <c r="AP41" i="1"/>
  <c r="AT41" i="1"/>
  <c r="AX41" i="1"/>
  <c r="BC41" i="1"/>
  <c r="BH41" i="1"/>
  <c r="BO41" i="1"/>
  <c r="G40" i="11"/>
  <c r="I40" i="11"/>
  <c r="BW41" i="1"/>
  <c r="AR42" i="1"/>
  <c r="AW42" i="1"/>
  <c r="BC42" i="1"/>
  <c r="BH42" i="1"/>
  <c r="BN42" i="1"/>
  <c r="BW42" i="1"/>
  <c r="AS43" i="1"/>
  <c r="AX43" i="1"/>
  <c r="BD43" i="1"/>
  <c r="AP44" i="1"/>
  <c r="AU44" i="1"/>
  <c r="BA44" i="1"/>
  <c r="BF44" i="1"/>
  <c r="E44" i="19"/>
  <c r="E44" i="26"/>
  <c r="K44" i="19"/>
  <c r="K44" i="26"/>
  <c r="BW45" i="1"/>
  <c r="AR46" i="1"/>
  <c r="AW46" i="1"/>
  <c r="BC46" i="1"/>
  <c r="BH46" i="1"/>
  <c r="BN46" i="1"/>
  <c r="BO46" i="1"/>
  <c r="G45" i="11"/>
  <c r="I45" i="11"/>
  <c r="AS47" i="1"/>
  <c r="AX47" i="1"/>
  <c r="BD47" i="1"/>
  <c r="AP48" i="1"/>
  <c r="AU48" i="1"/>
  <c r="BA48" i="1"/>
  <c r="BF48" i="1"/>
  <c r="K48" i="19"/>
  <c r="K48" i="26"/>
  <c r="P48" i="19"/>
  <c r="P48" i="26"/>
  <c r="U48" i="19"/>
  <c r="U48" i="26"/>
  <c r="BO49" i="1"/>
  <c r="G48" i="11"/>
  <c r="I48" i="11"/>
  <c r="BW49" i="1"/>
  <c r="AR50" i="1"/>
  <c r="AW50" i="1"/>
  <c r="BC50" i="1"/>
  <c r="BH50" i="1"/>
  <c r="BN50" i="1"/>
  <c r="BW50" i="1"/>
  <c r="AS51" i="1"/>
  <c r="AX51" i="1"/>
  <c r="BD51" i="1"/>
  <c r="AP52" i="1"/>
  <c r="AU52" i="1"/>
  <c r="BA52" i="1"/>
  <c r="BF52" i="1"/>
  <c r="E52" i="19"/>
  <c r="E52" i="26"/>
  <c r="K52" i="19"/>
  <c r="K52" i="26"/>
  <c r="P52" i="19"/>
  <c r="P52" i="26"/>
  <c r="U52" i="19"/>
  <c r="U52" i="26"/>
  <c r="BO53" i="1"/>
  <c r="G52" i="11"/>
  <c r="I52" i="11"/>
  <c r="BW53" i="1"/>
  <c r="AR54" i="1"/>
  <c r="AW54" i="1"/>
  <c r="BC54" i="1"/>
  <c r="BH54" i="1"/>
  <c r="BN54" i="1"/>
  <c r="BW54" i="1"/>
  <c r="AS55" i="1"/>
  <c r="AX55" i="1"/>
  <c r="BD55" i="1"/>
  <c r="AP56" i="1"/>
  <c r="AU56" i="1"/>
  <c r="BA56" i="1"/>
  <c r="BF56" i="1"/>
  <c r="E56" i="19"/>
  <c r="P56" i="19"/>
  <c r="P56" i="26"/>
  <c r="U56" i="19"/>
  <c r="U56" i="26"/>
  <c r="BO57" i="1"/>
  <c r="G56" i="11"/>
  <c r="I56" i="11"/>
  <c r="BW57" i="1"/>
  <c r="AR58" i="1"/>
  <c r="AW58" i="1"/>
  <c r="BC58" i="1"/>
  <c r="BH58" i="1"/>
  <c r="BN58" i="1"/>
  <c r="BW58" i="1"/>
  <c r="AS59" i="1"/>
  <c r="AX59" i="1"/>
  <c r="BD59" i="1"/>
  <c r="AP60" i="1"/>
  <c r="AU60" i="1"/>
  <c r="BA60" i="1"/>
  <c r="BF60" i="1"/>
  <c r="E60" i="19"/>
  <c r="E60" i="26"/>
  <c r="K60" i="19"/>
  <c r="K60" i="26"/>
  <c r="P60" i="19"/>
  <c r="P60" i="26"/>
  <c r="U60" i="19"/>
  <c r="U60" i="26"/>
  <c r="BW61" i="1"/>
  <c r="AR62" i="1"/>
  <c r="AW62" i="1"/>
  <c r="BC62" i="1"/>
  <c r="BH62" i="1"/>
  <c r="BN62" i="1"/>
  <c r="BO62" i="1"/>
  <c r="G61" i="11"/>
  <c r="I61" i="11"/>
  <c r="AS63" i="1"/>
  <c r="AX63" i="1"/>
  <c r="BD63" i="1"/>
  <c r="AP64" i="1"/>
  <c r="AU64" i="1"/>
  <c r="BA64" i="1"/>
  <c r="BF64" i="1"/>
  <c r="E64" i="19"/>
  <c r="E64" i="26"/>
  <c r="K64" i="19"/>
  <c r="K64" i="26"/>
  <c r="P64" i="19"/>
  <c r="P64" i="26"/>
  <c r="U64" i="19"/>
  <c r="U64" i="26"/>
  <c r="BO65" i="1"/>
  <c r="G64" i="11"/>
  <c r="I64" i="11"/>
  <c r="BW65" i="1"/>
  <c r="AR66" i="1"/>
  <c r="AW66" i="1"/>
  <c r="BC66" i="1"/>
  <c r="BH66" i="1"/>
  <c r="BN66" i="1"/>
  <c r="BW66" i="1"/>
  <c r="AS67" i="1"/>
  <c r="AX67" i="1"/>
  <c r="BD67" i="1"/>
  <c r="AP68" i="1"/>
  <c r="AU68" i="1"/>
  <c r="BA68" i="1"/>
  <c r="BF68" i="1"/>
  <c r="E68" i="19"/>
  <c r="E68" i="26"/>
  <c r="K68" i="19"/>
  <c r="K68" i="26"/>
  <c r="P68" i="19"/>
  <c r="P68" i="26"/>
  <c r="U68" i="19"/>
  <c r="BO69" i="1"/>
  <c r="G68" i="11"/>
  <c r="I68" i="11"/>
  <c r="BW69" i="1"/>
  <c r="AR70" i="1"/>
  <c r="AW70" i="1"/>
  <c r="BC70" i="1"/>
  <c r="BH70" i="1"/>
  <c r="BN70" i="1"/>
  <c r="BW70" i="1"/>
  <c r="AS71" i="1"/>
  <c r="AX71" i="1"/>
  <c r="BD71" i="1"/>
  <c r="AP72" i="1"/>
  <c r="AU72" i="1"/>
  <c r="BA72" i="1"/>
  <c r="BF72" i="1"/>
  <c r="E72" i="19"/>
  <c r="E72" i="26"/>
  <c r="K72" i="19"/>
  <c r="K72" i="26"/>
  <c r="P72" i="19"/>
  <c r="P72" i="26"/>
  <c r="U72" i="19"/>
  <c r="U72" i="26"/>
  <c r="BO73" i="1"/>
  <c r="G72" i="11"/>
  <c r="I72" i="11"/>
  <c r="BW73" i="1"/>
  <c r="AR74" i="1"/>
  <c r="AW74" i="1"/>
  <c r="BC74" i="1"/>
  <c r="BH74" i="1"/>
  <c r="BN74" i="1"/>
  <c r="BW74" i="1"/>
  <c r="AS75" i="1"/>
  <c r="AX75" i="1"/>
  <c r="BD75" i="1"/>
  <c r="AP76" i="1"/>
  <c r="AU76" i="1"/>
  <c r="BA76" i="1"/>
  <c r="BF76" i="1"/>
  <c r="E76" i="19"/>
  <c r="E76" i="26"/>
  <c r="K76" i="19"/>
  <c r="K76" i="26"/>
  <c r="P76" i="19"/>
  <c r="P76" i="26"/>
  <c r="U76" i="19"/>
  <c r="U76" i="26"/>
  <c r="BW77" i="1"/>
  <c r="AR78" i="1"/>
  <c r="AW78" i="1"/>
  <c r="BC78" i="1"/>
  <c r="BH78" i="1"/>
  <c r="BN78" i="1"/>
  <c r="BO78" i="1"/>
  <c r="G77" i="11"/>
  <c r="I77" i="11"/>
  <c r="AS79" i="1"/>
  <c r="AX79" i="1"/>
  <c r="BD79" i="1"/>
  <c r="AP80" i="1"/>
  <c r="AU80" i="1"/>
  <c r="BA80" i="1"/>
  <c r="BF80" i="1"/>
  <c r="E80" i="19"/>
  <c r="E80" i="26"/>
  <c r="P80" i="19"/>
  <c r="BO81" i="1"/>
  <c r="G80" i="11"/>
  <c r="I80" i="11"/>
  <c r="BW81" i="1"/>
  <c r="AR82" i="1"/>
  <c r="AW82" i="1"/>
  <c r="BC82" i="1"/>
  <c r="BH82" i="1"/>
  <c r="BN82" i="1"/>
  <c r="BW82" i="1"/>
  <c r="AS83" i="1"/>
  <c r="AX83" i="1"/>
  <c r="BD83" i="1"/>
  <c r="AP84" i="1"/>
  <c r="AU84" i="1"/>
  <c r="BA84" i="1"/>
  <c r="BF84" i="1"/>
  <c r="E84" i="19"/>
  <c r="E84" i="26"/>
  <c r="K84" i="19"/>
  <c r="K84" i="26"/>
  <c r="P84" i="19"/>
  <c r="P84" i="26"/>
  <c r="U84" i="19"/>
  <c r="U84" i="26"/>
  <c r="BO85" i="1"/>
  <c r="G84" i="11"/>
  <c r="I84" i="11"/>
  <c r="BW85" i="1"/>
  <c r="AR86" i="1"/>
  <c r="AW86" i="1"/>
  <c r="BC86" i="1"/>
  <c r="BH86" i="1"/>
  <c r="BN86" i="1"/>
  <c r="BW86" i="1"/>
  <c r="AS87" i="1"/>
  <c r="AX87" i="1"/>
  <c r="BD87" i="1"/>
  <c r="AP88" i="1"/>
  <c r="AU88" i="1"/>
  <c r="BA88" i="1"/>
  <c r="BF88" i="1"/>
  <c r="E88" i="19"/>
  <c r="E88" i="26"/>
  <c r="K88" i="19"/>
  <c r="K88" i="26"/>
  <c r="P88" i="19"/>
  <c r="P88" i="26"/>
  <c r="U88" i="19"/>
  <c r="U88" i="26"/>
  <c r="BO89" i="1"/>
  <c r="G88" i="11"/>
  <c r="I88" i="11"/>
  <c r="BW89" i="1"/>
  <c r="AR90" i="1"/>
  <c r="AW90" i="1"/>
  <c r="BC90" i="1"/>
  <c r="BH90" i="1"/>
  <c r="BN90" i="1"/>
  <c r="BW90" i="1"/>
  <c r="AS91" i="1"/>
  <c r="AX91" i="1"/>
  <c r="BD91" i="1"/>
  <c r="AP92" i="1"/>
  <c r="AU92" i="1"/>
  <c r="BA92" i="1"/>
  <c r="BF92" i="1"/>
  <c r="E92" i="19"/>
  <c r="E92" i="26"/>
  <c r="K92" i="19"/>
  <c r="K92" i="26"/>
  <c r="P92" i="19"/>
  <c r="P92" i="26"/>
  <c r="U92" i="19"/>
  <c r="U92" i="26"/>
  <c r="BW93" i="1"/>
  <c r="AR94" i="1"/>
  <c r="AW94" i="1"/>
  <c r="BC94" i="1"/>
  <c r="BH94" i="1"/>
  <c r="BN94" i="1"/>
  <c r="BO94" i="1"/>
  <c r="G93" i="11"/>
  <c r="I93" i="11"/>
  <c r="AS95" i="1"/>
  <c r="AX95" i="1"/>
  <c r="BD95" i="1"/>
  <c r="AP96" i="1"/>
  <c r="AU96" i="1"/>
  <c r="BA96" i="1"/>
  <c r="BF96" i="1"/>
  <c r="E96" i="19"/>
  <c r="E96" i="26"/>
  <c r="K96" i="19"/>
  <c r="K96" i="26"/>
  <c r="P96" i="19"/>
  <c r="P96" i="26"/>
  <c r="U96" i="19"/>
  <c r="U96" i="26"/>
  <c r="BO97" i="1"/>
  <c r="G96" i="11"/>
  <c r="I96" i="11"/>
  <c r="BW97" i="1"/>
  <c r="AR98" i="1"/>
  <c r="AW98" i="1"/>
  <c r="BC98" i="1"/>
  <c r="BH98" i="1"/>
  <c r="BN98" i="1"/>
  <c r="BW98" i="1"/>
  <c r="AS99" i="1"/>
  <c r="AX99" i="1"/>
  <c r="BD99" i="1"/>
  <c r="AP100" i="1"/>
  <c r="AU100" i="1"/>
  <c r="BA100" i="1"/>
  <c r="BF100" i="1"/>
  <c r="E100" i="19"/>
  <c r="E100" i="26"/>
  <c r="K100" i="19"/>
  <c r="K100" i="26"/>
  <c r="P100" i="19"/>
  <c r="P100" i="26"/>
  <c r="U100" i="19"/>
  <c r="U100" i="26"/>
  <c r="BO101" i="1"/>
  <c r="G100" i="11"/>
  <c r="I100" i="11"/>
  <c r="BW101" i="1"/>
  <c r="AR102" i="1"/>
  <c r="AW102" i="1"/>
  <c r="BC102" i="1"/>
  <c r="BH102" i="1"/>
  <c r="BN102" i="1"/>
  <c r="BW102" i="1"/>
  <c r="AS103" i="1"/>
  <c r="AX103" i="1"/>
  <c r="BD103" i="1"/>
  <c r="AP104" i="1"/>
  <c r="AU104" i="1"/>
  <c r="BA104" i="1"/>
  <c r="BF104" i="1"/>
  <c r="E104" i="19"/>
  <c r="E104" i="26"/>
  <c r="K104" i="19"/>
  <c r="K104" i="26"/>
  <c r="P104" i="19"/>
  <c r="P104" i="26"/>
  <c r="U104" i="19"/>
  <c r="U104" i="26"/>
  <c r="BO105" i="1"/>
  <c r="G104" i="11"/>
  <c r="I104" i="11"/>
  <c r="BW105" i="1"/>
  <c r="AR106" i="1"/>
  <c r="AW106" i="1"/>
  <c r="BC106" i="1"/>
  <c r="BH106" i="1"/>
  <c r="BN106" i="1"/>
  <c r="BW106" i="1"/>
  <c r="AS107" i="1"/>
  <c r="AX107" i="1"/>
  <c r="BD107" i="1"/>
  <c r="AP108" i="1"/>
  <c r="AU108" i="1"/>
  <c r="BA108" i="1"/>
  <c r="BF108" i="1"/>
  <c r="E108" i="19"/>
  <c r="E108" i="26"/>
  <c r="K108" i="19"/>
  <c r="K108" i="26"/>
  <c r="P108" i="19"/>
  <c r="P108" i="26"/>
  <c r="U108" i="19"/>
  <c r="U108" i="26"/>
  <c r="BW109" i="1"/>
  <c r="AR110" i="1"/>
  <c r="AW110" i="1"/>
  <c r="BC110" i="1"/>
  <c r="BH110" i="1"/>
  <c r="BN110" i="1"/>
  <c r="BO110" i="1"/>
  <c r="G109" i="11"/>
  <c r="I109" i="11"/>
  <c r="AS111" i="1"/>
  <c r="AX111" i="1"/>
  <c r="BD111" i="1"/>
  <c r="AP112" i="1"/>
  <c r="AU112" i="1"/>
  <c r="BA112" i="1"/>
  <c r="BF112" i="1"/>
  <c r="E112" i="19"/>
  <c r="E112" i="26"/>
  <c r="K112" i="19"/>
  <c r="K112" i="26"/>
  <c r="P112" i="19"/>
  <c r="P112" i="26"/>
  <c r="U112" i="19"/>
  <c r="U112" i="26"/>
  <c r="BO113" i="1"/>
  <c r="G112" i="11"/>
  <c r="I112" i="11"/>
  <c r="BW113" i="1"/>
  <c r="AR114" i="1"/>
  <c r="AW114" i="1"/>
  <c r="BC114" i="1"/>
  <c r="BH114" i="1"/>
  <c r="BN114" i="1"/>
  <c r="BW114" i="1"/>
  <c r="AS115" i="1"/>
  <c r="AX115" i="1"/>
  <c r="BD115" i="1"/>
  <c r="AP116" i="1"/>
  <c r="AU116" i="1"/>
  <c r="BA116" i="1"/>
  <c r="BF116" i="1"/>
  <c r="P116" i="19"/>
  <c r="P116" i="26"/>
  <c r="U116" i="19"/>
  <c r="U116" i="26"/>
  <c r="BO117" i="1"/>
  <c r="G116" i="11"/>
  <c r="I116" i="11"/>
  <c r="BW117" i="1"/>
  <c r="AR118" i="1"/>
  <c r="AW118" i="1"/>
  <c r="BC118" i="1"/>
  <c r="BH118" i="1"/>
  <c r="BN118" i="1"/>
  <c r="BW118" i="1"/>
  <c r="AS119" i="1"/>
  <c r="AX119" i="1"/>
  <c r="BD119" i="1"/>
  <c r="AP120" i="1"/>
  <c r="AU120" i="1"/>
  <c r="BA120" i="1"/>
  <c r="BF120" i="1"/>
  <c r="E120" i="19"/>
  <c r="E120" i="26"/>
  <c r="K120" i="19"/>
  <c r="K120" i="26"/>
  <c r="U120" i="19"/>
  <c r="U120" i="26"/>
  <c r="BO121" i="1"/>
  <c r="G120" i="11"/>
  <c r="I120" i="11"/>
  <c r="BW121" i="1"/>
  <c r="AR122" i="1"/>
  <c r="AW122" i="1"/>
  <c r="BC122" i="1"/>
  <c r="BH122" i="1"/>
  <c r="BN122" i="1"/>
  <c r="BW122" i="1"/>
  <c r="AS123" i="1"/>
  <c r="AX123" i="1"/>
  <c r="BD123" i="1"/>
  <c r="AP124" i="1"/>
  <c r="AU124" i="1"/>
  <c r="BA124" i="1"/>
  <c r="BF124" i="1"/>
  <c r="E124" i="19"/>
  <c r="E124" i="26"/>
  <c r="K124" i="19"/>
  <c r="K124" i="26"/>
  <c r="P124" i="19"/>
  <c r="P124" i="26"/>
  <c r="U124" i="19"/>
  <c r="U124" i="26"/>
  <c r="BW125" i="1"/>
  <c r="AR126" i="1"/>
  <c r="AW126" i="1"/>
  <c r="BC126" i="1"/>
  <c r="BH126" i="1"/>
  <c r="BN126" i="1"/>
  <c r="BO126" i="1"/>
  <c r="G125" i="11"/>
  <c r="I125" i="11"/>
  <c r="AS127" i="1"/>
  <c r="AX127" i="1"/>
  <c r="BD127" i="1"/>
  <c r="AP128" i="1"/>
  <c r="AU128" i="1"/>
  <c r="BA128" i="1"/>
  <c r="BF128" i="1"/>
  <c r="K128" i="19"/>
  <c r="K128" i="26"/>
  <c r="P128" i="19"/>
  <c r="P128" i="26"/>
  <c r="U128" i="19"/>
  <c r="U128" i="26"/>
  <c r="BO129" i="1"/>
  <c r="G128" i="11"/>
  <c r="I128" i="11"/>
  <c r="BW129" i="1"/>
  <c r="AS130" i="1"/>
  <c r="BA130" i="1"/>
  <c r="BI130" i="1"/>
  <c r="V130" i="19"/>
  <c r="V130" i="26"/>
  <c r="I130" i="19"/>
  <c r="I130" i="26"/>
  <c r="J131" i="2"/>
  <c r="Q131" i="2"/>
  <c r="BF132" i="1"/>
  <c r="BB132" i="1"/>
  <c r="AX132" i="1"/>
  <c r="AT132" i="1"/>
  <c r="AP132" i="1"/>
  <c r="BH132" i="1"/>
  <c r="BD132" i="1"/>
  <c r="AZ132" i="1"/>
  <c r="AV132" i="1"/>
  <c r="AR132" i="1"/>
  <c r="AW132" i="1"/>
  <c r="BE132" i="1"/>
  <c r="I132" i="19"/>
  <c r="I132" i="26"/>
  <c r="O132" i="26"/>
  <c r="AQ134" i="1"/>
  <c r="AY134" i="1"/>
  <c r="BG134" i="1"/>
  <c r="BN134" i="1"/>
  <c r="BW134" i="1"/>
  <c r="G134" i="19"/>
  <c r="G134" i="26"/>
  <c r="O134" i="19"/>
  <c r="O134" i="26"/>
  <c r="AU136" i="1"/>
  <c r="F135" i="11"/>
  <c r="O135" i="11"/>
  <c r="BW136" i="1"/>
  <c r="BO136" i="1"/>
  <c r="G135" i="11"/>
  <c r="I135" i="11"/>
  <c r="C136" i="19"/>
  <c r="C136" i="26"/>
  <c r="M136" i="19"/>
  <c r="M136" i="26"/>
  <c r="S136" i="19"/>
  <c r="S136" i="26"/>
  <c r="J137" i="2"/>
  <c r="Q137" i="2"/>
  <c r="BH138" i="1"/>
  <c r="BD138" i="1"/>
  <c r="AZ138" i="1"/>
  <c r="AV138" i="1"/>
  <c r="AR138" i="1"/>
  <c r="BF138" i="1"/>
  <c r="BB138" i="1"/>
  <c r="AX138" i="1"/>
  <c r="AT138" i="1"/>
  <c r="AP138" i="1"/>
  <c r="AW138" i="1"/>
  <c r="BE138" i="1"/>
  <c r="E138" i="19"/>
  <c r="E138" i="26"/>
  <c r="M138" i="19"/>
  <c r="M138" i="26"/>
  <c r="U138" i="19"/>
  <c r="U138" i="26"/>
  <c r="BO139" i="1"/>
  <c r="G138" i="11"/>
  <c r="I138" i="11"/>
  <c r="AS140" i="1"/>
  <c r="BA140" i="1"/>
  <c r="BI140" i="1"/>
  <c r="V140" i="19"/>
  <c r="V140" i="26"/>
  <c r="Q140" i="19"/>
  <c r="Q140" i="26"/>
  <c r="AU142" i="1"/>
  <c r="F141" i="11"/>
  <c r="O141" i="11"/>
  <c r="BW142" i="1"/>
  <c r="BO142" i="1"/>
  <c r="G141" i="11"/>
  <c r="I141" i="11"/>
  <c r="K142" i="19"/>
  <c r="K142" i="26"/>
  <c r="S142" i="19"/>
  <c r="S142" i="26"/>
  <c r="AQ144" i="1"/>
  <c r="AY144" i="1"/>
  <c r="BG144" i="1"/>
  <c r="BN144" i="1"/>
  <c r="BO144" i="1"/>
  <c r="G143" i="11"/>
  <c r="I143" i="11"/>
  <c r="AS146" i="1"/>
  <c r="BA146" i="1"/>
  <c r="BI146" i="1"/>
  <c r="J147" i="2"/>
  <c r="Q147" i="2"/>
  <c r="BF148" i="1"/>
  <c r="BB148" i="1"/>
  <c r="AX148" i="1"/>
  <c r="AT148" i="1"/>
  <c r="AP148" i="1"/>
  <c r="BH148" i="1"/>
  <c r="BD148" i="1"/>
  <c r="AZ148" i="1"/>
  <c r="AV148" i="1"/>
  <c r="AR148" i="1"/>
  <c r="AW148" i="1"/>
  <c r="BE148" i="1"/>
  <c r="AQ150" i="1"/>
  <c r="AY150" i="1"/>
  <c r="BG150" i="1"/>
  <c r="BN150" i="1"/>
  <c r="BW150" i="1"/>
  <c r="AU152" i="1"/>
  <c r="F151" i="11"/>
  <c r="O151" i="11"/>
  <c r="BW152" i="1"/>
  <c r="BO152" i="1"/>
  <c r="G151" i="11"/>
  <c r="I151" i="11"/>
  <c r="J153" i="2"/>
  <c r="Q153" i="2"/>
  <c r="BH154" i="1"/>
  <c r="BD154" i="1"/>
  <c r="AZ154" i="1"/>
  <c r="AV154" i="1"/>
  <c r="AR154" i="1"/>
  <c r="BF154" i="1"/>
  <c r="BB154" i="1"/>
  <c r="AX154" i="1"/>
  <c r="AT154" i="1"/>
  <c r="AP154" i="1"/>
  <c r="AW154" i="1"/>
  <c r="BE154" i="1"/>
  <c r="BO155" i="1"/>
  <c r="G154" i="11"/>
  <c r="I154" i="11"/>
  <c r="AS156" i="1"/>
  <c r="BA156" i="1"/>
  <c r="BI156" i="1"/>
  <c r="AU158" i="1"/>
  <c r="F157" i="11"/>
  <c r="O157" i="11"/>
  <c r="BW158" i="1"/>
  <c r="BO158" i="1"/>
  <c r="G157" i="11"/>
  <c r="I157" i="11"/>
  <c r="AQ160" i="1"/>
  <c r="AY160" i="1"/>
  <c r="BG160" i="1"/>
  <c r="BN160" i="1"/>
  <c r="BW160" i="1"/>
  <c r="AS162" i="1"/>
  <c r="BA162" i="1"/>
  <c r="BI162" i="1"/>
  <c r="BW163" i="1"/>
  <c r="BO163" i="1"/>
  <c r="G162" i="11"/>
  <c r="I162" i="11"/>
  <c r="BG168" i="1"/>
  <c r="BC168" i="1"/>
  <c r="AY168" i="1"/>
  <c r="AU168" i="1"/>
  <c r="AQ168" i="1"/>
  <c r="BF168" i="1"/>
  <c r="BB168" i="1"/>
  <c r="AX168" i="1"/>
  <c r="AT168" i="1"/>
  <c r="AP168" i="1"/>
  <c r="BH168" i="1"/>
  <c r="BD168" i="1"/>
  <c r="AZ168" i="1"/>
  <c r="AV168" i="1"/>
  <c r="AR168" i="1"/>
  <c r="BE168" i="1"/>
  <c r="F169" i="11"/>
  <c r="O169" i="11"/>
  <c r="BN170" i="1"/>
  <c r="BW170" i="1"/>
  <c r="J171" i="2"/>
  <c r="Q171" i="2"/>
  <c r="AS172" i="1"/>
  <c r="BI172" i="1"/>
  <c r="BW183" i="1"/>
  <c r="BO183" i="1"/>
  <c r="G182" i="11"/>
  <c r="I182" i="11"/>
  <c r="BW194" i="1"/>
  <c r="BO194" i="1"/>
  <c r="G193" i="11"/>
  <c r="I193" i="11"/>
  <c r="BW232" i="1"/>
  <c r="BO232" i="1"/>
  <c r="G231" i="11"/>
  <c r="I231" i="11"/>
  <c r="BW238" i="1"/>
  <c r="BO238" i="1"/>
  <c r="G237" i="11"/>
  <c r="I237" i="11"/>
  <c r="BW248" i="1"/>
  <c r="BO248" i="1"/>
  <c r="G247" i="11"/>
  <c r="I247" i="11"/>
  <c r="K6" i="19"/>
  <c r="K6" i="26"/>
  <c r="O7" i="19"/>
  <c r="O7" i="26"/>
  <c r="AS9" i="1"/>
  <c r="BA9" i="1"/>
  <c r="BI9" i="1"/>
  <c r="E11" i="19"/>
  <c r="E11" i="26"/>
  <c r="Q13" i="19"/>
  <c r="Q13" i="26"/>
  <c r="E14" i="19"/>
  <c r="E14" i="26"/>
  <c r="I6" i="19"/>
  <c r="I6" i="26"/>
  <c r="Q6" i="19"/>
  <c r="Q6" i="26"/>
  <c r="U6" i="19"/>
  <c r="U6" i="26"/>
  <c r="M7" i="19"/>
  <c r="M7" i="26"/>
  <c r="Q7" i="19"/>
  <c r="Q7" i="26"/>
  <c r="AQ9" i="1"/>
  <c r="AU9" i="1"/>
  <c r="AY9" i="1"/>
  <c r="BC9" i="1"/>
  <c r="BV10" i="1"/>
  <c r="K10" i="19"/>
  <c r="K10" i="26"/>
  <c r="G11" i="19"/>
  <c r="G11" i="26"/>
  <c r="S11" i="19"/>
  <c r="S11" i="26"/>
  <c r="G12" i="19"/>
  <c r="G12" i="26"/>
  <c r="S12" i="19"/>
  <c r="S12" i="26"/>
  <c r="K13" i="19"/>
  <c r="K13" i="26"/>
  <c r="O13" i="19"/>
  <c r="O13" i="26"/>
  <c r="K14" i="19"/>
  <c r="K14" i="26"/>
  <c r="O14" i="19"/>
  <c r="O14" i="26"/>
  <c r="C15" i="19"/>
  <c r="C15" i="26"/>
  <c r="G15" i="19"/>
  <c r="G15" i="26"/>
  <c r="S15" i="19"/>
  <c r="S15" i="26"/>
  <c r="K16" i="19"/>
  <c r="K16" i="26"/>
  <c r="O16" i="19"/>
  <c r="O16" i="26"/>
  <c r="C17" i="19"/>
  <c r="C17" i="26"/>
  <c r="S17" i="19"/>
  <c r="S17" i="26"/>
  <c r="C18" i="19"/>
  <c r="C18" i="26"/>
  <c r="S18" i="19"/>
  <c r="S18" i="26"/>
  <c r="C19" i="19"/>
  <c r="C19" i="26"/>
  <c r="G19" i="19"/>
  <c r="G19" i="26"/>
  <c r="S19" i="19"/>
  <c r="S19" i="26"/>
  <c r="C20" i="19"/>
  <c r="C20" i="26"/>
  <c r="K20" i="19"/>
  <c r="K20" i="26"/>
  <c r="O20" i="19"/>
  <c r="O20" i="26"/>
  <c r="K21" i="19"/>
  <c r="K21" i="26"/>
  <c r="C22" i="19"/>
  <c r="C22" i="26"/>
  <c r="G22" i="19"/>
  <c r="G22" i="26"/>
  <c r="K23" i="19"/>
  <c r="K23" i="26"/>
  <c r="O23" i="19"/>
  <c r="O23" i="26"/>
  <c r="G24" i="19"/>
  <c r="G24" i="26"/>
  <c r="S24" i="19"/>
  <c r="S24" i="26"/>
  <c r="G25" i="19"/>
  <c r="G25" i="26"/>
  <c r="S25" i="19"/>
  <c r="S25" i="26"/>
  <c r="K26" i="19"/>
  <c r="K26" i="26"/>
  <c r="O26" i="19"/>
  <c r="O26" i="26"/>
  <c r="C27" i="19"/>
  <c r="C27" i="26"/>
  <c r="O27" i="19"/>
  <c r="O27" i="26"/>
  <c r="S27" i="19"/>
  <c r="S27" i="26"/>
  <c r="C28" i="19"/>
  <c r="C28" i="26"/>
  <c r="K28" i="19"/>
  <c r="K28" i="26"/>
  <c r="S28" i="19"/>
  <c r="S28" i="26"/>
  <c r="C29" i="19"/>
  <c r="C29" i="26"/>
  <c r="O29" i="19"/>
  <c r="O29" i="26"/>
  <c r="S29" i="19"/>
  <c r="S29" i="26"/>
  <c r="C30" i="19"/>
  <c r="C30" i="26"/>
  <c r="G30" i="19"/>
  <c r="G30" i="26"/>
  <c r="K30" i="19"/>
  <c r="K30" i="26"/>
  <c r="S30" i="19"/>
  <c r="S30" i="26"/>
  <c r="C31" i="19"/>
  <c r="C31" i="26"/>
  <c r="G31" i="19"/>
  <c r="G31" i="26"/>
  <c r="K31" i="19"/>
  <c r="K31" i="26"/>
  <c r="O31" i="19"/>
  <c r="O31" i="26"/>
  <c r="S31" i="19"/>
  <c r="S31" i="26"/>
  <c r="C32" i="19"/>
  <c r="C32" i="26"/>
  <c r="G32" i="19"/>
  <c r="G32" i="26"/>
  <c r="K32" i="19"/>
  <c r="K32" i="26"/>
  <c r="O32" i="19"/>
  <c r="O32" i="26"/>
  <c r="S32" i="19"/>
  <c r="S32" i="26"/>
  <c r="C33" i="19"/>
  <c r="C33" i="26"/>
  <c r="G33" i="19"/>
  <c r="G33" i="26"/>
  <c r="K33" i="19"/>
  <c r="K33" i="26"/>
  <c r="O33" i="26"/>
  <c r="S33" i="19"/>
  <c r="S33" i="26"/>
  <c r="G34" i="19"/>
  <c r="G34" i="26"/>
  <c r="K34" i="19"/>
  <c r="K34" i="26"/>
  <c r="O34" i="19"/>
  <c r="O34" i="26"/>
  <c r="C35" i="19"/>
  <c r="C35" i="26"/>
  <c r="G35" i="19"/>
  <c r="G35" i="26"/>
  <c r="O35" i="19"/>
  <c r="O35" i="26"/>
  <c r="S35" i="19"/>
  <c r="S35" i="26"/>
  <c r="AQ37" i="1"/>
  <c r="AU37" i="1"/>
  <c r="AY37" i="1"/>
  <c r="BC37" i="1"/>
  <c r="E37" i="19"/>
  <c r="E37" i="26"/>
  <c r="I37" i="19"/>
  <c r="I37" i="26"/>
  <c r="M37" i="19"/>
  <c r="M37" i="26"/>
  <c r="Q37" i="19"/>
  <c r="Q37" i="26"/>
  <c r="J38" i="2"/>
  <c r="Q38" i="2"/>
  <c r="AS39" i="1"/>
  <c r="AW39" i="1"/>
  <c r="BA39" i="1"/>
  <c r="BE39" i="1"/>
  <c r="BN39" i="1"/>
  <c r="BO39" i="1"/>
  <c r="G38" i="11"/>
  <c r="I38" i="11"/>
  <c r="C39" i="19"/>
  <c r="C39" i="26"/>
  <c r="G39" i="19"/>
  <c r="G39" i="26"/>
  <c r="K39" i="19"/>
  <c r="K39" i="26"/>
  <c r="O39" i="19"/>
  <c r="O39" i="26"/>
  <c r="S39" i="19"/>
  <c r="S39" i="26"/>
  <c r="AQ41" i="1"/>
  <c r="AU41" i="1"/>
  <c r="AY41" i="1"/>
  <c r="BD41" i="1"/>
  <c r="Q41" i="19"/>
  <c r="Q41" i="26"/>
  <c r="V41" i="19"/>
  <c r="BG43" i="1"/>
  <c r="BC43" i="1"/>
  <c r="AY43" i="1"/>
  <c r="AU43" i="1"/>
  <c r="AQ43" i="1"/>
  <c r="AT43" i="1"/>
  <c r="AZ43" i="1"/>
  <c r="BE43" i="1"/>
  <c r="AQ44" i="1"/>
  <c r="AW44" i="1"/>
  <c r="BB44" i="1"/>
  <c r="BG44" i="1"/>
  <c r="V44" i="19"/>
  <c r="V44" i="26"/>
  <c r="G44" i="19"/>
  <c r="G44" i="26"/>
  <c r="L44" i="19"/>
  <c r="L44" i="26"/>
  <c r="Q44" i="19"/>
  <c r="Q44" i="26"/>
  <c r="F45" i="19"/>
  <c r="F45" i="26"/>
  <c r="L45" i="19"/>
  <c r="L45" i="26"/>
  <c r="Q45" i="19"/>
  <c r="Q45" i="26"/>
  <c r="V45" i="19"/>
  <c r="V45" i="26"/>
  <c r="BG47" i="1"/>
  <c r="BC47" i="1"/>
  <c r="AY47" i="1"/>
  <c r="AU47" i="1"/>
  <c r="AQ47" i="1"/>
  <c r="AT47" i="1"/>
  <c r="AZ47" i="1"/>
  <c r="BE47" i="1"/>
  <c r="AQ48" i="1"/>
  <c r="AW48" i="1"/>
  <c r="BB48" i="1"/>
  <c r="BG48" i="1"/>
  <c r="V48" i="19"/>
  <c r="V48" i="26"/>
  <c r="G48" i="19"/>
  <c r="G48" i="26"/>
  <c r="L48" i="19"/>
  <c r="L48" i="26"/>
  <c r="Q48" i="19"/>
  <c r="Q48" i="26"/>
  <c r="F49" i="19"/>
  <c r="F49" i="26"/>
  <c r="L49" i="19"/>
  <c r="L49" i="26"/>
  <c r="Q49" i="19"/>
  <c r="Q49" i="26"/>
  <c r="V49" i="19"/>
  <c r="V49" i="26"/>
  <c r="BG51" i="1"/>
  <c r="BC51" i="1"/>
  <c r="AY51" i="1"/>
  <c r="AU51" i="1"/>
  <c r="AQ51" i="1"/>
  <c r="AT51" i="1"/>
  <c r="AZ51" i="1"/>
  <c r="BE51" i="1"/>
  <c r="AQ52" i="1"/>
  <c r="AW52" i="1"/>
  <c r="BB52" i="1"/>
  <c r="BG52" i="1"/>
  <c r="V52" i="19"/>
  <c r="V52" i="26"/>
  <c r="G52" i="19"/>
  <c r="Q52" i="19"/>
  <c r="Q52" i="26"/>
  <c r="F53" i="19"/>
  <c r="F53" i="26"/>
  <c r="L53" i="19"/>
  <c r="L53" i="26"/>
  <c r="Q53" i="19"/>
  <c r="Q53" i="26"/>
  <c r="V53" i="19"/>
  <c r="V53" i="26"/>
  <c r="BG55" i="1"/>
  <c r="BC55" i="1"/>
  <c r="AY55" i="1"/>
  <c r="AU55" i="1"/>
  <c r="AQ55" i="1"/>
  <c r="AT55" i="1"/>
  <c r="AZ55" i="1"/>
  <c r="BE55" i="1"/>
  <c r="AQ56" i="1"/>
  <c r="AW56" i="1"/>
  <c r="BB56" i="1"/>
  <c r="BG56" i="1"/>
  <c r="V56" i="19"/>
  <c r="V56" i="26"/>
  <c r="G56" i="19"/>
  <c r="G56" i="26"/>
  <c r="L56" i="19"/>
  <c r="L56" i="26"/>
  <c r="Q56" i="19"/>
  <c r="Q56" i="26"/>
  <c r="F57" i="19"/>
  <c r="F57" i="26"/>
  <c r="L57" i="19"/>
  <c r="L57" i="26"/>
  <c r="Q57" i="19"/>
  <c r="Q57" i="26"/>
  <c r="V57" i="19"/>
  <c r="V57" i="26"/>
  <c r="BG59" i="1"/>
  <c r="BC59" i="1"/>
  <c r="AY59" i="1"/>
  <c r="AU59" i="1"/>
  <c r="AQ59" i="1"/>
  <c r="AT59" i="1"/>
  <c r="AZ59" i="1"/>
  <c r="BE59" i="1"/>
  <c r="AQ60" i="1"/>
  <c r="AW60" i="1"/>
  <c r="BB60" i="1"/>
  <c r="BG60" i="1"/>
  <c r="V60" i="19"/>
  <c r="V60" i="26"/>
  <c r="G60" i="19"/>
  <c r="G60" i="26"/>
  <c r="L60" i="19"/>
  <c r="L60" i="26"/>
  <c r="Q60" i="19"/>
  <c r="Q60" i="26"/>
  <c r="F61" i="19"/>
  <c r="F61" i="26"/>
  <c r="L61" i="19"/>
  <c r="L61" i="26"/>
  <c r="Q61" i="19"/>
  <c r="Q61" i="26"/>
  <c r="V61" i="19"/>
  <c r="V61" i="26"/>
  <c r="BG63" i="1"/>
  <c r="BC63" i="1"/>
  <c r="AY63" i="1"/>
  <c r="AU63" i="1"/>
  <c r="AQ63" i="1"/>
  <c r="AT63" i="1"/>
  <c r="AZ63" i="1"/>
  <c r="BE63" i="1"/>
  <c r="AQ64" i="1"/>
  <c r="AW64" i="1"/>
  <c r="BB64" i="1"/>
  <c r="BG64" i="1"/>
  <c r="V64" i="19"/>
  <c r="V64" i="26"/>
  <c r="G64" i="19"/>
  <c r="G64" i="26"/>
  <c r="L64" i="19"/>
  <c r="L64" i="26"/>
  <c r="Q64" i="19"/>
  <c r="Q64" i="26"/>
  <c r="F65" i="19"/>
  <c r="F65" i="26"/>
  <c r="L65" i="19"/>
  <c r="L65" i="26"/>
  <c r="Q65" i="19"/>
  <c r="Q65" i="26"/>
  <c r="V65" i="19"/>
  <c r="V65" i="26"/>
  <c r="BG67" i="1"/>
  <c r="BC67" i="1"/>
  <c r="AY67" i="1"/>
  <c r="AU67" i="1"/>
  <c r="AQ67" i="1"/>
  <c r="AT67" i="1"/>
  <c r="AZ67" i="1"/>
  <c r="BE67" i="1"/>
  <c r="AQ68" i="1"/>
  <c r="AW68" i="1"/>
  <c r="BB68" i="1"/>
  <c r="BG68" i="1"/>
  <c r="V68" i="26"/>
  <c r="G68" i="19"/>
  <c r="G68" i="26"/>
  <c r="L68" i="19"/>
  <c r="L68" i="26"/>
  <c r="Q68" i="19"/>
  <c r="Q68" i="26"/>
  <c r="F69" i="19"/>
  <c r="F69" i="26"/>
  <c r="L69" i="19"/>
  <c r="L69" i="26"/>
  <c r="Q69" i="19"/>
  <c r="Q69" i="26"/>
  <c r="V69" i="19"/>
  <c r="V69" i="26"/>
  <c r="BG71" i="1"/>
  <c r="BC71" i="1"/>
  <c r="AY71" i="1"/>
  <c r="AU71" i="1"/>
  <c r="AQ71" i="1"/>
  <c r="AT71" i="1"/>
  <c r="AZ71" i="1"/>
  <c r="BE71" i="1"/>
  <c r="AQ72" i="1"/>
  <c r="AW72" i="1"/>
  <c r="BB72" i="1"/>
  <c r="BG72" i="1"/>
  <c r="V72" i="19"/>
  <c r="V72" i="26"/>
  <c r="G72" i="19"/>
  <c r="G72" i="26"/>
  <c r="L72" i="26"/>
  <c r="Q72" i="19"/>
  <c r="L73" i="19"/>
  <c r="L73" i="26"/>
  <c r="Q73" i="19"/>
  <c r="Q73" i="26"/>
  <c r="V73" i="19"/>
  <c r="V73" i="26"/>
  <c r="BG75" i="1"/>
  <c r="BC75" i="1"/>
  <c r="AY75" i="1"/>
  <c r="AU75" i="1"/>
  <c r="AQ75" i="1"/>
  <c r="AT75" i="1"/>
  <c r="AZ75" i="1"/>
  <c r="BE75" i="1"/>
  <c r="AQ76" i="1"/>
  <c r="AW76" i="1"/>
  <c r="BB76" i="1"/>
  <c r="BG76" i="1"/>
  <c r="G76" i="19"/>
  <c r="G76" i="26"/>
  <c r="L76" i="19"/>
  <c r="L76" i="26"/>
  <c r="Q76" i="19"/>
  <c r="Q76" i="26"/>
  <c r="F77" i="19"/>
  <c r="F77" i="26"/>
  <c r="L77" i="19"/>
  <c r="L77" i="26"/>
  <c r="Q77" i="19"/>
  <c r="Q77" i="26"/>
  <c r="V77" i="19"/>
  <c r="V77" i="26"/>
  <c r="BG79" i="1"/>
  <c r="BC79" i="1"/>
  <c r="AY79" i="1"/>
  <c r="AU79" i="1"/>
  <c r="AQ79" i="1"/>
  <c r="AT79" i="1"/>
  <c r="AZ79" i="1"/>
  <c r="BE79" i="1"/>
  <c r="AQ80" i="1"/>
  <c r="AW80" i="1"/>
  <c r="BB80" i="1"/>
  <c r="BG80" i="1"/>
  <c r="V80" i="19"/>
  <c r="V80" i="26"/>
  <c r="G80" i="19"/>
  <c r="G80" i="26"/>
  <c r="L80" i="19"/>
  <c r="L80" i="26"/>
  <c r="Q80" i="19"/>
  <c r="Q80" i="26"/>
  <c r="L81" i="19"/>
  <c r="L81" i="26"/>
  <c r="Q81" i="26"/>
  <c r="V81" i="19"/>
  <c r="V81" i="26"/>
  <c r="BG83" i="1"/>
  <c r="BC83" i="1"/>
  <c r="AY83" i="1"/>
  <c r="AU83" i="1"/>
  <c r="AQ83" i="1"/>
  <c r="AT83" i="1"/>
  <c r="AZ83" i="1"/>
  <c r="BE83" i="1"/>
  <c r="AQ84" i="1"/>
  <c r="AW84" i="1"/>
  <c r="BB84" i="1"/>
  <c r="BG84" i="1"/>
  <c r="V84" i="19"/>
  <c r="V84" i="26"/>
  <c r="G84" i="19"/>
  <c r="G84" i="26"/>
  <c r="L84" i="19"/>
  <c r="L84" i="26"/>
  <c r="Q84" i="19"/>
  <c r="Q84" i="26"/>
  <c r="F85" i="19"/>
  <c r="F85" i="26"/>
  <c r="L85" i="19"/>
  <c r="L85" i="26"/>
  <c r="Q85" i="19"/>
  <c r="Q85" i="26"/>
  <c r="V85" i="19"/>
  <c r="V85" i="26"/>
  <c r="BG87" i="1"/>
  <c r="BC87" i="1"/>
  <c r="AY87" i="1"/>
  <c r="AU87" i="1"/>
  <c r="AQ87" i="1"/>
  <c r="AT87" i="1"/>
  <c r="AZ87" i="1"/>
  <c r="BE87" i="1"/>
  <c r="AQ88" i="1"/>
  <c r="AW88" i="1"/>
  <c r="BB88" i="1"/>
  <c r="BG88" i="1"/>
  <c r="V88" i="19"/>
  <c r="V88" i="26"/>
  <c r="G88" i="19"/>
  <c r="G88" i="26"/>
  <c r="L88" i="19"/>
  <c r="L88" i="26"/>
  <c r="Q88" i="19"/>
  <c r="Q88" i="26"/>
  <c r="F89" i="19"/>
  <c r="F89" i="26"/>
  <c r="L89" i="19"/>
  <c r="L89" i="26"/>
  <c r="Q89" i="19"/>
  <c r="Q89" i="26"/>
  <c r="V89" i="19"/>
  <c r="V89" i="26"/>
  <c r="BG91" i="1"/>
  <c r="BC91" i="1"/>
  <c r="AY91" i="1"/>
  <c r="AU91" i="1"/>
  <c r="AQ91" i="1"/>
  <c r="AT91" i="1"/>
  <c r="AZ91" i="1"/>
  <c r="BE91" i="1"/>
  <c r="AQ92" i="1"/>
  <c r="AW92" i="1"/>
  <c r="BB92" i="1"/>
  <c r="BG92" i="1"/>
  <c r="V92" i="19"/>
  <c r="V92" i="26"/>
  <c r="G92" i="19"/>
  <c r="Q92" i="19"/>
  <c r="Q92" i="26"/>
  <c r="F93" i="19"/>
  <c r="F93" i="26"/>
  <c r="L93" i="19"/>
  <c r="L93" i="26"/>
  <c r="Q93" i="19"/>
  <c r="Q93" i="26"/>
  <c r="V93" i="19"/>
  <c r="V93" i="26"/>
  <c r="BG95" i="1"/>
  <c r="BC95" i="1"/>
  <c r="AY95" i="1"/>
  <c r="AU95" i="1"/>
  <c r="AQ95" i="1"/>
  <c r="AT95" i="1"/>
  <c r="AZ95" i="1"/>
  <c r="BE95" i="1"/>
  <c r="AQ96" i="1"/>
  <c r="AW96" i="1"/>
  <c r="BB96" i="1"/>
  <c r="BG96" i="1"/>
  <c r="V96" i="19"/>
  <c r="V96" i="26"/>
  <c r="G96" i="19"/>
  <c r="G96" i="26"/>
  <c r="L96" i="19"/>
  <c r="L96" i="26"/>
  <c r="Q96" i="19"/>
  <c r="Q96" i="26"/>
  <c r="F97" i="19"/>
  <c r="F97" i="26"/>
  <c r="L97" i="19"/>
  <c r="L97" i="26"/>
  <c r="Q97" i="19"/>
  <c r="Q97" i="26"/>
  <c r="V97" i="19"/>
  <c r="V97" i="26"/>
  <c r="BG99" i="1"/>
  <c r="BC99" i="1"/>
  <c r="AY99" i="1"/>
  <c r="AU99" i="1"/>
  <c r="AQ99" i="1"/>
  <c r="AT99" i="1"/>
  <c r="AZ99" i="1"/>
  <c r="BE99" i="1"/>
  <c r="AQ100" i="1"/>
  <c r="AW100" i="1"/>
  <c r="BB100" i="1"/>
  <c r="BG100" i="1"/>
  <c r="V100" i="19"/>
  <c r="V100" i="26"/>
  <c r="G100" i="19"/>
  <c r="G100" i="26"/>
  <c r="L100" i="19"/>
  <c r="L100" i="26"/>
  <c r="Q100" i="19"/>
  <c r="Q100" i="26"/>
  <c r="F101" i="19"/>
  <c r="F101" i="26"/>
  <c r="L101" i="19"/>
  <c r="L101" i="26"/>
  <c r="Q101" i="19"/>
  <c r="Q101" i="26"/>
  <c r="V101" i="19"/>
  <c r="V101" i="26"/>
  <c r="BG103" i="1"/>
  <c r="BC103" i="1"/>
  <c r="AY103" i="1"/>
  <c r="AU103" i="1"/>
  <c r="AQ103" i="1"/>
  <c r="AT103" i="1"/>
  <c r="AZ103" i="1"/>
  <c r="BE103" i="1"/>
  <c r="AQ104" i="1"/>
  <c r="AW104" i="1"/>
  <c r="BB104" i="1"/>
  <c r="BG104" i="1"/>
  <c r="V104" i="19"/>
  <c r="V104" i="26"/>
  <c r="G104" i="19"/>
  <c r="G104" i="26"/>
  <c r="L104" i="19"/>
  <c r="L104" i="26"/>
  <c r="Q104" i="19"/>
  <c r="L105" i="19"/>
  <c r="L105" i="26"/>
  <c r="Q105" i="19"/>
  <c r="Q105" i="26"/>
  <c r="V105" i="19"/>
  <c r="V105" i="26"/>
  <c r="BG107" i="1"/>
  <c r="BC107" i="1"/>
  <c r="AY107" i="1"/>
  <c r="AU107" i="1"/>
  <c r="AQ107" i="1"/>
  <c r="AT107" i="1"/>
  <c r="AZ107" i="1"/>
  <c r="BE107" i="1"/>
  <c r="AQ108" i="1"/>
  <c r="AW108" i="1"/>
  <c r="BB108" i="1"/>
  <c r="BG108" i="1"/>
  <c r="V108" i="19"/>
  <c r="V108" i="26"/>
  <c r="G108" i="19"/>
  <c r="Q108" i="19"/>
  <c r="Q108" i="26"/>
  <c r="L109" i="19"/>
  <c r="L109" i="26"/>
  <c r="Q109" i="19"/>
  <c r="Q109" i="26"/>
  <c r="V109" i="19"/>
  <c r="V109" i="26"/>
  <c r="BG111" i="1"/>
  <c r="BC111" i="1"/>
  <c r="AY111" i="1"/>
  <c r="AU111" i="1"/>
  <c r="AQ111" i="1"/>
  <c r="AT111" i="1"/>
  <c r="AZ111" i="1"/>
  <c r="BE111" i="1"/>
  <c r="AQ112" i="1"/>
  <c r="AW112" i="1"/>
  <c r="BB112" i="1"/>
  <c r="BG112" i="1"/>
  <c r="G112" i="19"/>
  <c r="G112" i="26"/>
  <c r="L112" i="19"/>
  <c r="L112" i="26"/>
  <c r="Q112" i="19"/>
  <c r="Q112" i="26"/>
  <c r="F113" i="19"/>
  <c r="F113" i="26"/>
  <c r="L113" i="19"/>
  <c r="L113" i="26"/>
  <c r="Q113" i="19"/>
  <c r="Q113" i="26"/>
  <c r="V113" i="19"/>
  <c r="V113" i="26"/>
  <c r="BG115" i="1"/>
  <c r="BC115" i="1"/>
  <c r="AY115" i="1"/>
  <c r="AU115" i="1"/>
  <c r="AQ115" i="1"/>
  <c r="AT115" i="1"/>
  <c r="AZ115" i="1"/>
  <c r="BE115" i="1"/>
  <c r="AQ116" i="1"/>
  <c r="AW116" i="1"/>
  <c r="BB116" i="1"/>
  <c r="BG116" i="1"/>
  <c r="V116" i="19"/>
  <c r="V116" i="26"/>
  <c r="G116" i="19"/>
  <c r="G116" i="26"/>
  <c r="L116" i="19"/>
  <c r="L116" i="26"/>
  <c r="F117" i="26"/>
  <c r="L117" i="19"/>
  <c r="L117" i="26"/>
  <c r="V117" i="19"/>
  <c r="V117" i="26"/>
  <c r="BG119" i="1"/>
  <c r="BC119" i="1"/>
  <c r="AY119" i="1"/>
  <c r="AU119" i="1"/>
  <c r="AQ119" i="1"/>
  <c r="AT119" i="1"/>
  <c r="AZ119" i="1"/>
  <c r="BE119" i="1"/>
  <c r="AQ120" i="1"/>
  <c r="AW120" i="1"/>
  <c r="BB120" i="1"/>
  <c r="BG120" i="1"/>
  <c r="V120" i="19"/>
  <c r="V120" i="26"/>
  <c r="L120" i="19"/>
  <c r="L120" i="26"/>
  <c r="Q120" i="19"/>
  <c r="Q120" i="26"/>
  <c r="F121" i="19"/>
  <c r="F121" i="26"/>
  <c r="L121" i="19"/>
  <c r="L121" i="26"/>
  <c r="Q121" i="19"/>
  <c r="Q121" i="26"/>
  <c r="V121" i="19"/>
  <c r="V121" i="26"/>
  <c r="BG123" i="1"/>
  <c r="BC123" i="1"/>
  <c r="AY123" i="1"/>
  <c r="AU123" i="1"/>
  <c r="AQ123" i="1"/>
  <c r="AT123" i="1"/>
  <c r="AZ123" i="1"/>
  <c r="BE123" i="1"/>
  <c r="AQ124" i="1"/>
  <c r="AW124" i="1"/>
  <c r="BB124" i="1"/>
  <c r="BG124" i="1"/>
  <c r="V124" i="19"/>
  <c r="V124" i="26"/>
  <c r="G124" i="19"/>
  <c r="G124" i="26"/>
  <c r="Q124" i="19"/>
  <c r="Q124" i="26"/>
  <c r="F125" i="19"/>
  <c r="F125" i="26"/>
  <c r="L125" i="19"/>
  <c r="L125" i="26"/>
  <c r="Q125" i="19"/>
  <c r="Q125" i="26"/>
  <c r="V125" i="19"/>
  <c r="V125" i="26"/>
  <c r="BG127" i="1"/>
  <c r="BC127" i="1"/>
  <c r="AY127" i="1"/>
  <c r="AU127" i="1"/>
  <c r="AQ127" i="1"/>
  <c r="AT127" i="1"/>
  <c r="AZ127" i="1"/>
  <c r="BE127" i="1"/>
  <c r="AQ128" i="1"/>
  <c r="AW128" i="1"/>
  <c r="BB128" i="1"/>
  <c r="BG128" i="1"/>
  <c r="G128" i="19"/>
  <c r="G128" i="26"/>
  <c r="L128" i="19"/>
  <c r="L128" i="26"/>
  <c r="Q128" i="19"/>
  <c r="Q128" i="26"/>
  <c r="H129" i="19"/>
  <c r="H129" i="26"/>
  <c r="P129" i="19"/>
  <c r="P129" i="26"/>
  <c r="F129" i="11"/>
  <c r="O129" i="11"/>
  <c r="BW130" i="1"/>
  <c r="BO130" i="1"/>
  <c r="G129" i="11"/>
  <c r="I129" i="11"/>
  <c r="C130" i="19"/>
  <c r="C130" i="26"/>
  <c r="K130" i="19"/>
  <c r="K130" i="26"/>
  <c r="S130" i="19"/>
  <c r="S130" i="26"/>
  <c r="D131" i="19"/>
  <c r="D131" i="26"/>
  <c r="L131" i="19"/>
  <c r="L131" i="26"/>
  <c r="T131" i="19"/>
  <c r="T131" i="26"/>
  <c r="BN132" i="1"/>
  <c r="BO132" i="1"/>
  <c r="G131" i="11"/>
  <c r="I131" i="11"/>
  <c r="K132" i="19"/>
  <c r="K132" i="26"/>
  <c r="U132" i="19"/>
  <c r="U132" i="26"/>
  <c r="AS134" i="1"/>
  <c r="BA134" i="1"/>
  <c r="BI134" i="1"/>
  <c r="V134" i="19"/>
  <c r="V134" i="26"/>
  <c r="I134" i="19"/>
  <c r="I134" i="26"/>
  <c r="Q134" i="19"/>
  <c r="Q134" i="26"/>
  <c r="J135" i="2"/>
  <c r="Q135" i="2"/>
  <c r="BF136" i="1"/>
  <c r="BB136" i="1"/>
  <c r="AX136" i="1"/>
  <c r="AT136" i="1"/>
  <c r="AP136" i="1"/>
  <c r="BH136" i="1"/>
  <c r="BD136" i="1"/>
  <c r="AZ136" i="1"/>
  <c r="AV136" i="1"/>
  <c r="AR136" i="1"/>
  <c r="AW136" i="1"/>
  <c r="BE136" i="1"/>
  <c r="O136" i="19"/>
  <c r="O136" i="26"/>
  <c r="D137" i="19"/>
  <c r="D137" i="26"/>
  <c r="L137" i="19"/>
  <c r="L137" i="26"/>
  <c r="T137" i="19"/>
  <c r="T137" i="26"/>
  <c r="BN138" i="1"/>
  <c r="BW138" i="1"/>
  <c r="G138" i="19"/>
  <c r="G138" i="26"/>
  <c r="O138" i="19"/>
  <c r="O138" i="26"/>
  <c r="H139" i="19"/>
  <c r="H139" i="26"/>
  <c r="P139" i="19"/>
  <c r="P139" i="26"/>
  <c r="F139" i="11"/>
  <c r="O139" i="11"/>
  <c r="BO140" i="1"/>
  <c r="G139" i="11"/>
  <c r="I139" i="11"/>
  <c r="C140" i="19"/>
  <c r="C140" i="26"/>
  <c r="M140" i="19"/>
  <c r="M140" i="26"/>
  <c r="S140" i="19"/>
  <c r="S140" i="26"/>
  <c r="J141" i="2"/>
  <c r="Q141" i="2"/>
  <c r="BH142" i="1"/>
  <c r="BD142" i="1"/>
  <c r="AZ142" i="1"/>
  <c r="AV142" i="1"/>
  <c r="AR142" i="1"/>
  <c r="BF142" i="1"/>
  <c r="BB142" i="1"/>
  <c r="AX142" i="1"/>
  <c r="AT142" i="1"/>
  <c r="AP142" i="1"/>
  <c r="AW142" i="1"/>
  <c r="BE142" i="1"/>
  <c r="E142" i="19"/>
  <c r="E142" i="26"/>
  <c r="M142" i="19"/>
  <c r="M142" i="26"/>
  <c r="U142" i="19"/>
  <c r="U142" i="26"/>
  <c r="AS144" i="1"/>
  <c r="BA144" i="1"/>
  <c r="BI144" i="1"/>
  <c r="F145" i="11"/>
  <c r="O145" i="11"/>
  <c r="BW146" i="1"/>
  <c r="BO146" i="1"/>
  <c r="G145" i="11"/>
  <c r="I145" i="11"/>
  <c r="BN148" i="1"/>
  <c r="BO148" i="1"/>
  <c r="G147" i="11"/>
  <c r="I147" i="11"/>
  <c r="AS150" i="1"/>
  <c r="BA150" i="1"/>
  <c r="BI150" i="1"/>
  <c r="Q151" i="2"/>
  <c r="J151" i="2"/>
  <c r="BF152" i="1"/>
  <c r="BB152" i="1"/>
  <c r="AX152" i="1"/>
  <c r="AT152" i="1"/>
  <c r="AP152" i="1"/>
  <c r="BH152" i="1"/>
  <c r="BD152" i="1"/>
  <c r="AZ152" i="1"/>
  <c r="AV152" i="1"/>
  <c r="AR152" i="1"/>
  <c r="AW152" i="1"/>
  <c r="BE152" i="1"/>
  <c r="BN154" i="1"/>
  <c r="BW154" i="1"/>
  <c r="F155" i="11"/>
  <c r="O155" i="11"/>
  <c r="BW156" i="1"/>
  <c r="BO156" i="1"/>
  <c r="G155" i="11"/>
  <c r="I155" i="11"/>
  <c r="J157" i="2"/>
  <c r="Q157" i="2"/>
  <c r="BH158" i="1"/>
  <c r="BD158" i="1"/>
  <c r="AZ158" i="1"/>
  <c r="AV158" i="1"/>
  <c r="AR158" i="1"/>
  <c r="BF158" i="1"/>
  <c r="BB158" i="1"/>
  <c r="AX158" i="1"/>
  <c r="AT158" i="1"/>
  <c r="AP158" i="1"/>
  <c r="AW158" i="1"/>
  <c r="BE158" i="1"/>
  <c r="AS160" i="1"/>
  <c r="BA160" i="1"/>
  <c r="BI160" i="1"/>
  <c r="AU162" i="1"/>
  <c r="BC162" i="1"/>
  <c r="F161" i="11"/>
  <c r="O161" i="11"/>
  <c r="BW162" i="1"/>
  <c r="BO162" i="1"/>
  <c r="G161" i="11"/>
  <c r="I161" i="11"/>
  <c r="BG164" i="1"/>
  <c r="BC164" i="1"/>
  <c r="AY164" i="1"/>
  <c r="AU164" i="1"/>
  <c r="AQ164" i="1"/>
  <c r="BF164" i="1"/>
  <c r="BB164" i="1"/>
  <c r="AX164" i="1"/>
  <c r="AT164" i="1"/>
  <c r="AP164" i="1"/>
  <c r="BH164" i="1"/>
  <c r="BD164" i="1"/>
  <c r="AZ164" i="1"/>
  <c r="AV164" i="1"/>
  <c r="AR164" i="1"/>
  <c r="BE164" i="1"/>
  <c r="F165" i="11"/>
  <c r="O165" i="11"/>
  <c r="BN166" i="1"/>
  <c r="BW166" i="1"/>
  <c r="BO166" i="1"/>
  <c r="G165" i="11"/>
  <c r="I165" i="11"/>
  <c r="J167" i="2"/>
  <c r="Q167" i="2"/>
  <c r="AW172" i="1"/>
  <c r="BW179" i="1"/>
  <c r="BO179" i="1"/>
  <c r="G178" i="11"/>
  <c r="I178" i="11"/>
  <c r="BW196" i="1"/>
  <c r="BO196" i="1"/>
  <c r="G195" i="11"/>
  <c r="I195" i="11"/>
  <c r="BW204" i="1"/>
  <c r="BO204" i="1"/>
  <c r="G203" i="11"/>
  <c r="I203" i="11"/>
  <c r="BW210" i="1"/>
  <c r="BO210" i="1"/>
  <c r="G209" i="11"/>
  <c r="I209" i="11"/>
  <c r="BW220" i="1"/>
  <c r="BO220" i="1"/>
  <c r="G219" i="11"/>
  <c r="I219" i="11"/>
  <c r="BW236" i="1"/>
  <c r="BO236" i="1"/>
  <c r="G235" i="11"/>
  <c r="I235" i="11"/>
  <c r="Q44" i="2"/>
  <c r="J44" i="2"/>
  <c r="AS45" i="1"/>
  <c r="AW45" i="1"/>
  <c r="BA45" i="1"/>
  <c r="BE45" i="1"/>
  <c r="Q48" i="2"/>
  <c r="J48" i="2"/>
  <c r="AS49" i="1"/>
  <c r="AW49" i="1"/>
  <c r="BA49" i="1"/>
  <c r="BE49" i="1"/>
  <c r="Q52" i="2"/>
  <c r="J52" i="2"/>
  <c r="AS53" i="1"/>
  <c r="AW53" i="1"/>
  <c r="BA53" i="1"/>
  <c r="BE53" i="1"/>
  <c r="J56" i="2"/>
  <c r="Q56" i="2"/>
  <c r="AS57" i="1"/>
  <c r="AW57" i="1"/>
  <c r="BA57" i="1"/>
  <c r="BE57" i="1"/>
  <c r="J60" i="2"/>
  <c r="Q60" i="2"/>
  <c r="AS61" i="1"/>
  <c r="AW61" i="1"/>
  <c r="BA61" i="1"/>
  <c r="BE61" i="1"/>
  <c r="J64" i="2"/>
  <c r="Q64" i="2"/>
  <c r="AS65" i="1"/>
  <c r="AW65" i="1"/>
  <c r="BA65" i="1"/>
  <c r="BE65" i="1"/>
  <c r="J68" i="2"/>
  <c r="Q68" i="2"/>
  <c r="AS69" i="1"/>
  <c r="AW69" i="1"/>
  <c r="BA69" i="1"/>
  <c r="BE69" i="1"/>
  <c r="J72" i="2"/>
  <c r="Q72" i="2"/>
  <c r="AS73" i="1"/>
  <c r="AW73" i="1"/>
  <c r="BA73" i="1"/>
  <c r="BE73" i="1"/>
  <c r="J76" i="2"/>
  <c r="Q76" i="2"/>
  <c r="AS77" i="1"/>
  <c r="AW77" i="1"/>
  <c r="BA77" i="1"/>
  <c r="BE77" i="1"/>
  <c r="J80" i="2"/>
  <c r="Q80" i="2"/>
  <c r="AS81" i="1"/>
  <c r="AW81" i="1"/>
  <c r="BA81" i="1"/>
  <c r="BE81" i="1"/>
  <c r="J84" i="2"/>
  <c r="Q84" i="2"/>
  <c r="AS85" i="1"/>
  <c r="AW85" i="1"/>
  <c r="BA85" i="1"/>
  <c r="BE85" i="1"/>
  <c r="J88" i="2"/>
  <c r="Q88" i="2"/>
  <c r="AS89" i="1"/>
  <c r="AW89" i="1"/>
  <c r="BA89" i="1"/>
  <c r="BE89" i="1"/>
  <c r="J92" i="2"/>
  <c r="Q92" i="2"/>
  <c r="AS93" i="1"/>
  <c r="AW93" i="1"/>
  <c r="BA93" i="1"/>
  <c r="BE93" i="1"/>
  <c r="J96" i="2"/>
  <c r="Q96" i="2"/>
  <c r="AS97" i="1"/>
  <c r="AW97" i="1"/>
  <c r="BA97" i="1"/>
  <c r="BE97" i="1"/>
  <c r="J100" i="2"/>
  <c r="Q100" i="2"/>
  <c r="AS101" i="1"/>
  <c r="AW101" i="1"/>
  <c r="BA101" i="1"/>
  <c r="BE101" i="1"/>
  <c r="J104" i="2"/>
  <c r="Q104" i="2"/>
  <c r="AS105" i="1"/>
  <c r="AW105" i="1"/>
  <c r="BA105" i="1"/>
  <c r="BE105" i="1"/>
  <c r="J108" i="2"/>
  <c r="Q108" i="2"/>
  <c r="AS109" i="1"/>
  <c r="AW109" i="1"/>
  <c r="BA109" i="1"/>
  <c r="BE109" i="1"/>
  <c r="J112" i="2"/>
  <c r="Q112" i="2"/>
  <c r="AS113" i="1"/>
  <c r="AW113" i="1"/>
  <c r="BA113" i="1"/>
  <c r="BE113" i="1"/>
  <c r="J116" i="2"/>
  <c r="Q116" i="2"/>
  <c r="AS117" i="1"/>
  <c r="AW117" i="1"/>
  <c r="BA117" i="1"/>
  <c r="BE117" i="1"/>
  <c r="J120" i="2"/>
  <c r="Q120" i="2"/>
  <c r="AS121" i="1"/>
  <c r="AW121" i="1"/>
  <c r="BA121" i="1"/>
  <c r="BE121" i="1"/>
  <c r="J124" i="2"/>
  <c r="Q124" i="2"/>
  <c r="AS125" i="1"/>
  <c r="AW125" i="1"/>
  <c r="BA125" i="1"/>
  <c r="BE125" i="1"/>
  <c r="J128" i="2"/>
  <c r="Q128" i="2"/>
  <c r="AS129" i="1"/>
  <c r="AW129" i="1"/>
  <c r="BA129" i="1"/>
  <c r="BE129" i="1"/>
  <c r="AQ131" i="1"/>
  <c r="AU131" i="1"/>
  <c r="AY131" i="1"/>
  <c r="BC131" i="1"/>
  <c r="BG131" i="1"/>
  <c r="J132" i="2"/>
  <c r="Q132" i="2"/>
  <c r="AS133" i="1"/>
  <c r="AW133" i="1"/>
  <c r="BA133" i="1"/>
  <c r="BE133" i="1"/>
  <c r="BN133" i="1"/>
  <c r="AQ135" i="1"/>
  <c r="AU135" i="1"/>
  <c r="AY135" i="1"/>
  <c r="BC135" i="1"/>
  <c r="BG135" i="1"/>
  <c r="J136" i="2"/>
  <c r="Q136" i="2"/>
  <c r="AS137" i="1"/>
  <c r="AW137" i="1"/>
  <c r="BA137" i="1"/>
  <c r="BE137" i="1"/>
  <c r="BN137" i="1"/>
  <c r="AQ139" i="1"/>
  <c r="AU139" i="1"/>
  <c r="AY139" i="1"/>
  <c r="BC139" i="1"/>
  <c r="BG139" i="1"/>
  <c r="J140" i="2"/>
  <c r="Q140" i="2"/>
  <c r="AS141" i="1"/>
  <c r="AW141" i="1"/>
  <c r="BA141" i="1"/>
  <c r="BE141" i="1"/>
  <c r="BN141" i="1"/>
  <c r="AQ143" i="1"/>
  <c r="AU143" i="1"/>
  <c r="AY143" i="1"/>
  <c r="BC143" i="1"/>
  <c r="BG143" i="1"/>
  <c r="Q144" i="2"/>
  <c r="J144" i="2"/>
  <c r="AS145" i="1"/>
  <c r="AW145" i="1"/>
  <c r="BA145" i="1"/>
  <c r="BE145" i="1"/>
  <c r="BN145" i="1"/>
  <c r="AQ147" i="1"/>
  <c r="AU147" i="1"/>
  <c r="AY147" i="1"/>
  <c r="BC147" i="1"/>
  <c r="BG147" i="1"/>
  <c r="Q148" i="2"/>
  <c r="J148" i="2"/>
  <c r="AS149" i="1"/>
  <c r="AW149" i="1"/>
  <c r="BA149" i="1"/>
  <c r="BE149" i="1"/>
  <c r="BN149" i="1"/>
  <c r="AQ151" i="1"/>
  <c r="AU151" i="1"/>
  <c r="AY151" i="1"/>
  <c r="BC151" i="1"/>
  <c r="BG151" i="1"/>
  <c r="P150" i="11"/>
  <c r="Q152" i="2"/>
  <c r="J152" i="2"/>
  <c r="AS153" i="1"/>
  <c r="AW153" i="1"/>
  <c r="BA153" i="1"/>
  <c r="BE153" i="1"/>
  <c r="BN153" i="1"/>
  <c r="AQ155" i="1"/>
  <c r="AU155" i="1"/>
  <c r="AY155" i="1"/>
  <c r="BC155" i="1"/>
  <c r="BG155" i="1"/>
  <c r="Q156" i="2"/>
  <c r="J156" i="2"/>
  <c r="AS157" i="1"/>
  <c r="AW157" i="1"/>
  <c r="BA157" i="1"/>
  <c r="BE157" i="1"/>
  <c r="BN157" i="1"/>
  <c r="AQ159" i="1"/>
  <c r="AU159" i="1"/>
  <c r="AY159" i="1"/>
  <c r="BC159" i="1"/>
  <c r="BG159" i="1"/>
  <c r="Q160" i="2"/>
  <c r="J160" i="2"/>
  <c r="AS161" i="1"/>
  <c r="AW161" i="1"/>
  <c r="BA161" i="1"/>
  <c r="BE161" i="1"/>
  <c r="BN161" i="1"/>
  <c r="AQ163" i="1"/>
  <c r="AU163" i="1"/>
  <c r="AY163" i="1"/>
  <c r="BC163" i="1"/>
  <c r="BG163" i="1"/>
  <c r="J164" i="2"/>
  <c r="Q164" i="2"/>
  <c r="AS165" i="1"/>
  <c r="AW165" i="1"/>
  <c r="BA165" i="1"/>
  <c r="BE165" i="1"/>
  <c r="BN165" i="1"/>
  <c r="AP166" i="1"/>
  <c r="AT166" i="1"/>
  <c r="AX166" i="1"/>
  <c r="BB166" i="1"/>
  <c r="BF166" i="1"/>
  <c r="AQ167" i="1"/>
  <c r="AU167" i="1"/>
  <c r="AY167" i="1"/>
  <c r="BC167" i="1"/>
  <c r="BG167" i="1"/>
  <c r="J168" i="2"/>
  <c r="Q168" i="2"/>
  <c r="AS169" i="1"/>
  <c r="AW169" i="1"/>
  <c r="BA169" i="1"/>
  <c r="BE169" i="1"/>
  <c r="BN169" i="1"/>
  <c r="AP170" i="1"/>
  <c r="AT170" i="1"/>
  <c r="AX170" i="1"/>
  <c r="BB170" i="1"/>
  <c r="BF170" i="1"/>
  <c r="AQ171" i="1"/>
  <c r="AU171" i="1"/>
  <c r="AY171" i="1"/>
  <c r="BC171" i="1"/>
  <c r="BG171" i="1"/>
  <c r="P170" i="11"/>
  <c r="J172" i="2"/>
  <c r="Q172" i="2"/>
  <c r="AS173" i="1"/>
  <c r="AW173" i="1"/>
  <c r="BA173" i="1"/>
  <c r="BE173" i="1"/>
  <c r="BN173" i="1"/>
  <c r="AP174" i="1"/>
  <c r="AT174" i="1"/>
  <c r="AX174" i="1"/>
  <c r="BB174" i="1"/>
  <c r="BF174" i="1"/>
  <c r="AQ175" i="1"/>
  <c r="AU175" i="1"/>
  <c r="AY175" i="1"/>
  <c r="BC175" i="1"/>
  <c r="BG175" i="1"/>
  <c r="AR176" i="1"/>
  <c r="AV176" i="1"/>
  <c r="AZ176" i="1"/>
  <c r="BD176" i="1"/>
  <c r="BH176" i="1"/>
  <c r="J176" i="2"/>
  <c r="Q176" i="2"/>
  <c r="AS177" i="1"/>
  <c r="AW177" i="1"/>
  <c r="BA177" i="1"/>
  <c r="BE177" i="1"/>
  <c r="BN177" i="1"/>
  <c r="AP178" i="1"/>
  <c r="AT178" i="1"/>
  <c r="AX178" i="1"/>
  <c r="BB178" i="1"/>
  <c r="BF178" i="1"/>
  <c r="AQ179" i="1"/>
  <c r="AU179" i="1"/>
  <c r="AY179" i="1"/>
  <c r="BC179" i="1"/>
  <c r="BG179" i="1"/>
  <c r="P178" i="11"/>
  <c r="AR180" i="1"/>
  <c r="AV180" i="1"/>
  <c r="AZ180" i="1"/>
  <c r="BD180" i="1"/>
  <c r="BH180" i="1"/>
  <c r="J180" i="2"/>
  <c r="Q180" i="2"/>
  <c r="AS181" i="1"/>
  <c r="AW181" i="1"/>
  <c r="BA181" i="1"/>
  <c r="BE181" i="1"/>
  <c r="BN181" i="1"/>
  <c r="AP182" i="1"/>
  <c r="AT182" i="1"/>
  <c r="AX182" i="1"/>
  <c r="BB182" i="1"/>
  <c r="BF182" i="1"/>
  <c r="AQ183" i="1"/>
  <c r="AU183" i="1"/>
  <c r="AY183" i="1"/>
  <c r="BC183" i="1"/>
  <c r="BG183" i="1"/>
  <c r="AR184" i="1"/>
  <c r="AV184" i="1"/>
  <c r="AZ184" i="1"/>
  <c r="BD184" i="1"/>
  <c r="BH184" i="1"/>
  <c r="J184" i="2"/>
  <c r="Q184" i="2"/>
  <c r="AS185" i="1"/>
  <c r="AW185" i="1"/>
  <c r="BA185" i="1"/>
  <c r="BE185" i="1"/>
  <c r="BN185" i="1"/>
  <c r="AP186" i="1"/>
  <c r="AT186" i="1"/>
  <c r="AX186" i="1"/>
  <c r="BB186" i="1"/>
  <c r="BF186" i="1"/>
  <c r="AQ187" i="1"/>
  <c r="AU187" i="1"/>
  <c r="AY187" i="1"/>
  <c r="BC187" i="1"/>
  <c r="BG187" i="1"/>
  <c r="AR188" i="1"/>
  <c r="AV188" i="1"/>
  <c r="AZ188" i="1"/>
  <c r="BD188" i="1"/>
  <c r="BH188" i="1"/>
  <c r="J188" i="2"/>
  <c r="Q188" i="2"/>
  <c r="AS189" i="1"/>
  <c r="AW189" i="1"/>
  <c r="BA189" i="1"/>
  <c r="BE189" i="1"/>
  <c r="BN189" i="1"/>
  <c r="AP190" i="1"/>
  <c r="AT190" i="1"/>
  <c r="AX190" i="1"/>
  <c r="BB190" i="1"/>
  <c r="BF190" i="1"/>
  <c r="AQ191" i="1"/>
  <c r="AU191" i="1"/>
  <c r="AY191" i="1"/>
  <c r="BC191" i="1"/>
  <c r="BG191" i="1"/>
  <c r="AR192" i="1"/>
  <c r="AV192" i="1"/>
  <c r="AZ192" i="1"/>
  <c r="BD192" i="1"/>
  <c r="BH192" i="1"/>
  <c r="J192" i="2"/>
  <c r="Q192" i="2"/>
  <c r="AS193" i="1"/>
  <c r="AW193" i="1"/>
  <c r="BA193" i="1"/>
  <c r="BE193" i="1"/>
  <c r="BN193" i="1"/>
  <c r="AQ194" i="1"/>
  <c r="AU194" i="1"/>
  <c r="AY194" i="1"/>
  <c r="BC194" i="1"/>
  <c r="BG194" i="1"/>
  <c r="AS195" i="1"/>
  <c r="AW195" i="1"/>
  <c r="BA195" i="1"/>
  <c r="BE195" i="1"/>
  <c r="BN195" i="1"/>
  <c r="AQ196" i="1"/>
  <c r="AU196" i="1"/>
  <c r="AY196" i="1"/>
  <c r="BC196" i="1"/>
  <c r="BG196" i="1"/>
  <c r="AS197" i="1"/>
  <c r="AW197" i="1"/>
  <c r="BA197" i="1"/>
  <c r="BE197" i="1"/>
  <c r="BN197" i="1"/>
  <c r="AQ198" i="1"/>
  <c r="AU198" i="1"/>
  <c r="AY198" i="1"/>
  <c r="BC198" i="1"/>
  <c r="BG198" i="1"/>
  <c r="AS199" i="1"/>
  <c r="AW199" i="1"/>
  <c r="BA199" i="1"/>
  <c r="BE199" i="1"/>
  <c r="BI199" i="1"/>
  <c r="BN199" i="1"/>
  <c r="AQ200" i="1"/>
  <c r="AU200" i="1"/>
  <c r="AY200" i="1"/>
  <c r="BC200" i="1"/>
  <c r="BG200" i="1"/>
  <c r="AS201" i="1"/>
  <c r="AW201" i="1"/>
  <c r="BA201" i="1"/>
  <c r="BE201" i="1"/>
  <c r="BI201" i="1"/>
  <c r="BN201" i="1"/>
  <c r="AQ202" i="1"/>
  <c r="AU202" i="1"/>
  <c r="AY202" i="1"/>
  <c r="BC202" i="1"/>
  <c r="BG202" i="1"/>
  <c r="J205" i="2"/>
  <c r="Q205" i="2"/>
  <c r="P205" i="11"/>
  <c r="J209" i="2"/>
  <c r="Q209" i="2"/>
  <c r="J213" i="2"/>
  <c r="Q213" i="2"/>
  <c r="J217" i="2"/>
  <c r="Q217" i="2"/>
  <c r="J221" i="2"/>
  <c r="Q221" i="2"/>
  <c r="J225" i="2"/>
  <c r="Q225" i="2"/>
  <c r="J229" i="2"/>
  <c r="Q229" i="2"/>
  <c r="J233" i="2"/>
  <c r="Q233" i="2"/>
  <c r="J237" i="2"/>
  <c r="Q237" i="2"/>
  <c r="P237" i="11"/>
  <c r="J241" i="2"/>
  <c r="Q241" i="2"/>
  <c r="J245" i="2"/>
  <c r="Q245" i="2"/>
  <c r="J249" i="2"/>
  <c r="Q249" i="2"/>
  <c r="J5" i="9"/>
  <c r="C4" i="3"/>
  <c r="D4" i="3"/>
  <c r="K21" i="11"/>
  <c r="L22" i="2"/>
  <c r="I5" i="22"/>
  <c r="N5" i="9"/>
  <c r="C8" i="3"/>
  <c r="D8" i="3"/>
  <c r="K25" i="11"/>
  <c r="L26" i="2"/>
  <c r="I9" i="22"/>
  <c r="R5" i="9"/>
  <c r="C12" i="3"/>
  <c r="D12" i="3"/>
  <c r="K29" i="11"/>
  <c r="L30" i="2"/>
  <c r="I13" i="22"/>
  <c r="V5" i="9"/>
  <c r="C16" i="3"/>
  <c r="D16" i="3"/>
  <c r="K33" i="11"/>
  <c r="L34" i="2"/>
  <c r="I17" i="22"/>
  <c r="Z5" i="9"/>
  <c r="C20" i="3"/>
  <c r="D20" i="3"/>
  <c r="K37" i="11"/>
  <c r="L38" i="2"/>
  <c r="I21" i="22"/>
  <c r="C24" i="3"/>
  <c r="D24" i="3"/>
  <c r="K41" i="11"/>
  <c r="L42" i="2"/>
  <c r="Y456" i="1"/>
  <c r="BQ22" i="1"/>
  <c r="AC456" i="1"/>
  <c r="BQ26" i="1"/>
  <c r="AG456" i="1"/>
  <c r="BQ30" i="1"/>
  <c r="J175" i="2"/>
  <c r="Q175" i="2"/>
  <c r="AS176" i="1"/>
  <c r="AW176" i="1"/>
  <c r="BA176" i="1"/>
  <c r="BE176" i="1"/>
  <c r="BI176" i="1"/>
  <c r="J179" i="2"/>
  <c r="Q179" i="2"/>
  <c r="AS180" i="1"/>
  <c r="AW180" i="1"/>
  <c r="BA180" i="1"/>
  <c r="BE180" i="1"/>
  <c r="BI180" i="1"/>
  <c r="J183" i="2"/>
  <c r="Q183" i="2"/>
  <c r="AS184" i="1"/>
  <c r="AW184" i="1"/>
  <c r="BA184" i="1"/>
  <c r="BE184" i="1"/>
  <c r="BI184" i="1"/>
  <c r="J187" i="2"/>
  <c r="Q187" i="2"/>
  <c r="AS188" i="1"/>
  <c r="AW188" i="1"/>
  <c r="BA188" i="1"/>
  <c r="BE188" i="1"/>
  <c r="BI188" i="1"/>
  <c r="J191" i="2"/>
  <c r="Q191" i="2"/>
  <c r="AS192" i="1"/>
  <c r="AW192" i="1"/>
  <c r="BA192" i="1"/>
  <c r="BE192" i="1"/>
  <c r="BI192" i="1"/>
  <c r="J194" i="2"/>
  <c r="Q194" i="2"/>
  <c r="J196" i="2"/>
  <c r="Q196" i="2"/>
  <c r="J198" i="2"/>
  <c r="Q198" i="2"/>
  <c r="J200" i="2"/>
  <c r="Q200" i="2"/>
  <c r="J202" i="2"/>
  <c r="Q202" i="2"/>
  <c r="J206" i="2"/>
  <c r="Q206" i="2"/>
  <c r="P206" i="11"/>
  <c r="J210" i="2"/>
  <c r="Q210" i="2"/>
  <c r="J214" i="2"/>
  <c r="Q214" i="2"/>
  <c r="J218" i="2"/>
  <c r="Q218" i="2"/>
  <c r="J222" i="2"/>
  <c r="Q222" i="2"/>
  <c r="J226" i="2"/>
  <c r="Q226" i="2"/>
  <c r="J230" i="2"/>
  <c r="Q230" i="2"/>
  <c r="J234" i="2"/>
  <c r="Q234" i="2"/>
  <c r="J238" i="2"/>
  <c r="Q238" i="2"/>
  <c r="P238" i="11"/>
  <c r="J242" i="2"/>
  <c r="Q242" i="2"/>
  <c r="J246" i="2"/>
  <c r="Q246" i="2"/>
  <c r="K5" i="9"/>
  <c r="C5" i="3"/>
  <c r="D5" i="3"/>
  <c r="K22" i="11"/>
  <c r="L23" i="2"/>
  <c r="I6" i="22"/>
  <c r="O5" i="9"/>
  <c r="C9" i="3"/>
  <c r="D9" i="3"/>
  <c r="K26" i="11"/>
  <c r="L27" i="2"/>
  <c r="I10" i="22"/>
  <c r="S5" i="9"/>
  <c r="C13" i="3"/>
  <c r="D13" i="3"/>
  <c r="K30" i="11"/>
  <c r="L31" i="2"/>
  <c r="I14" i="22"/>
  <c r="W5" i="9"/>
  <c r="C17" i="3"/>
  <c r="D17" i="3"/>
  <c r="K34" i="11"/>
  <c r="L35" i="2"/>
  <c r="I18" i="22"/>
  <c r="AA5" i="9"/>
  <c r="C21" i="3"/>
  <c r="D21" i="3"/>
  <c r="K38" i="11"/>
  <c r="L39" i="2"/>
  <c r="I22" i="22"/>
  <c r="AE456" i="21"/>
  <c r="C25" i="3"/>
  <c r="D25" i="3"/>
  <c r="K42" i="11"/>
  <c r="L43" i="2"/>
  <c r="B456" i="1"/>
  <c r="F456" i="1"/>
  <c r="N6" i="9"/>
  <c r="G13" i="14"/>
  <c r="J456" i="1"/>
  <c r="R6" i="9"/>
  <c r="K13" i="14"/>
  <c r="N456" i="1"/>
  <c r="T3" i="14"/>
  <c r="M4" i="14"/>
  <c r="V2" i="19"/>
  <c r="J130" i="2"/>
  <c r="Q130" i="2"/>
  <c r="AS131" i="1"/>
  <c r="AW131" i="1"/>
  <c r="BA131" i="1"/>
  <c r="BE131" i="1"/>
  <c r="D132" i="19"/>
  <c r="D132" i="26"/>
  <c r="H132" i="19"/>
  <c r="H132" i="26"/>
  <c r="L132" i="19"/>
  <c r="L132" i="26"/>
  <c r="P132" i="19"/>
  <c r="P132" i="26"/>
  <c r="J134" i="2"/>
  <c r="Q134" i="2"/>
  <c r="AS135" i="1"/>
  <c r="AW135" i="1"/>
  <c r="BA135" i="1"/>
  <c r="BE135" i="1"/>
  <c r="D136" i="19"/>
  <c r="D136" i="26"/>
  <c r="H136" i="19"/>
  <c r="H136" i="26"/>
  <c r="L136" i="19"/>
  <c r="L136" i="26"/>
  <c r="P136" i="19"/>
  <c r="P136" i="26"/>
  <c r="T136" i="19"/>
  <c r="T136" i="26"/>
  <c r="J138" i="2"/>
  <c r="Q138" i="2"/>
  <c r="AS139" i="1"/>
  <c r="AW139" i="1"/>
  <c r="BA139" i="1"/>
  <c r="BE139" i="1"/>
  <c r="D140" i="19"/>
  <c r="D140" i="26"/>
  <c r="H140" i="19"/>
  <c r="H140" i="26"/>
  <c r="L140" i="19"/>
  <c r="L140" i="26"/>
  <c r="P140" i="19"/>
  <c r="P140" i="26"/>
  <c r="T140" i="19"/>
  <c r="T140" i="26"/>
  <c r="J142" i="2"/>
  <c r="Q142" i="2"/>
  <c r="AS143" i="1"/>
  <c r="AW143" i="1"/>
  <c r="BA143" i="1"/>
  <c r="BE143" i="1"/>
  <c r="Q146" i="2"/>
  <c r="J146" i="2"/>
  <c r="AS147" i="1"/>
  <c r="AW147" i="1"/>
  <c r="BA147" i="1"/>
  <c r="BE147" i="1"/>
  <c r="Q150" i="2"/>
  <c r="J150" i="2"/>
  <c r="AS151" i="1"/>
  <c r="AW151" i="1"/>
  <c r="BA151" i="1"/>
  <c r="BE151" i="1"/>
  <c r="Q154" i="2"/>
  <c r="J154" i="2"/>
  <c r="AS155" i="1"/>
  <c r="AW155" i="1"/>
  <c r="BA155" i="1"/>
  <c r="BE155" i="1"/>
  <c r="Q158" i="2"/>
  <c r="J158" i="2"/>
  <c r="AS159" i="1"/>
  <c r="AW159" i="1"/>
  <c r="BA159" i="1"/>
  <c r="BE159" i="1"/>
  <c r="J162" i="2"/>
  <c r="Q162" i="2"/>
  <c r="AS163" i="1"/>
  <c r="AW163" i="1"/>
  <c r="BA163" i="1"/>
  <c r="BE163" i="1"/>
  <c r="AR166" i="1"/>
  <c r="AV166" i="1"/>
  <c r="AZ166" i="1"/>
  <c r="BD166" i="1"/>
  <c r="BH166" i="1"/>
  <c r="J166" i="2"/>
  <c r="Q166" i="2"/>
  <c r="AS167" i="1"/>
  <c r="AW167" i="1"/>
  <c r="BA167" i="1"/>
  <c r="BE167" i="1"/>
  <c r="BO168" i="1"/>
  <c r="G167" i="11"/>
  <c r="I167" i="11"/>
  <c r="BW168" i="1"/>
  <c r="AR170" i="1"/>
  <c r="AV170" i="1"/>
  <c r="AZ170" i="1"/>
  <c r="BD170" i="1"/>
  <c r="BH170" i="1"/>
  <c r="J170" i="2"/>
  <c r="Q170" i="2"/>
  <c r="AS171" i="1"/>
  <c r="AW171" i="1"/>
  <c r="BA171" i="1"/>
  <c r="BE171" i="1"/>
  <c r="BO172" i="1"/>
  <c r="G171" i="11"/>
  <c r="I171" i="11"/>
  <c r="BW172" i="1"/>
  <c r="AR174" i="1"/>
  <c r="AV174" i="1"/>
  <c r="AZ174" i="1"/>
  <c r="BD174" i="1"/>
  <c r="BH174" i="1"/>
  <c r="J174" i="2"/>
  <c r="Q174" i="2"/>
  <c r="AS175" i="1"/>
  <c r="AW175" i="1"/>
  <c r="BA175" i="1"/>
  <c r="BE175" i="1"/>
  <c r="AP176" i="1"/>
  <c r="AT176" i="1"/>
  <c r="AX176" i="1"/>
  <c r="BB176" i="1"/>
  <c r="BF176" i="1"/>
  <c r="BO176" i="1"/>
  <c r="G175" i="11"/>
  <c r="I175" i="11"/>
  <c r="BW176" i="1"/>
  <c r="AR178" i="1"/>
  <c r="AV178" i="1"/>
  <c r="AZ178" i="1"/>
  <c r="BD178" i="1"/>
  <c r="BH178" i="1"/>
  <c r="J178" i="2"/>
  <c r="Q178" i="2"/>
  <c r="AS179" i="1"/>
  <c r="AW179" i="1"/>
  <c r="BA179" i="1"/>
  <c r="BE179" i="1"/>
  <c r="AP180" i="1"/>
  <c r="AT180" i="1"/>
  <c r="AX180" i="1"/>
  <c r="BB180" i="1"/>
  <c r="BF180" i="1"/>
  <c r="BO180" i="1"/>
  <c r="G179" i="11"/>
  <c r="I179" i="11"/>
  <c r="BW180" i="1"/>
  <c r="AR182" i="1"/>
  <c r="AV182" i="1"/>
  <c r="AZ182" i="1"/>
  <c r="BD182" i="1"/>
  <c r="BH182" i="1"/>
  <c r="J182" i="2"/>
  <c r="Q182" i="2"/>
  <c r="AS183" i="1"/>
  <c r="AW183" i="1"/>
  <c r="BA183" i="1"/>
  <c r="BE183" i="1"/>
  <c r="AP184" i="1"/>
  <c r="AT184" i="1"/>
  <c r="AX184" i="1"/>
  <c r="BB184" i="1"/>
  <c r="BF184" i="1"/>
  <c r="BO184" i="1"/>
  <c r="G183" i="11"/>
  <c r="I183" i="11"/>
  <c r="BW184" i="1"/>
  <c r="P184" i="11"/>
  <c r="AR186" i="1"/>
  <c r="AV186" i="1"/>
  <c r="AZ186" i="1"/>
  <c r="BD186" i="1"/>
  <c r="BH186" i="1"/>
  <c r="J186" i="2"/>
  <c r="Q186" i="2"/>
  <c r="AS187" i="1"/>
  <c r="AW187" i="1"/>
  <c r="BA187" i="1"/>
  <c r="BE187" i="1"/>
  <c r="AP188" i="1"/>
  <c r="AT188" i="1"/>
  <c r="AX188" i="1"/>
  <c r="BB188" i="1"/>
  <c r="BF188" i="1"/>
  <c r="AR190" i="1"/>
  <c r="AV190" i="1"/>
  <c r="AZ190" i="1"/>
  <c r="BD190" i="1"/>
  <c r="BH190" i="1"/>
  <c r="J190" i="2"/>
  <c r="Q190" i="2"/>
  <c r="AS191" i="1"/>
  <c r="AW191" i="1"/>
  <c r="BA191" i="1"/>
  <c r="BE191" i="1"/>
  <c r="AP192" i="1"/>
  <c r="AT192" i="1"/>
  <c r="AX192" i="1"/>
  <c r="BB192" i="1"/>
  <c r="BF192" i="1"/>
  <c r="BO192" i="1"/>
  <c r="G191" i="11"/>
  <c r="I191" i="11"/>
  <c r="BW192" i="1"/>
  <c r="AS194" i="1"/>
  <c r="AW194" i="1"/>
  <c r="BA194" i="1"/>
  <c r="BE194" i="1"/>
  <c r="AS196" i="1"/>
  <c r="AW196" i="1"/>
  <c r="BA196" i="1"/>
  <c r="BE196" i="1"/>
  <c r="P196" i="11"/>
  <c r="AS198" i="1"/>
  <c r="AW198" i="1"/>
  <c r="BA198" i="1"/>
  <c r="BE198" i="1"/>
  <c r="AU199" i="1"/>
  <c r="AY199" i="1"/>
  <c r="BC199" i="1"/>
  <c r="P198" i="11"/>
  <c r="AS200" i="1"/>
  <c r="AW200" i="1"/>
  <c r="BA200" i="1"/>
  <c r="BE200" i="1"/>
  <c r="BN200" i="1"/>
  <c r="AQ201" i="1"/>
  <c r="AU201" i="1"/>
  <c r="AY201" i="1"/>
  <c r="BC201" i="1"/>
  <c r="AS202" i="1"/>
  <c r="AW202" i="1"/>
  <c r="BA202" i="1"/>
  <c r="BE202" i="1"/>
  <c r="BN202" i="1"/>
  <c r="J203" i="2"/>
  <c r="Q203" i="2"/>
  <c r="BO205" i="1"/>
  <c r="G204" i="11"/>
  <c r="I204" i="11"/>
  <c r="BW205" i="1"/>
  <c r="BN206" i="1"/>
  <c r="J207" i="2"/>
  <c r="Q207" i="2"/>
  <c r="P207" i="11"/>
  <c r="J211" i="2"/>
  <c r="Q211" i="2"/>
  <c r="BO213" i="1"/>
  <c r="G212" i="11"/>
  <c r="I212" i="11"/>
  <c r="BW213" i="1"/>
  <c r="J215" i="2"/>
  <c r="Q215" i="2"/>
  <c r="BO217" i="1"/>
  <c r="G216" i="11"/>
  <c r="I216" i="11"/>
  <c r="BW217" i="1"/>
  <c r="BN218" i="1"/>
  <c r="J219" i="2"/>
  <c r="Q219" i="2"/>
  <c r="P219" i="11"/>
  <c r="BO221" i="1"/>
  <c r="G220" i="11"/>
  <c r="I220" i="11"/>
  <c r="BW221" i="1"/>
  <c r="BN222" i="1"/>
  <c r="J223" i="2"/>
  <c r="Q223" i="2"/>
  <c r="BO225" i="1"/>
  <c r="G224" i="11"/>
  <c r="I224" i="11"/>
  <c r="BW225" i="1"/>
  <c r="BN226" i="1"/>
  <c r="J227" i="2"/>
  <c r="Q227" i="2"/>
  <c r="BO229" i="1"/>
  <c r="G228" i="11"/>
  <c r="I228" i="11"/>
  <c r="BW229" i="1"/>
  <c r="BN230" i="1"/>
  <c r="J231" i="2"/>
  <c r="Q231" i="2"/>
  <c r="BO233" i="1"/>
  <c r="G232" i="11"/>
  <c r="I232" i="11"/>
  <c r="BW233" i="1"/>
  <c r="J235" i="2"/>
  <c r="Q235" i="2"/>
  <c r="BO237" i="1"/>
  <c r="G236" i="11"/>
  <c r="I236" i="11"/>
  <c r="BW237" i="1"/>
  <c r="J239" i="2"/>
  <c r="Q239" i="2"/>
  <c r="BO241" i="1"/>
  <c r="G240" i="11"/>
  <c r="I240" i="11"/>
  <c r="BW241" i="1"/>
  <c r="BN242" i="1"/>
  <c r="J243" i="2"/>
  <c r="Q243" i="2"/>
  <c r="BO245" i="1"/>
  <c r="G244" i="11"/>
  <c r="I244" i="11"/>
  <c r="BW245" i="1"/>
  <c r="BN246" i="1"/>
  <c r="J247" i="2"/>
  <c r="Q247" i="2"/>
  <c r="P247" i="11"/>
  <c r="BO249" i="1"/>
  <c r="G248" i="11"/>
  <c r="I248" i="11"/>
  <c r="BW249" i="1"/>
  <c r="L5" i="9"/>
  <c r="C6" i="3"/>
  <c r="D6" i="3"/>
  <c r="K23" i="11"/>
  <c r="L24" i="2"/>
  <c r="I7" i="22"/>
  <c r="P5" i="9"/>
  <c r="C10" i="3"/>
  <c r="D10" i="3"/>
  <c r="K27" i="11"/>
  <c r="L28" i="2"/>
  <c r="I11" i="22"/>
  <c r="T5" i="9"/>
  <c r="C14" i="3"/>
  <c r="D14" i="3"/>
  <c r="K31" i="11"/>
  <c r="L32" i="2"/>
  <c r="I15" i="22"/>
  <c r="X5" i="9"/>
  <c r="C18" i="3"/>
  <c r="D18" i="3"/>
  <c r="K35" i="11"/>
  <c r="L36" i="2"/>
  <c r="I19" i="22"/>
  <c r="C22" i="3"/>
  <c r="D22" i="3"/>
  <c r="AB5" i="9"/>
  <c r="K39" i="11"/>
  <c r="L40" i="2"/>
  <c r="I23" i="22"/>
  <c r="C456" i="1"/>
  <c r="K6" i="9"/>
  <c r="D13" i="14"/>
  <c r="G456" i="1"/>
  <c r="O6" i="9"/>
  <c r="H13" i="14"/>
  <c r="K456" i="1"/>
  <c r="S6" i="9"/>
  <c r="L13" i="14"/>
  <c r="O456" i="1"/>
  <c r="S456" i="1"/>
  <c r="AA6" i="9"/>
  <c r="T13" i="14"/>
  <c r="W456" i="1"/>
  <c r="AA456" i="1"/>
  <c r="BQ24" i="1"/>
  <c r="BA19" i="14"/>
  <c r="AE464" i="21"/>
  <c r="X12" i="14"/>
  <c r="J165" i="2"/>
  <c r="Q165" i="2"/>
  <c r="AS166" i="1"/>
  <c r="AW166" i="1"/>
  <c r="BA166" i="1"/>
  <c r="BE166" i="1"/>
  <c r="P167" i="11"/>
  <c r="J169" i="2"/>
  <c r="Q169" i="2"/>
  <c r="AS170" i="1"/>
  <c r="AW170" i="1"/>
  <c r="BA170" i="1"/>
  <c r="BE170" i="1"/>
  <c r="J173" i="2"/>
  <c r="Q173" i="2"/>
  <c r="AS174" i="1"/>
  <c r="AW174" i="1"/>
  <c r="BA174" i="1"/>
  <c r="BE174" i="1"/>
  <c r="BN174" i="1"/>
  <c r="BO174" i="1"/>
  <c r="G173" i="11"/>
  <c r="I173" i="11"/>
  <c r="AQ176" i="1"/>
  <c r="AU176" i="1"/>
  <c r="AY176" i="1"/>
  <c r="BC176" i="1"/>
  <c r="J177" i="2"/>
  <c r="Q177" i="2"/>
  <c r="AS178" i="1"/>
  <c r="AW178" i="1"/>
  <c r="BA178" i="1"/>
  <c r="BE178" i="1"/>
  <c r="BN178" i="1"/>
  <c r="BO178" i="1"/>
  <c r="G177" i="11"/>
  <c r="I177" i="11"/>
  <c r="AQ180" i="1"/>
  <c r="AU180" i="1"/>
  <c r="AY180" i="1"/>
  <c r="BC180" i="1"/>
  <c r="J181" i="2"/>
  <c r="Q181" i="2"/>
  <c r="AS182" i="1"/>
  <c r="AW182" i="1"/>
  <c r="BA182" i="1"/>
  <c r="BE182" i="1"/>
  <c r="BN182" i="1"/>
  <c r="BO182" i="1"/>
  <c r="G181" i="11"/>
  <c r="I181" i="11"/>
  <c r="AQ184" i="1"/>
  <c r="AU184" i="1"/>
  <c r="AY184" i="1"/>
  <c r="BC184" i="1"/>
  <c r="J185" i="2"/>
  <c r="Q185" i="2"/>
  <c r="AS186" i="1"/>
  <c r="AW186" i="1"/>
  <c r="BA186" i="1"/>
  <c r="BE186" i="1"/>
  <c r="BN186" i="1"/>
  <c r="BW186" i="1"/>
  <c r="AQ188" i="1"/>
  <c r="AU188" i="1"/>
  <c r="AY188" i="1"/>
  <c r="BC188" i="1"/>
  <c r="J189" i="2"/>
  <c r="Q189" i="2"/>
  <c r="AS190" i="1"/>
  <c r="AW190" i="1"/>
  <c r="BA190" i="1"/>
  <c r="BE190" i="1"/>
  <c r="BN190" i="1"/>
  <c r="BO190" i="1"/>
  <c r="G189" i="11"/>
  <c r="I189" i="11"/>
  <c r="AQ192" i="1"/>
  <c r="AU192" i="1"/>
  <c r="AY192" i="1"/>
  <c r="BC192" i="1"/>
  <c r="J193" i="2"/>
  <c r="Q193" i="2"/>
  <c r="J195" i="2"/>
  <c r="Q195" i="2"/>
  <c r="J197" i="2"/>
  <c r="Q197" i="2"/>
  <c r="J199" i="2"/>
  <c r="Q199" i="2"/>
  <c r="J201" i="2"/>
  <c r="Q201" i="2"/>
  <c r="BN203" i="1"/>
  <c r="BO203" i="1"/>
  <c r="G202" i="11"/>
  <c r="I202" i="11"/>
  <c r="J204" i="2"/>
  <c r="Q204" i="2"/>
  <c r="BN207" i="1"/>
  <c r="BO207" i="1"/>
  <c r="G206" i="11"/>
  <c r="I206" i="11"/>
  <c r="J208" i="2"/>
  <c r="Q208" i="2"/>
  <c r="BN211" i="1"/>
  <c r="BW211" i="1"/>
  <c r="J212" i="2"/>
  <c r="Q212" i="2"/>
  <c r="BN215" i="1"/>
  <c r="BO215" i="1"/>
  <c r="G214" i="11"/>
  <c r="I214" i="11"/>
  <c r="J216" i="2"/>
  <c r="Q216" i="2"/>
  <c r="BN219" i="1"/>
  <c r="BO219" i="1"/>
  <c r="G218" i="11"/>
  <c r="I218" i="11"/>
  <c r="J220" i="2"/>
  <c r="Q220" i="2"/>
  <c r="BN223" i="1"/>
  <c r="BO223" i="1"/>
  <c r="G222" i="11"/>
  <c r="I222" i="11"/>
  <c r="J224" i="2"/>
  <c r="Q224" i="2"/>
  <c r="BN227" i="1"/>
  <c r="BW227" i="1"/>
  <c r="J228" i="2"/>
  <c r="Q228" i="2"/>
  <c r="BN231" i="1"/>
  <c r="BO231" i="1"/>
  <c r="G230" i="11"/>
  <c r="I230" i="11"/>
  <c r="J232" i="2"/>
  <c r="Q232" i="2"/>
  <c r="BN235" i="1"/>
  <c r="BO235" i="1"/>
  <c r="G234" i="11"/>
  <c r="I234" i="11"/>
  <c r="J236" i="2"/>
  <c r="Q236" i="2"/>
  <c r="BN239" i="1"/>
  <c r="BO239" i="1"/>
  <c r="G238" i="11"/>
  <c r="I238" i="11"/>
  <c r="J240" i="2"/>
  <c r="Q240" i="2"/>
  <c r="BN243" i="1"/>
  <c r="BW243" i="1"/>
  <c r="J244" i="2"/>
  <c r="Q244" i="2"/>
  <c r="BN247" i="1"/>
  <c r="BO247" i="1"/>
  <c r="G246" i="11"/>
  <c r="I246" i="11"/>
  <c r="J248" i="2"/>
  <c r="Q248" i="2"/>
  <c r="M5" i="9"/>
  <c r="C7" i="3"/>
  <c r="D7" i="3"/>
  <c r="K24" i="11"/>
  <c r="L25" i="2"/>
  <c r="I8" i="22"/>
  <c r="Q5" i="9"/>
  <c r="C11" i="3"/>
  <c r="D11" i="3"/>
  <c r="K28" i="11"/>
  <c r="L29" i="2"/>
  <c r="I12" i="22"/>
  <c r="U5" i="9"/>
  <c r="C15" i="3"/>
  <c r="D15" i="3"/>
  <c r="K32" i="11"/>
  <c r="L33" i="2"/>
  <c r="I16" i="22"/>
  <c r="Y5" i="9"/>
  <c r="C19" i="3"/>
  <c r="D19" i="3"/>
  <c r="K36" i="11"/>
  <c r="L37" i="2"/>
  <c r="I20" i="22"/>
  <c r="AC5" i="9"/>
  <c r="C23" i="3"/>
  <c r="D23" i="3"/>
  <c r="K40" i="11"/>
  <c r="L41" i="2"/>
  <c r="I24" i="22"/>
  <c r="D456" i="1"/>
  <c r="L6" i="9"/>
  <c r="E13" i="14"/>
  <c r="H456" i="1"/>
  <c r="P6" i="9"/>
  <c r="I13" i="14"/>
  <c r="L456" i="1"/>
  <c r="T6" i="9"/>
  <c r="M13" i="14"/>
  <c r="P456" i="1"/>
  <c r="D31" i="3"/>
  <c r="D30" i="3"/>
  <c r="D27" i="3"/>
  <c r="D32" i="3"/>
  <c r="D26" i="3"/>
  <c r="D28" i="3"/>
  <c r="D29" i="3"/>
  <c r="C7" i="22"/>
  <c r="P9" i="2"/>
  <c r="C9" i="22"/>
  <c r="P11" i="2"/>
  <c r="C15" i="22"/>
  <c r="P17" i="2"/>
  <c r="C8" i="22"/>
  <c r="P10" i="2"/>
  <c r="C12" i="22"/>
  <c r="P14" i="2"/>
  <c r="P20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5" i="2"/>
  <c r="P147" i="2"/>
  <c r="P149" i="2"/>
  <c r="C151" i="22"/>
  <c r="P153" i="2"/>
  <c r="C155" i="22"/>
  <c r="P157" i="2"/>
  <c r="C159" i="22"/>
  <c r="P161" i="2"/>
  <c r="C150" i="22"/>
  <c r="P152" i="2"/>
  <c r="C154" i="22"/>
  <c r="P156" i="2"/>
  <c r="C158" i="22"/>
  <c r="P160" i="2"/>
  <c r="P12" i="2"/>
  <c r="P18" i="2"/>
  <c r="P21" i="2"/>
  <c r="P22" i="2"/>
  <c r="P25" i="2"/>
  <c r="P28" i="2"/>
  <c r="P32" i="2"/>
  <c r="P36" i="2"/>
  <c r="P40" i="2"/>
  <c r="P44" i="2"/>
  <c r="P48" i="2"/>
  <c r="P52" i="2"/>
  <c r="P144" i="2"/>
  <c r="P146" i="2"/>
  <c r="P148" i="2"/>
  <c r="P150" i="2"/>
  <c r="C149" i="22"/>
  <c r="P151" i="2"/>
  <c r="C153" i="22"/>
  <c r="P155" i="2"/>
  <c r="C157" i="22"/>
  <c r="P159" i="2"/>
  <c r="P29" i="2"/>
  <c r="P33" i="2"/>
  <c r="P37" i="2"/>
  <c r="P41" i="2"/>
  <c r="P45" i="2"/>
  <c r="P49" i="2"/>
  <c r="P53" i="2"/>
  <c r="C152" i="22"/>
  <c r="P154" i="2"/>
  <c r="C156" i="22"/>
  <c r="P158" i="2"/>
  <c r="N4" i="12"/>
  <c r="D17" i="12"/>
  <c r="C8" i="21"/>
  <c r="N3" i="12"/>
  <c r="I7" i="14"/>
  <c r="D9" i="12"/>
  <c r="D8" i="21"/>
  <c r="K2" i="11"/>
  <c r="A8" i="21"/>
  <c r="E22" i="12"/>
  <c r="K18" i="14"/>
  <c r="N2" i="12"/>
  <c r="P235" i="11"/>
  <c r="P193" i="11"/>
  <c r="V106" i="26"/>
  <c r="P187" i="11"/>
  <c r="P179" i="11"/>
  <c r="V76" i="26"/>
  <c r="K80" i="26"/>
  <c r="D48" i="26"/>
  <c r="C60" i="26"/>
  <c r="H29" i="26"/>
  <c r="BO397" i="1"/>
  <c r="G396" i="11"/>
  <c r="I396" i="11"/>
  <c r="BW397" i="1"/>
  <c r="BO422" i="1"/>
  <c r="G421" i="11"/>
  <c r="I421" i="11"/>
  <c r="BW422" i="1"/>
  <c r="BO406" i="1"/>
  <c r="G405" i="11"/>
  <c r="I405" i="11"/>
  <c r="BW406" i="1"/>
  <c r="BO390" i="1"/>
  <c r="G389" i="11"/>
  <c r="I389" i="11"/>
  <c r="BW390" i="1"/>
  <c r="BO431" i="1"/>
  <c r="G430" i="11"/>
  <c r="I430" i="11"/>
  <c r="P223" i="11"/>
  <c r="P192" i="11"/>
  <c r="P144" i="11"/>
  <c r="P136" i="11"/>
  <c r="P246" i="11"/>
  <c r="P214" i="11"/>
  <c r="P245" i="11"/>
  <c r="P213" i="11"/>
  <c r="P186" i="11"/>
  <c r="E132" i="19"/>
  <c r="F109" i="19"/>
  <c r="K29" i="26"/>
  <c r="O28" i="26"/>
  <c r="C25" i="26"/>
  <c r="O21" i="26"/>
  <c r="G17" i="26"/>
  <c r="C142" i="26"/>
  <c r="G140" i="26"/>
  <c r="Q130" i="26"/>
  <c r="BW7" i="1"/>
  <c r="U62" i="26"/>
  <c r="D60" i="26"/>
  <c r="D45" i="26"/>
  <c r="H38" i="19"/>
  <c r="M34" i="26"/>
  <c r="Q17" i="26"/>
  <c r="V142" i="26"/>
  <c r="L139" i="26"/>
  <c r="O126" i="26"/>
  <c r="O124" i="26"/>
  <c r="T121" i="26"/>
  <c r="E118" i="26"/>
  <c r="D100" i="26"/>
  <c r="O92" i="26"/>
  <c r="N73" i="19"/>
  <c r="O37" i="26"/>
  <c r="U34" i="26"/>
  <c r="U25" i="26"/>
  <c r="I10" i="26"/>
  <c r="S134" i="26"/>
  <c r="M68" i="19"/>
  <c r="D34" i="26"/>
  <c r="T24" i="26"/>
  <c r="T23" i="26"/>
  <c r="D22" i="26"/>
  <c r="H11" i="19"/>
  <c r="H10" i="26"/>
  <c r="C26" i="26"/>
  <c r="O22" i="19"/>
  <c r="S16" i="26"/>
  <c r="C10" i="26"/>
  <c r="V32" i="19"/>
  <c r="BW68" i="1"/>
  <c r="BW100" i="1"/>
  <c r="BO450" i="1"/>
  <c r="G449" i="11"/>
  <c r="I449" i="11"/>
  <c r="BW437" i="1"/>
  <c r="BO421" i="1"/>
  <c r="G420" i="11"/>
  <c r="I420" i="11"/>
  <c r="BW421" i="1"/>
  <c r="BW351" i="1"/>
  <c r="BW343" i="1"/>
  <c r="BW335" i="1"/>
  <c r="BO417" i="1"/>
  <c r="G416" i="11"/>
  <c r="I416" i="11"/>
  <c r="BO427" i="1"/>
  <c r="G426" i="11"/>
  <c r="I426" i="11"/>
  <c r="BW401" i="1"/>
  <c r="BO401" i="1"/>
  <c r="G400" i="11"/>
  <c r="I400" i="11"/>
  <c r="BW388" i="1"/>
  <c r="BW326" i="1"/>
  <c r="BW294" i="1"/>
  <c r="BW262" i="1"/>
  <c r="BW327" i="1"/>
  <c r="BW311" i="1"/>
  <c r="BW295" i="1"/>
  <c r="BW279" i="1"/>
  <c r="BW263" i="1"/>
  <c r="BO325" i="1"/>
  <c r="G324" i="11"/>
  <c r="I324" i="11"/>
  <c r="BO277" i="1"/>
  <c r="G276" i="11"/>
  <c r="I276" i="11"/>
  <c r="P180" i="11"/>
  <c r="P202" i="11"/>
  <c r="P114" i="11"/>
  <c r="G120" i="26"/>
  <c r="Q116" i="26"/>
  <c r="L41" i="26"/>
  <c r="E128" i="26"/>
  <c r="P120" i="26"/>
  <c r="K116" i="26"/>
  <c r="E48" i="26"/>
  <c r="U44" i="26"/>
  <c r="Q39" i="26"/>
  <c r="I73" i="26"/>
  <c r="T68" i="26"/>
  <c r="O42" i="26"/>
  <c r="K136" i="26"/>
  <c r="BO43" i="1"/>
  <c r="G42" i="11"/>
  <c r="I42" i="11"/>
  <c r="BO381" i="1"/>
  <c r="G380" i="11"/>
  <c r="I380" i="11"/>
  <c r="BW381" i="1"/>
  <c r="BO316" i="1"/>
  <c r="G315" i="11"/>
  <c r="I315" i="11"/>
  <c r="BO300" i="1"/>
  <c r="G299" i="11"/>
  <c r="I299" i="11"/>
  <c r="BO284" i="1"/>
  <c r="G283" i="11"/>
  <c r="I283" i="11"/>
  <c r="BO268" i="1"/>
  <c r="G267" i="11"/>
  <c r="I267" i="11"/>
  <c r="BO252" i="1"/>
  <c r="G251" i="11"/>
  <c r="I251" i="11"/>
  <c r="BQ15" i="1"/>
  <c r="BW292" i="1"/>
  <c r="BW260" i="1"/>
  <c r="BO444" i="1"/>
  <c r="G443" i="11"/>
  <c r="I443" i="11"/>
  <c r="P140" i="11"/>
  <c r="P248" i="11"/>
  <c r="P148" i="11"/>
  <c r="P197" i="11"/>
  <c r="P239" i="11"/>
  <c r="P82" i="11"/>
  <c r="I136" i="26"/>
  <c r="U37" i="26"/>
  <c r="S34" i="26"/>
  <c r="C34" i="26"/>
  <c r="G29" i="26"/>
  <c r="S22" i="26"/>
  <c r="G18" i="26"/>
  <c r="C14" i="26"/>
  <c r="C11" i="26"/>
  <c r="D73" i="26"/>
  <c r="E70" i="26"/>
  <c r="D65" i="26"/>
  <c r="U46" i="26"/>
  <c r="U33" i="26"/>
  <c r="I25" i="26"/>
  <c r="E23" i="26"/>
  <c r="Q15" i="26"/>
  <c r="D139" i="26"/>
  <c r="O122" i="26"/>
  <c r="O120" i="26"/>
  <c r="T117" i="26"/>
  <c r="I92" i="26"/>
  <c r="O90" i="26"/>
  <c r="T80" i="26"/>
  <c r="I34" i="26"/>
  <c r="Q25" i="26"/>
  <c r="I21" i="26"/>
  <c r="I19" i="26"/>
  <c r="M17" i="26"/>
  <c r="O142" i="26"/>
  <c r="K134" i="26"/>
  <c r="P34" i="26"/>
  <c r="T21" i="26"/>
  <c r="D21" i="26"/>
  <c r="O25" i="19"/>
  <c r="S14" i="26"/>
  <c r="C13" i="26"/>
  <c r="I7" i="26"/>
  <c r="BW448" i="1"/>
  <c r="BO442" i="1"/>
  <c r="G441" i="11"/>
  <c r="I441" i="11"/>
  <c r="BW429" i="1"/>
  <c r="BO405" i="1"/>
  <c r="G404" i="11"/>
  <c r="I404" i="11"/>
  <c r="BW405" i="1"/>
  <c r="BO411" i="1"/>
  <c r="G410" i="11"/>
  <c r="I410" i="11"/>
  <c r="BW385" i="1"/>
  <c r="BO385" i="1"/>
  <c r="G384" i="11"/>
  <c r="I384" i="11"/>
  <c r="BW318" i="1"/>
  <c r="BW286" i="1"/>
  <c r="BW254" i="1"/>
  <c r="BW315" i="1"/>
  <c r="BW299" i="1"/>
  <c r="BW283" i="1"/>
  <c r="BW267" i="1"/>
  <c r="BW251" i="1"/>
  <c r="BW412" i="1"/>
  <c r="BO313" i="1"/>
  <c r="G312" i="11"/>
  <c r="I312" i="11"/>
  <c r="BO297" i="1"/>
  <c r="G296" i="11"/>
  <c r="I296" i="11"/>
  <c r="P182" i="11"/>
  <c r="P208" i="11"/>
  <c r="P211" i="11"/>
  <c r="P190" i="11"/>
  <c r="P222" i="11"/>
  <c r="P221" i="11"/>
  <c r="P102" i="11"/>
  <c r="P194" i="11"/>
  <c r="P188" i="11"/>
  <c r="P210" i="11"/>
  <c r="P189" i="11"/>
  <c r="P181" i="11"/>
  <c r="P177" i="11"/>
  <c r="P241" i="11"/>
  <c r="P209" i="11"/>
  <c r="V128" i="26"/>
  <c r="L124" i="26"/>
  <c r="Q117" i="26"/>
  <c r="V112" i="26"/>
  <c r="L108" i="26"/>
  <c r="F105" i="26"/>
  <c r="L92" i="26"/>
  <c r="F81" i="26"/>
  <c r="F73" i="26"/>
  <c r="L52" i="26"/>
  <c r="F41" i="26"/>
  <c r="Q11" i="26"/>
  <c r="E116" i="26"/>
  <c r="U80" i="26"/>
  <c r="K56" i="26"/>
  <c r="P44" i="26"/>
  <c r="T84" i="26"/>
  <c r="S37" i="26"/>
  <c r="O72" i="26"/>
  <c r="T56" i="26"/>
  <c r="K7" i="26"/>
  <c r="I140" i="26"/>
  <c r="E136" i="26"/>
  <c r="S128" i="26"/>
  <c r="S112" i="26"/>
  <c r="C68" i="26"/>
  <c r="C52" i="26"/>
  <c r="D32" i="26"/>
  <c r="L30" i="26"/>
  <c r="P29" i="26"/>
  <c r="T28" i="26"/>
  <c r="H14" i="26"/>
  <c r="P141" i="26"/>
  <c r="BO414" i="1"/>
  <c r="G413" i="11"/>
  <c r="I413" i="11"/>
  <c r="BW414" i="1"/>
  <c r="BO398" i="1"/>
  <c r="G397" i="11"/>
  <c r="I397" i="11"/>
  <c r="BW398" i="1"/>
  <c r="BO382" i="1"/>
  <c r="G381" i="11"/>
  <c r="I381" i="11"/>
  <c r="BW382" i="1"/>
  <c r="BW348" i="1"/>
  <c r="BW340" i="1"/>
  <c r="BW332" i="1"/>
  <c r="BW409" i="1"/>
  <c r="BO409" i="1"/>
  <c r="G408" i="11"/>
  <c r="I408" i="11"/>
  <c r="BW428" i="1"/>
  <c r="BO305" i="1"/>
  <c r="G304" i="11"/>
  <c r="I304" i="11"/>
  <c r="P171" i="11"/>
  <c r="P226" i="11"/>
  <c r="P225" i="11"/>
  <c r="P134" i="11"/>
  <c r="P224" i="11"/>
  <c r="P132" i="11"/>
  <c r="P201" i="11"/>
  <c r="P162" i="11"/>
  <c r="P98" i="11"/>
  <c r="P227" i="11"/>
  <c r="P152" i="11"/>
  <c r="P164" i="11"/>
  <c r="P156" i="11"/>
  <c r="T132" i="19"/>
  <c r="P242" i="11"/>
  <c r="P185" i="11"/>
  <c r="P173" i="11"/>
  <c r="P243" i="11"/>
  <c r="P231" i="11"/>
  <c r="P215" i="11"/>
  <c r="BW209" i="1"/>
  <c r="P203" i="11"/>
  <c r="P200" i="11"/>
  <c r="BW188" i="1"/>
  <c r="P176" i="11"/>
  <c r="BW164" i="1"/>
  <c r="P160" i="11"/>
  <c r="P230" i="11"/>
  <c r="P229" i="11"/>
  <c r="P195" i="11"/>
  <c r="K35" i="26"/>
  <c r="O30" i="26"/>
  <c r="G28" i="26"/>
  <c r="G27" i="26"/>
  <c r="C12" i="26"/>
  <c r="O10" i="26"/>
  <c r="BO216" i="1"/>
  <c r="G215" i="11"/>
  <c r="I215" i="11"/>
  <c r="E78" i="26"/>
  <c r="O64" i="26"/>
  <c r="O58" i="26"/>
  <c r="O56" i="26"/>
  <c r="I33" i="26"/>
  <c r="M29" i="26"/>
  <c r="E21" i="26"/>
  <c r="E17" i="26"/>
  <c r="G130" i="26"/>
  <c r="D124" i="26"/>
  <c r="I120" i="26"/>
  <c r="O102" i="26"/>
  <c r="D80" i="26"/>
  <c r="U35" i="26"/>
  <c r="I32" i="26"/>
  <c r="U30" i="26"/>
  <c r="L34" i="26"/>
  <c r="P33" i="26"/>
  <c r="T32" i="26"/>
  <c r="H25" i="26"/>
  <c r="L22" i="26"/>
  <c r="T20" i="26"/>
  <c r="D20" i="26"/>
  <c r="H19" i="26"/>
  <c r="L17" i="26"/>
  <c r="D15" i="26"/>
  <c r="H13" i="26"/>
  <c r="P11" i="26"/>
  <c r="P10" i="26"/>
  <c r="C16" i="26"/>
  <c r="G14" i="26"/>
  <c r="O12" i="26"/>
  <c r="E7" i="26"/>
  <c r="V20" i="26"/>
  <c r="BO7" i="1"/>
  <c r="BW44" i="1"/>
  <c r="BO389" i="1"/>
  <c r="G388" i="11"/>
  <c r="I388" i="11"/>
  <c r="BW389" i="1"/>
  <c r="BW347" i="1"/>
  <c r="BW339" i="1"/>
  <c r="BW331" i="1"/>
  <c r="BO395" i="1"/>
  <c r="G394" i="11"/>
  <c r="I394" i="11"/>
  <c r="P172" i="11"/>
  <c r="P232" i="11"/>
  <c r="P234" i="11"/>
  <c r="P233" i="11"/>
  <c r="P191" i="11"/>
  <c r="P183" i="11"/>
  <c r="P175" i="11"/>
  <c r="P244" i="11"/>
  <c r="P236" i="11"/>
  <c r="P228" i="11"/>
  <c r="P220" i="11"/>
  <c r="P212" i="11"/>
  <c r="P204" i="11"/>
  <c r="P163" i="11"/>
  <c r="P168" i="11"/>
  <c r="P218" i="11"/>
  <c r="P217" i="11"/>
  <c r="H23" i="26"/>
  <c r="BO413" i="1"/>
  <c r="G412" i="11"/>
  <c r="I412" i="11"/>
  <c r="BW413" i="1"/>
  <c r="BO447" i="1"/>
  <c r="G446" i="11"/>
  <c r="I446" i="11"/>
  <c r="BO439" i="1"/>
  <c r="G438" i="11"/>
  <c r="I438" i="11"/>
  <c r="BW393" i="1"/>
  <c r="BO393" i="1"/>
  <c r="G392" i="11"/>
  <c r="I392" i="11"/>
  <c r="BW404" i="1"/>
  <c r="BW322" i="1"/>
  <c r="BW290" i="1"/>
  <c r="BW258" i="1"/>
  <c r="BW396" i="1"/>
  <c r="P174" i="11"/>
  <c r="P166" i="11"/>
  <c r="P146" i="11"/>
  <c r="BW128" i="1"/>
  <c r="BO128" i="1"/>
  <c r="G127" i="11"/>
  <c r="I127" i="11"/>
  <c r="BO151" i="1"/>
  <c r="G150" i="11"/>
  <c r="I150" i="11"/>
  <c r="BQ10" i="1"/>
  <c r="BW72" i="1"/>
  <c r="BO72" i="1"/>
  <c r="G71" i="11"/>
  <c r="I71" i="11"/>
  <c r="BO76" i="1"/>
  <c r="G75" i="11"/>
  <c r="I75" i="11"/>
  <c r="BW235" i="1"/>
  <c r="R236" i="2"/>
  <c r="BW219" i="1"/>
  <c r="P130" i="11"/>
  <c r="P118" i="11"/>
  <c r="P86" i="11"/>
  <c r="P66" i="11"/>
  <c r="P8" i="11"/>
  <c r="AB6" i="9"/>
  <c r="U13" i="14"/>
  <c r="BQ17" i="1"/>
  <c r="BQ18" i="1"/>
  <c r="BW203" i="1"/>
  <c r="P42" i="11"/>
  <c r="BW120" i="1"/>
  <c r="BO120" i="1"/>
  <c r="G119" i="11"/>
  <c r="I119" i="11"/>
  <c r="BQ14" i="1"/>
  <c r="D28" i="26"/>
  <c r="L24" i="26"/>
  <c r="L18" i="26"/>
  <c r="I29" i="3"/>
  <c r="E29" i="3"/>
  <c r="G29" i="3"/>
  <c r="AQ29" i="3"/>
  <c r="F29" i="3"/>
  <c r="H29" i="3"/>
  <c r="H27" i="3"/>
  <c r="AQ27" i="3"/>
  <c r="G27" i="3"/>
  <c r="F27" i="3"/>
  <c r="E27" i="3"/>
  <c r="I27" i="3"/>
  <c r="AQ32" i="3"/>
  <c r="G32" i="3"/>
  <c r="F32" i="3"/>
  <c r="E32" i="3"/>
  <c r="H32" i="3"/>
  <c r="I32" i="3"/>
  <c r="X6" i="9"/>
  <c r="Q13" i="14"/>
  <c r="BQ13" i="1"/>
  <c r="R240" i="2"/>
  <c r="R224" i="2"/>
  <c r="R208" i="2"/>
  <c r="R201" i="2"/>
  <c r="R197" i="2"/>
  <c r="R193" i="2"/>
  <c r="R177" i="2"/>
  <c r="AQ22" i="3"/>
  <c r="H22" i="3"/>
  <c r="G22" i="3"/>
  <c r="F22" i="3"/>
  <c r="E22" i="3"/>
  <c r="R22" i="3"/>
  <c r="I22" i="3"/>
  <c r="BW246" i="1"/>
  <c r="BO246" i="1"/>
  <c r="G245" i="11"/>
  <c r="I245" i="11"/>
  <c r="BW242" i="1"/>
  <c r="BO242" i="1"/>
  <c r="G241" i="11"/>
  <c r="I241" i="11"/>
  <c r="R231" i="2"/>
  <c r="R227" i="2"/>
  <c r="R223" i="2"/>
  <c r="R219" i="2"/>
  <c r="R215" i="2"/>
  <c r="BW206" i="1"/>
  <c r="BO206" i="1"/>
  <c r="G205" i="11"/>
  <c r="I205" i="11"/>
  <c r="BW202" i="1"/>
  <c r="BO202" i="1"/>
  <c r="G201" i="11"/>
  <c r="I201" i="11"/>
  <c r="R186" i="2"/>
  <c r="R166" i="2"/>
  <c r="R154" i="2"/>
  <c r="J142" i="19"/>
  <c r="J142" i="26"/>
  <c r="F138" i="19"/>
  <c r="F138" i="26"/>
  <c r="R134" i="19"/>
  <c r="R134" i="26"/>
  <c r="R134" i="2"/>
  <c r="N130" i="19"/>
  <c r="N130" i="26"/>
  <c r="R191" i="2"/>
  <c r="R175" i="2"/>
  <c r="AQ20" i="3"/>
  <c r="H20" i="3"/>
  <c r="G20" i="3"/>
  <c r="E20" i="3"/>
  <c r="R20" i="3"/>
  <c r="I20" i="3"/>
  <c r="F20" i="3"/>
  <c r="AQ16" i="3"/>
  <c r="H16" i="3"/>
  <c r="G16" i="3"/>
  <c r="I16" i="3"/>
  <c r="F16" i="3"/>
  <c r="R16" i="3"/>
  <c r="E16" i="3"/>
  <c r="AQ12" i="3"/>
  <c r="I12" i="3"/>
  <c r="E12" i="3"/>
  <c r="F12" i="3"/>
  <c r="R12" i="3"/>
  <c r="H12" i="3"/>
  <c r="G12" i="3"/>
  <c r="AQ8" i="3"/>
  <c r="I8" i="3"/>
  <c r="E8" i="3"/>
  <c r="H8" i="3"/>
  <c r="G8" i="3"/>
  <c r="F8" i="3"/>
  <c r="R8" i="3"/>
  <c r="N12" i="3"/>
  <c r="N13" i="3"/>
  <c r="N9" i="3"/>
  <c r="R4" i="3"/>
  <c r="F4" i="3"/>
  <c r="N7" i="3"/>
  <c r="H4" i="3"/>
  <c r="AQ4" i="3"/>
  <c r="G4" i="3"/>
  <c r="N10" i="3"/>
  <c r="E4" i="3"/>
  <c r="N8" i="3"/>
  <c r="N11" i="3"/>
  <c r="I4" i="3"/>
  <c r="BW247" i="1"/>
  <c r="BO243" i="1"/>
  <c r="G242" i="11"/>
  <c r="I242" i="11"/>
  <c r="R241" i="2"/>
  <c r="BW231" i="1"/>
  <c r="BO227" i="1"/>
  <c r="G226" i="11"/>
  <c r="I226" i="11"/>
  <c r="R225" i="2"/>
  <c r="BW215" i="1"/>
  <c r="BO211" i="1"/>
  <c r="G210" i="11"/>
  <c r="I210" i="11"/>
  <c r="R209" i="2"/>
  <c r="BW199" i="1"/>
  <c r="BO199" i="1"/>
  <c r="G198" i="11"/>
  <c r="I198" i="11"/>
  <c r="BW190" i="1"/>
  <c r="BW189" i="1"/>
  <c r="BO189" i="1"/>
  <c r="G188" i="11"/>
  <c r="I188" i="11"/>
  <c r="BO186" i="1"/>
  <c r="G185" i="11"/>
  <c r="I185" i="11"/>
  <c r="R184" i="2"/>
  <c r="BW174" i="1"/>
  <c r="BW173" i="1"/>
  <c r="BO173" i="1"/>
  <c r="G172" i="11"/>
  <c r="I172" i="11"/>
  <c r="BW169" i="1"/>
  <c r="BO169" i="1"/>
  <c r="G168" i="11"/>
  <c r="I168" i="11"/>
  <c r="BW165" i="1"/>
  <c r="BO165" i="1"/>
  <c r="G164" i="11"/>
  <c r="I164" i="11"/>
  <c r="R156" i="2"/>
  <c r="BW149" i="1"/>
  <c r="BO149" i="1"/>
  <c r="G148" i="11"/>
  <c r="I148" i="11"/>
  <c r="H142" i="19"/>
  <c r="H142" i="26"/>
  <c r="N140" i="19"/>
  <c r="N140" i="26"/>
  <c r="T138" i="19"/>
  <c r="T138" i="26"/>
  <c r="D138" i="19"/>
  <c r="D138" i="26"/>
  <c r="J136" i="19"/>
  <c r="J136" i="26"/>
  <c r="P134" i="19"/>
  <c r="P134" i="26"/>
  <c r="BW133" i="1"/>
  <c r="BO133" i="1"/>
  <c r="G132" i="11"/>
  <c r="I132" i="11"/>
  <c r="F132" i="19"/>
  <c r="F132" i="26"/>
  <c r="L130" i="19"/>
  <c r="L130" i="26"/>
  <c r="N128" i="19"/>
  <c r="N128" i="26"/>
  <c r="R124" i="19"/>
  <c r="R124" i="26"/>
  <c r="R124" i="2"/>
  <c r="F120" i="19"/>
  <c r="F120" i="26"/>
  <c r="J116" i="19"/>
  <c r="J116" i="26"/>
  <c r="N112" i="19"/>
  <c r="N112" i="26"/>
  <c r="R108" i="19"/>
  <c r="R108" i="26"/>
  <c r="R108" i="2"/>
  <c r="F104" i="19"/>
  <c r="F104" i="26"/>
  <c r="J100" i="19"/>
  <c r="J100" i="26"/>
  <c r="N96" i="19"/>
  <c r="N96" i="26"/>
  <c r="R92" i="19"/>
  <c r="R92" i="26"/>
  <c r="R92" i="2"/>
  <c r="F88" i="19"/>
  <c r="F88" i="26"/>
  <c r="J84" i="19"/>
  <c r="J84" i="26"/>
  <c r="N80" i="19"/>
  <c r="N80" i="26"/>
  <c r="R76" i="19"/>
  <c r="R76" i="26"/>
  <c r="R76" i="2"/>
  <c r="F72" i="19"/>
  <c r="F72" i="26"/>
  <c r="P70" i="11"/>
  <c r="J68" i="19"/>
  <c r="J68" i="26"/>
  <c r="N64" i="19"/>
  <c r="N64" i="26"/>
  <c r="R60" i="19"/>
  <c r="R60" i="26"/>
  <c r="R60" i="2"/>
  <c r="F56" i="19"/>
  <c r="F56" i="26"/>
  <c r="P54" i="11"/>
  <c r="J52" i="19"/>
  <c r="J52" i="26"/>
  <c r="N48" i="19"/>
  <c r="N48" i="26"/>
  <c r="R48" i="2"/>
  <c r="R44" i="19"/>
  <c r="R44" i="26"/>
  <c r="P165" i="11"/>
  <c r="P161" i="11"/>
  <c r="P155" i="11"/>
  <c r="P145" i="11"/>
  <c r="F143" i="19"/>
  <c r="F143" i="26"/>
  <c r="J141" i="19"/>
  <c r="J141" i="26"/>
  <c r="O141" i="19"/>
  <c r="O141" i="26"/>
  <c r="M141" i="19"/>
  <c r="M141" i="26"/>
  <c r="E135" i="19"/>
  <c r="E135" i="26"/>
  <c r="U135" i="19"/>
  <c r="U135" i="26"/>
  <c r="O135" i="19"/>
  <c r="O135" i="26"/>
  <c r="N133" i="19"/>
  <c r="N133" i="26"/>
  <c r="P129" i="11"/>
  <c r="J127" i="19"/>
  <c r="J127" i="26"/>
  <c r="G126" i="19"/>
  <c r="G126" i="26"/>
  <c r="P126" i="19"/>
  <c r="P126" i="26"/>
  <c r="T123" i="19"/>
  <c r="T123" i="26"/>
  <c r="R122" i="19"/>
  <c r="R122" i="26"/>
  <c r="H122" i="19"/>
  <c r="H122" i="26"/>
  <c r="J119" i="19"/>
  <c r="J119" i="26"/>
  <c r="G118" i="19"/>
  <c r="G118" i="26"/>
  <c r="P118" i="19"/>
  <c r="P118" i="26"/>
  <c r="T115" i="19"/>
  <c r="T115" i="26"/>
  <c r="R114" i="19"/>
  <c r="R114" i="26"/>
  <c r="H114" i="19"/>
  <c r="H114" i="26"/>
  <c r="J111" i="19"/>
  <c r="J111" i="26"/>
  <c r="G110" i="19"/>
  <c r="G110" i="26"/>
  <c r="P110" i="19"/>
  <c r="P110" i="26"/>
  <c r="T107" i="19"/>
  <c r="T107" i="26"/>
  <c r="R106" i="19"/>
  <c r="R106" i="26"/>
  <c r="H106" i="19"/>
  <c r="H106" i="26"/>
  <c r="J103" i="19"/>
  <c r="J103" i="26"/>
  <c r="G102" i="19"/>
  <c r="G102" i="26"/>
  <c r="P102" i="19"/>
  <c r="P102" i="26"/>
  <c r="T99" i="19"/>
  <c r="T99" i="26"/>
  <c r="R98" i="19"/>
  <c r="R98" i="26"/>
  <c r="H98" i="19"/>
  <c r="H98" i="26"/>
  <c r="J95" i="19"/>
  <c r="J95" i="26"/>
  <c r="G94" i="19"/>
  <c r="G94" i="26"/>
  <c r="P94" i="19"/>
  <c r="P94" i="26"/>
  <c r="T91" i="19"/>
  <c r="T91" i="26"/>
  <c r="R90" i="19"/>
  <c r="R90" i="26"/>
  <c r="H90" i="19"/>
  <c r="H90" i="26"/>
  <c r="J87" i="19"/>
  <c r="J87" i="26"/>
  <c r="G86" i="19"/>
  <c r="G86" i="26"/>
  <c r="P86" i="19"/>
  <c r="P86" i="26"/>
  <c r="T83" i="19"/>
  <c r="T83" i="26"/>
  <c r="R82" i="19"/>
  <c r="R82" i="26"/>
  <c r="H82" i="19"/>
  <c r="H82" i="26"/>
  <c r="J79" i="19"/>
  <c r="J79" i="26"/>
  <c r="G78" i="19"/>
  <c r="G78" i="26"/>
  <c r="P78" i="19"/>
  <c r="P78" i="26"/>
  <c r="T75" i="19"/>
  <c r="T75" i="26"/>
  <c r="R74" i="19"/>
  <c r="R74" i="26"/>
  <c r="H74" i="19"/>
  <c r="H74" i="26"/>
  <c r="J71" i="19"/>
  <c r="J71" i="26"/>
  <c r="G70" i="19"/>
  <c r="G70" i="26"/>
  <c r="P70" i="19"/>
  <c r="P70" i="26"/>
  <c r="T67" i="19"/>
  <c r="T67" i="26"/>
  <c r="R66" i="19"/>
  <c r="R66" i="26"/>
  <c r="H66" i="19"/>
  <c r="H66" i="26"/>
  <c r="J63" i="19"/>
  <c r="J63" i="26"/>
  <c r="G62" i="19"/>
  <c r="G62" i="26"/>
  <c r="P62" i="19"/>
  <c r="P62" i="26"/>
  <c r="T59" i="19"/>
  <c r="T59" i="26"/>
  <c r="R58" i="19"/>
  <c r="R58" i="26"/>
  <c r="H58" i="19"/>
  <c r="H58" i="26"/>
  <c r="J55" i="19"/>
  <c r="J55" i="26"/>
  <c r="G54" i="19"/>
  <c r="G54" i="26"/>
  <c r="P54" i="19"/>
  <c r="P54" i="26"/>
  <c r="T51" i="19"/>
  <c r="T51" i="26"/>
  <c r="R50" i="19"/>
  <c r="R50" i="26"/>
  <c r="H50" i="19"/>
  <c r="H50" i="26"/>
  <c r="J47" i="19"/>
  <c r="J47" i="26"/>
  <c r="G46" i="19"/>
  <c r="G46" i="26"/>
  <c r="P46" i="19"/>
  <c r="P46" i="26"/>
  <c r="T43" i="19"/>
  <c r="T43" i="26"/>
  <c r="R42" i="19"/>
  <c r="R42" i="26"/>
  <c r="H42" i="19"/>
  <c r="H42" i="26"/>
  <c r="H40" i="19"/>
  <c r="H40" i="26"/>
  <c r="F38" i="19"/>
  <c r="F38" i="26"/>
  <c r="P36" i="19"/>
  <c r="P36" i="26"/>
  <c r="P8" i="19"/>
  <c r="P8" i="26"/>
  <c r="F8" i="19"/>
  <c r="F8" i="26"/>
  <c r="T143" i="19"/>
  <c r="T143" i="26"/>
  <c r="P141" i="11"/>
  <c r="J137" i="19"/>
  <c r="J137" i="26"/>
  <c r="O137" i="19"/>
  <c r="O137" i="26"/>
  <c r="M137" i="19"/>
  <c r="M137" i="26"/>
  <c r="R131" i="19"/>
  <c r="R131" i="26"/>
  <c r="M131" i="19"/>
  <c r="M131" i="26"/>
  <c r="G131" i="19"/>
  <c r="G131" i="26"/>
  <c r="R131" i="2"/>
  <c r="C127" i="19"/>
  <c r="C127" i="26"/>
  <c r="E125" i="19"/>
  <c r="E125" i="26"/>
  <c r="P123" i="11"/>
  <c r="H123" i="19"/>
  <c r="H123" i="26"/>
  <c r="F122" i="19"/>
  <c r="F122" i="26"/>
  <c r="J121" i="19"/>
  <c r="J121" i="26"/>
  <c r="N119" i="19"/>
  <c r="N119" i="26"/>
  <c r="K118" i="19"/>
  <c r="K118" i="26"/>
  <c r="P117" i="19"/>
  <c r="P117" i="26"/>
  <c r="S115" i="19"/>
  <c r="S115" i="26"/>
  <c r="Q114" i="19"/>
  <c r="Q114" i="26"/>
  <c r="U113" i="19"/>
  <c r="U113" i="26"/>
  <c r="C111" i="19"/>
  <c r="C111" i="26"/>
  <c r="E109" i="19"/>
  <c r="E109" i="26"/>
  <c r="P107" i="11"/>
  <c r="H107" i="19"/>
  <c r="H107" i="26"/>
  <c r="F106" i="19"/>
  <c r="F106" i="26"/>
  <c r="J105" i="19"/>
  <c r="J105" i="26"/>
  <c r="N103" i="19"/>
  <c r="N103" i="26"/>
  <c r="K102" i="19"/>
  <c r="K102" i="26"/>
  <c r="P101" i="19"/>
  <c r="P101" i="26"/>
  <c r="S99" i="19"/>
  <c r="S99" i="26"/>
  <c r="Q98" i="19"/>
  <c r="Q98" i="26"/>
  <c r="U97" i="19"/>
  <c r="U97" i="26"/>
  <c r="C95" i="19"/>
  <c r="C95" i="26"/>
  <c r="E93" i="19"/>
  <c r="E93" i="26"/>
  <c r="P91" i="11"/>
  <c r="H91" i="19"/>
  <c r="H91" i="26"/>
  <c r="F90" i="19"/>
  <c r="F90" i="26"/>
  <c r="J89" i="19"/>
  <c r="J89" i="26"/>
  <c r="N87" i="19"/>
  <c r="N87" i="26"/>
  <c r="K86" i="19"/>
  <c r="K86" i="26"/>
  <c r="P85" i="19"/>
  <c r="P85" i="26"/>
  <c r="S83" i="19"/>
  <c r="S83" i="26"/>
  <c r="Q82" i="19"/>
  <c r="Q82" i="26"/>
  <c r="U81" i="19"/>
  <c r="U81" i="26"/>
  <c r="C79" i="19"/>
  <c r="C79" i="26"/>
  <c r="E77" i="19"/>
  <c r="E77" i="26"/>
  <c r="P75" i="11"/>
  <c r="H75" i="19"/>
  <c r="H75" i="26"/>
  <c r="F74" i="19"/>
  <c r="F74" i="26"/>
  <c r="J73" i="19"/>
  <c r="J73" i="26"/>
  <c r="N71" i="19"/>
  <c r="N71" i="26"/>
  <c r="K70" i="19"/>
  <c r="K70" i="26"/>
  <c r="P69" i="19"/>
  <c r="P69" i="26"/>
  <c r="S67" i="19"/>
  <c r="S67" i="26"/>
  <c r="Q66" i="19"/>
  <c r="Q66" i="26"/>
  <c r="U65" i="19"/>
  <c r="U65" i="26"/>
  <c r="C63" i="19"/>
  <c r="C63" i="26"/>
  <c r="E61" i="19"/>
  <c r="E61" i="26"/>
  <c r="P59" i="11"/>
  <c r="H59" i="19"/>
  <c r="H59" i="26"/>
  <c r="F58" i="19"/>
  <c r="F58" i="26"/>
  <c r="J57" i="19"/>
  <c r="J57" i="26"/>
  <c r="N55" i="19"/>
  <c r="N55" i="26"/>
  <c r="K54" i="19"/>
  <c r="K54" i="26"/>
  <c r="P53" i="19"/>
  <c r="P53" i="26"/>
  <c r="S51" i="19"/>
  <c r="S51" i="26"/>
  <c r="Q50" i="19"/>
  <c r="Q50" i="26"/>
  <c r="U49" i="19"/>
  <c r="U49" i="26"/>
  <c r="P47" i="11"/>
  <c r="C47" i="19"/>
  <c r="C47" i="26"/>
  <c r="E45" i="19"/>
  <c r="E45" i="26"/>
  <c r="H43" i="19"/>
  <c r="H43" i="26"/>
  <c r="F42" i="19"/>
  <c r="F42" i="26"/>
  <c r="J41" i="19"/>
  <c r="J41" i="26"/>
  <c r="U40" i="19"/>
  <c r="U40" i="26"/>
  <c r="C40" i="19"/>
  <c r="C40" i="26"/>
  <c r="J39" i="19"/>
  <c r="J39" i="26"/>
  <c r="U38" i="19"/>
  <c r="U38" i="26"/>
  <c r="E38" i="19"/>
  <c r="E38" i="26"/>
  <c r="P37" i="19"/>
  <c r="P37" i="26"/>
  <c r="O36" i="19"/>
  <c r="O36" i="26"/>
  <c r="BW36" i="1"/>
  <c r="BO36" i="1"/>
  <c r="G35" i="11"/>
  <c r="I35" i="11"/>
  <c r="F35" i="19"/>
  <c r="F35" i="26"/>
  <c r="R34" i="19"/>
  <c r="R34" i="26"/>
  <c r="R34" i="2"/>
  <c r="N33" i="19"/>
  <c r="N33" i="26"/>
  <c r="J32" i="19"/>
  <c r="J32" i="26"/>
  <c r="F31" i="19"/>
  <c r="F31" i="26"/>
  <c r="R30" i="19"/>
  <c r="R30" i="26"/>
  <c r="R30" i="2"/>
  <c r="N29" i="19"/>
  <c r="N29" i="26"/>
  <c r="J28" i="19"/>
  <c r="J28" i="26"/>
  <c r="F27" i="19"/>
  <c r="F27" i="26"/>
  <c r="R26" i="19"/>
  <c r="R26" i="26"/>
  <c r="R26" i="2"/>
  <c r="N25" i="19"/>
  <c r="N25" i="26"/>
  <c r="R25" i="2"/>
  <c r="J24" i="19"/>
  <c r="J24" i="26"/>
  <c r="F23" i="19"/>
  <c r="F23" i="26"/>
  <c r="R22" i="19"/>
  <c r="R22" i="26"/>
  <c r="N21" i="19"/>
  <c r="N21" i="26"/>
  <c r="R21" i="2"/>
  <c r="J20" i="19"/>
  <c r="J20" i="26"/>
  <c r="F19" i="19"/>
  <c r="F19" i="26"/>
  <c r="R18" i="19"/>
  <c r="R18" i="26"/>
  <c r="N17" i="19"/>
  <c r="N17" i="26"/>
  <c r="R17" i="2"/>
  <c r="J16" i="19"/>
  <c r="J16" i="26"/>
  <c r="F15" i="19"/>
  <c r="F15" i="26"/>
  <c r="R14" i="19"/>
  <c r="R14" i="26"/>
  <c r="N13" i="19"/>
  <c r="N13" i="26"/>
  <c r="J12" i="19"/>
  <c r="J12" i="26"/>
  <c r="F11" i="19"/>
  <c r="F11" i="26"/>
  <c r="R10" i="19"/>
  <c r="R10" i="26"/>
  <c r="K9" i="19"/>
  <c r="K9" i="26"/>
  <c r="G8" i="19"/>
  <c r="G8" i="26"/>
  <c r="P7" i="11"/>
  <c r="H7" i="19"/>
  <c r="H7" i="26"/>
  <c r="P6" i="11"/>
  <c r="P291" i="11"/>
  <c r="P295" i="11"/>
  <c r="P299" i="11"/>
  <c r="P319" i="11"/>
  <c r="P341" i="11"/>
  <c r="P250" i="11"/>
  <c r="P266" i="11"/>
  <c r="P282" i="11"/>
  <c r="P298" i="11"/>
  <c r="P314" i="11"/>
  <c r="P330" i="11"/>
  <c r="P360" i="11"/>
  <c r="P261" i="11"/>
  <c r="P277" i="11"/>
  <c r="P293" i="11"/>
  <c r="P309" i="11"/>
  <c r="P325" i="11"/>
  <c r="P353" i="11"/>
  <c r="P260" i="11"/>
  <c r="P276" i="11"/>
  <c r="P292" i="11"/>
  <c r="P308" i="11"/>
  <c r="P324" i="11"/>
  <c r="P348" i="11"/>
  <c r="P335" i="11"/>
  <c r="P351" i="11"/>
  <c r="P367" i="11"/>
  <c r="P383" i="11"/>
  <c r="P399" i="11"/>
  <c r="P415" i="11"/>
  <c r="P438" i="11"/>
  <c r="P342" i="11"/>
  <c r="P358" i="11"/>
  <c r="P374" i="11"/>
  <c r="P390" i="11"/>
  <c r="P406" i="11"/>
  <c r="P422" i="11"/>
  <c r="P369" i="11"/>
  <c r="P385" i="11"/>
  <c r="P401" i="11"/>
  <c r="P417" i="11"/>
  <c r="P442" i="11"/>
  <c r="P380" i="11"/>
  <c r="P396" i="11"/>
  <c r="P412" i="11"/>
  <c r="P435" i="11"/>
  <c r="P433" i="11"/>
  <c r="P449" i="11"/>
  <c r="P436" i="11"/>
  <c r="P6" i="19"/>
  <c r="P6" i="26"/>
  <c r="R83" i="2"/>
  <c r="G79" i="19"/>
  <c r="G79" i="26"/>
  <c r="E71" i="19"/>
  <c r="E71" i="26"/>
  <c r="U71" i="19"/>
  <c r="U71" i="26"/>
  <c r="E67" i="19"/>
  <c r="E67" i="26"/>
  <c r="U67" i="19"/>
  <c r="U67" i="26"/>
  <c r="E63" i="19"/>
  <c r="E63" i="26"/>
  <c r="U63" i="19"/>
  <c r="U63" i="26"/>
  <c r="E55" i="19"/>
  <c r="E55" i="26"/>
  <c r="U55" i="19"/>
  <c r="U55" i="26"/>
  <c r="L47" i="19"/>
  <c r="L47" i="26"/>
  <c r="M47" i="19"/>
  <c r="M47" i="26"/>
  <c r="L43" i="19"/>
  <c r="L43" i="26"/>
  <c r="M43" i="19"/>
  <c r="M43" i="26"/>
  <c r="R40" i="19"/>
  <c r="R40" i="26"/>
  <c r="R8" i="19"/>
  <c r="R8" i="26"/>
  <c r="BO154" i="1"/>
  <c r="G153" i="11"/>
  <c r="I153" i="11"/>
  <c r="R149" i="2"/>
  <c r="BW148" i="1"/>
  <c r="E143" i="19"/>
  <c r="E143" i="26"/>
  <c r="U143" i="19"/>
  <c r="U143" i="26"/>
  <c r="O143" i="19"/>
  <c r="O143" i="26"/>
  <c r="BO138" i="1"/>
  <c r="G137" i="11"/>
  <c r="I137" i="11"/>
  <c r="C133" i="19"/>
  <c r="C133" i="26"/>
  <c r="S133" i="19"/>
  <c r="S133" i="26"/>
  <c r="Q133" i="19"/>
  <c r="Q133" i="26"/>
  <c r="BW132" i="1"/>
  <c r="R127" i="19"/>
  <c r="R127" i="26"/>
  <c r="I127" i="19"/>
  <c r="I127" i="26"/>
  <c r="R127" i="2"/>
  <c r="G123" i="19"/>
  <c r="G123" i="26"/>
  <c r="Q123" i="19"/>
  <c r="Q123" i="26"/>
  <c r="R119" i="19"/>
  <c r="R119" i="26"/>
  <c r="I119" i="19"/>
  <c r="I119" i="26"/>
  <c r="R119" i="2"/>
  <c r="G115" i="19"/>
  <c r="G115" i="26"/>
  <c r="Q115" i="19"/>
  <c r="Q115" i="26"/>
  <c r="R111" i="19"/>
  <c r="R111" i="26"/>
  <c r="I111" i="19"/>
  <c r="I111" i="26"/>
  <c r="R111" i="2"/>
  <c r="G107" i="19"/>
  <c r="G107" i="26"/>
  <c r="Q107" i="19"/>
  <c r="Q107" i="26"/>
  <c r="R103" i="19"/>
  <c r="R103" i="26"/>
  <c r="I103" i="19"/>
  <c r="I103" i="26"/>
  <c r="R103" i="2"/>
  <c r="G99" i="19"/>
  <c r="G99" i="26"/>
  <c r="Q99" i="19"/>
  <c r="Q99" i="26"/>
  <c r="R95" i="19"/>
  <c r="R95" i="26"/>
  <c r="I95" i="19"/>
  <c r="I95" i="26"/>
  <c r="R95" i="2"/>
  <c r="G91" i="19"/>
  <c r="G91" i="26"/>
  <c r="Q91" i="19"/>
  <c r="Q91" i="26"/>
  <c r="G87" i="19"/>
  <c r="G87" i="26"/>
  <c r="Q87" i="19"/>
  <c r="Q87" i="26"/>
  <c r="G83" i="19"/>
  <c r="G83" i="26"/>
  <c r="Q83" i="19"/>
  <c r="Q83" i="26"/>
  <c r="M79" i="19"/>
  <c r="M79" i="26"/>
  <c r="E75" i="19"/>
  <c r="E75" i="26"/>
  <c r="U75" i="19"/>
  <c r="U75" i="26"/>
  <c r="L59" i="19"/>
  <c r="L59" i="26"/>
  <c r="M59" i="19"/>
  <c r="M59" i="26"/>
  <c r="E51" i="19"/>
  <c r="E51" i="26"/>
  <c r="U51" i="19"/>
  <c r="U51" i="26"/>
  <c r="R36" i="19"/>
  <c r="R36" i="26"/>
  <c r="R36" i="2"/>
  <c r="BO160" i="1"/>
  <c r="G159" i="11"/>
  <c r="I159" i="11"/>
  <c r="R155" i="2"/>
  <c r="P149" i="11"/>
  <c r="R145" i="2"/>
  <c r="BW144" i="1"/>
  <c r="L141" i="19"/>
  <c r="L141" i="26"/>
  <c r="E139" i="19"/>
  <c r="E139" i="26"/>
  <c r="U139" i="19"/>
  <c r="U139" i="26"/>
  <c r="O139" i="19"/>
  <c r="O139" i="26"/>
  <c r="L135" i="19"/>
  <c r="L135" i="26"/>
  <c r="H133" i="19"/>
  <c r="H133" i="26"/>
  <c r="G129" i="19"/>
  <c r="G129" i="26"/>
  <c r="E129" i="19"/>
  <c r="E129" i="26"/>
  <c r="U129" i="19"/>
  <c r="U129" i="26"/>
  <c r="P128" i="11"/>
  <c r="S126" i="19"/>
  <c r="S126" i="26"/>
  <c r="R126" i="2"/>
  <c r="BW126" i="1"/>
  <c r="H125" i="19"/>
  <c r="H125" i="26"/>
  <c r="O125" i="19"/>
  <c r="O125" i="26"/>
  <c r="F123" i="19"/>
  <c r="F123" i="26"/>
  <c r="C122" i="19"/>
  <c r="C122" i="26"/>
  <c r="BO122" i="1"/>
  <c r="G121" i="11"/>
  <c r="I121" i="11"/>
  <c r="M121" i="19"/>
  <c r="M121" i="26"/>
  <c r="K121" i="19"/>
  <c r="K121" i="26"/>
  <c r="K119" i="19"/>
  <c r="K119" i="26"/>
  <c r="I118" i="19"/>
  <c r="I118" i="26"/>
  <c r="R117" i="19"/>
  <c r="R117" i="26"/>
  <c r="G117" i="19"/>
  <c r="G117" i="26"/>
  <c r="R117" i="2"/>
  <c r="P115" i="19"/>
  <c r="P115" i="26"/>
  <c r="N114" i="19"/>
  <c r="N114" i="26"/>
  <c r="P113" i="11"/>
  <c r="C113" i="19"/>
  <c r="C113" i="26"/>
  <c r="S113" i="19"/>
  <c r="S113" i="26"/>
  <c r="P112" i="11"/>
  <c r="S110" i="19"/>
  <c r="S110" i="26"/>
  <c r="R110" i="2"/>
  <c r="BW110" i="1"/>
  <c r="H109" i="19"/>
  <c r="H109" i="26"/>
  <c r="O109" i="19"/>
  <c r="O109" i="26"/>
  <c r="F107" i="19"/>
  <c r="F107" i="26"/>
  <c r="C106" i="19"/>
  <c r="C106" i="26"/>
  <c r="BO106" i="1"/>
  <c r="G105" i="11"/>
  <c r="I105" i="11"/>
  <c r="M105" i="19"/>
  <c r="M105" i="26"/>
  <c r="K105" i="19"/>
  <c r="K105" i="26"/>
  <c r="K103" i="19"/>
  <c r="K103" i="26"/>
  <c r="I102" i="19"/>
  <c r="I102" i="26"/>
  <c r="R101" i="19"/>
  <c r="R101" i="26"/>
  <c r="G101" i="19"/>
  <c r="G101" i="26"/>
  <c r="R101" i="2"/>
  <c r="P99" i="19"/>
  <c r="P99" i="26"/>
  <c r="N98" i="19"/>
  <c r="N98" i="26"/>
  <c r="P97" i="11"/>
  <c r="C97" i="19"/>
  <c r="C97" i="26"/>
  <c r="S97" i="19"/>
  <c r="S97" i="26"/>
  <c r="P96" i="11"/>
  <c r="S94" i="19"/>
  <c r="S94" i="26"/>
  <c r="R94" i="2"/>
  <c r="BW94" i="1"/>
  <c r="H93" i="19"/>
  <c r="H93" i="26"/>
  <c r="O93" i="19"/>
  <c r="O93" i="26"/>
  <c r="F91" i="19"/>
  <c r="F91" i="26"/>
  <c r="C90" i="19"/>
  <c r="C90" i="26"/>
  <c r="BO90" i="1"/>
  <c r="G89" i="11"/>
  <c r="I89" i="11"/>
  <c r="M89" i="19"/>
  <c r="M89" i="26"/>
  <c r="K89" i="19"/>
  <c r="K89" i="26"/>
  <c r="K87" i="19"/>
  <c r="K87" i="26"/>
  <c r="I86" i="19"/>
  <c r="I86" i="26"/>
  <c r="R85" i="19"/>
  <c r="R85" i="26"/>
  <c r="G85" i="19"/>
  <c r="G85" i="26"/>
  <c r="R85" i="2"/>
  <c r="P83" i="19"/>
  <c r="P83" i="26"/>
  <c r="N82" i="19"/>
  <c r="N82" i="26"/>
  <c r="P81" i="11"/>
  <c r="C81" i="19"/>
  <c r="C81" i="26"/>
  <c r="S81" i="19"/>
  <c r="S81" i="26"/>
  <c r="P80" i="11"/>
  <c r="S78" i="19"/>
  <c r="S78" i="26"/>
  <c r="R78" i="2"/>
  <c r="BW78" i="1"/>
  <c r="H77" i="19"/>
  <c r="H77" i="26"/>
  <c r="O77" i="19"/>
  <c r="O77" i="26"/>
  <c r="F75" i="19"/>
  <c r="F75" i="26"/>
  <c r="C74" i="19"/>
  <c r="C74" i="26"/>
  <c r="BO74" i="1"/>
  <c r="G73" i="11"/>
  <c r="I73" i="11"/>
  <c r="M73" i="19"/>
  <c r="M73" i="26"/>
  <c r="K73" i="19"/>
  <c r="K73" i="26"/>
  <c r="K71" i="19"/>
  <c r="K71" i="26"/>
  <c r="I70" i="19"/>
  <c r="I70" i="26"/>
  <c r="R69" i="19"/>
  <c r="R69" i="26"/>
  <c r="G69" i="19"/>
  <c r="G69" i="26"/>
  <c r="R69" i="2"/>
  <c r="P67" i="19"/>
  <c r="P67" i="26"/>
  <c r="N66" i="19"/>
  <c r="N66" i="26"/>
  <c r="P65" i="11"/>
  <c r="C65" i="19"/>
  <c r="C65" i="26"/>
  <c r="S65" i="19"/>
  <c r="S65" i="26"/>
  <c r="P64" i="11"/>
  <c r="S62" i="19"/>
  <c r="S62" i="26"/>
  <c r="R62" i="2"/>
  <c r="BW62" i="1"/>
  <c r="H61" i="19"/>
  <c r="H61" i="26"/>
  <c r="O61" i="19"/>
  <c r="O61" i="26"/>
  <c r="F59" i="19"/>
  <c r="F59" i="26"/>
  <c r="C58" i="19"/>
  <c r="C58" i="26"/>
  <c r="BO58" i="1"/>
  <c r="G57" i="11"/>
  <c r="I57" i="11"/>
  <c r="M57" i="19"/>
  <c r="M57" i="26"/>
  <c r="K57" i="19"/>
  <c r="K57" i="26"/>
  <c r="K55" i="19"/>
  <c r="K55" i="26"/>
  <c r="I54" i="19"/>
  <c r="I54" i="26"/>
  <c r="R53" i="19"/>
  <c r="R53" i="26"/>
  <c r="G53" i="19"/>
  <c r="G53" i="26"/>
  <c r="R53" i="2"/>
  <c r="P51" i="19"/>
  <c r="P51" i="26"/>
  <c r="N50" i="19"/>
  <c r="N50" i="26"/>
  <c r="P49" i="11"/>
  <c r="C49" i="19"/>
  <c r="C49" i="26"/>
  <c r="S49" i="19"/>
  <c r="S49" i="26"/>
  <c r="P48" i="11"/>
  <c r="S46" i="19"/>
  <c r="S46" i="26"/>
  <c r="R46" i="2"/>
  <c r="BW46" i="1"/>
  <c r="H45" i="19"/>
  <c r="H45" i="26"/>
  <c r="O45" i="19"/>
  <c r="O45" i="26"/>
  <c r="F43" i="19"/>
  <c r="F43" i="26"/>
  <c r="C42" i="19"/>
  <c r="C42" i="26"/>
  <c r="BO42" i="1"/>
  <c r="G41" i="11"/>
  <c r="I41" i="11"/>
  <c r="M41" i="19"/>
  <c r="M41" i="26"/>
  <c r="K41" i="19"/>
  <c r="K41" i="26"/>
  <c r="M40" i="19"/>
  <c r="M40" i="26"/>
  <c r="BW39" i="1"/>
  <c r="O38" i="19"/>
  <c r="O38" i="26"/>
  <c r="V37" i="19"/>
  <c r="V37" i="26"/>
  <c r="F37" i="19"/>
  <c r="F37" i="26"/>
  <c r="Q36" i="19"/>
  <c r="Q36" i="26"/>
  <c r="P34" i="11"/>
  <c r="P32" i="11"/>
  <c r="P30" i="11"/>
  <c r="P28" i="11"/>
  <c r="P26" i="11"/>
  <c r="P24" i="11"/>
  <c r="P22" i="11"/>
  <c r="P20" i="11"/>
  <c r="P10" i="11"/>
  <c r="U9" i="19"/>
  <c r="U9" i="26"/>
  <c r="E9" i="19"/>
  <c r="E9" i="26"/>
  <c r="I8" i="19"/>
  <c r="I8" i="26"/>
  <c r="V7" i="19"/>
  <c r="V7" i="26"/>
  <c r="F7" i="19"/>
  <c r="F7" i="26"/>
  <c r="J6" i="19"/>
  <c r="J6" i="26"/>
  <c r="P9" i="19"/>
  <c r="P9" i="26"/>
  <c r="R9" i="2"/>
  <c r="G6" i="11"/>
  <c r="W6" i="9"/>
  <c r="P13" i="14"/>
  <c r="BQ12" i="1"/>
  <c r="R235" i="2"/>
  <c r="R138" i="19"/>
  <c r="R138" i="26"/>
  <c r="J130" i="19"/>
  <c r="J130" i="26"/>
  <c r="R21" i="3"/>
  <c r="F21" i="3"/>
  <c r="I21" i="3"/>
  <c r="E21" i="3"/>
  <c r="H21" i="3"/>
  <c r="G21" i="3"/>
  <c r="AQ21" i="3"/>
  <c r="AQ5" i="3"/>
  <c r="H5" i="3"/>
  <c r="I5" i="3"/>
  <c r="G5" i="3"/>
  <c r="F5" i="3"/>
  <c r="E5" i="3"/>
  <c r="R5" i="3"/>
  <c r="R238" i="2"/>
  <c r="R226" i="2"/>
  <c r="R214" i="2"/>
  <c r="R202" i="2"/>
  <c r="R229" i="2"/>
  <c r="R213" i="2"/>
  <c r="BW197" i="1"/>
  <c r="BO197" i="1"/>
  <c r="G196" i="11"/>
  <c r="I196" i="11"/>
  <c r="BW195" i="1"/>
  <c r="BO195" i="1"/>
  <c r="G194" i="11"/>
  <c r="I194" i="11"/>
  <c r="BW193" i="1"/>
  <c r="BO193" i="1"/>
  <c r="G192" i="11"/>
  <c r="I192" i="11"/>
  <c r="R188" i="2"/>
  <c r="BW178" i="1"/>
  <c r="BW177" i="1"/>
  <c r="BO177" i="1"/>
  <c r="G176" i="11"/>
  <c r="I176" i="11"/>
  <c r="R172" i="2"/>
  <c r="R168" i="2"/>
  <c r="R164" i="2"/>
  <c r="R160" i="2"/>
  <c r="BW153" i="1"/>
  <c r="BO153" i="1"/>
  <c r="G152" i="11"/>
  <c r="I152" i="11"/>
  <c r="R144" i="2"/>
  <c r="T142" i="19"/>
  <c r="T142" i="26"/>
  <c r="D142" i="19"/>
  <c r="D142" i="26"/>
  <c r="J140" i="19"/>
  <c r="J140" i="26"/>
  <c r="P138" i="19"/>
  <c r="P138" i="26"/>
  <c r="BW137" i="1"/>
  <c r="BO137" i="1"/>
  <c r="G136" i="11"/>
  <c r="I136" i="11"/>
  <c r="F136" i="19"/>
  <c r="F136" i="26"/>
  <c r="L134" i="19"/>
  <c r="L134" i="26"/>
  <c r="R132" i="19"/>
  <c r="R132" i="26"/>
  <c r="R132" i="2"/>
  <c r="H130" i="19"/>
  <c r="H130" i="26"/>
  <c r="J128" i="19"/>
  <c r="J128" i="26"/>
  <c r="N124" i="19"/>
  <c r="N124" i="26"/>
  <c r="R120" i="19"/>
  <c r="R120" i="26"/>
  <c r="R120" i="2"/>
  <c r="F116" i="19"/>
  <c r="F116" i="26"/>
  <c r="J112" i="19"/>
  <c r="J112" i="26"/>
  <c r="N108" i="19"/>
  <c r="N108" i="26"/>
  <c r="R104" i="19"/>
  <c r="R104" i="26"/>
  <c r="R104" i="2"/>
  <c r="F100" i="19"/>
  <c r="F100" i="26"/>
  <c r="J96" i="19"/>
  <c r="J96" i="26"/>
  <c r="N92" i="19"/>
  <c r="N92" i="26"/>
  <c r="R88" i="19"/>
  <c r="R88" i="26"/>
  <c r="R88" i="2"/>
  <c r="F84" i="19"/>
  <c r="F84" i="26"/>
  <c r="J80" i="19"/>
  <c r="J80" i="26"/>
  <c r="W80" i="26"/>
  <c r="N76" i="19"/>
  <c r="N76" i="26"/>
  <c r="R72" i="19"/>
  <c r="R72" i="26"/>
  <c r="R72" i="2"/>
  <c r="F68" i="19"/>
  <c r="F68" i="26"/>
  <c r="J64" i="19"/>
  <c r="J64" i="26"/>
  <c r="N60" i="19"/>
  <c r="N60" i="26"/>
  <c r="R56" i="19"/>
  <c r="R56" i="26"/>
  <c r="R56" i="2"/>
  <c r="F52" i="19"/>
  <c r="F52" i="26"/>
  <c r="J48" i="19"/>
  <c r="J48" i="26"/>
  <c r="N44" i="19"/>
  <c r="N44" i="26"/>
  <c r="R44" i="2"/>
  <c r="C141" i="19"/>
  <c r="C141" i="26"/>
  <c r="S141" i="19"/>
  <c r="S141" i="26"/>
  <c r="Q141" i="19"/>
  <c r="Q141" i="26"/>
  <c r="I135" i="19"/>
  <c r="I135" i="26"/>
  <c r="C135" i="19"/>
  <c r="C135" i="26"/>
  <c r="S135" i="19"/>
  <c r="S135" i="26"/>
  <c r="F133" i="19"/>
  <c r="F133" i="26"/>
  <c r="D127" i="19"/>
  <c r="D127" i="26"/>
  <c r="D126" i="19"/>
  <c r="D126" i="26"/>
  <c r="T126" i="19"/>
  <c r="T126" i="26"/>
  <c r="O123" i="19"/>
  <c r="O123" i="26"/>
  <c r="M122" i="19"/>
  <c r="M122" i="26"/>
  <c r="L122" i="19"/>
  <c r="L122" i="26"/>
  <c r="D119" i="19"/>
  <c r="D119" i="26"/>
  <c r="D118" i="19"/>
  <c r="D118" i="26"/>
  <c r="T118" i="19"/>
  <c r="T118" i="26"/>
  <c r="O115" i="19"/>
  <c r="O115" i="26"/>
  <c r="M114" i="19"/>
  <c r="M114" i="26"/>
  <c r="L114" i="19"/>
  <c r="L114" i="26"/>
  <c r="D111" i="19"/>
  <c r="D111" i="26"/>
  <c r="D110" i="19"/>
  <c r="D110" i="26"/>
  <c r="T110" i="19"/>
  <c r="T110" i="26"/>
  <c r="O107" i="19"/>
  <c r="O107" i="26"/>
  <c r="M106" i="19"/>
  <c r="M106" i="26"/>
  <c r="L106" i="19"/>
  <c r="L106" i="26"/>
  <c r="D103" i="19"/>
  <c r="D103" i="26"/>
  <c r="D102" i="19"/>
  <c r="D102" i="26"/>
  <c r="T102" i="19"/>
  <c r="T102" i="26"/>
  <c r="O99" i="19"/>
  <c r="O99" i="26"/>
  <c r="M98" i="19"/>
  <c r="M98" i="26"/>
  <c r="L98" i="19"/>
  <c r="L98" i="26"/>
  <c r="D95" i="19"/>
  <c r="D95" i="26"/>
  <c r="D94" i="19"/>
  <c r="D94" i="26"/>
  <c r="T94" i="19"/>
  <c r="T94" i="26"/>
  <c r="O91" i="19"/>
  <c r="O91" i="26"/>
  <c r="M90" i="19"/>
  <c r="M90" i="26"/>
  <c r="L90" i="19"/>
  <c r="L90" i="26"/>
  <c r="D87" i="19"/>
  <c r="D87" i="26"/>
  <c r="D86" i="19"/>
  <c r="D86" i="26"/>
  <c r="T86" i="19"/>
  <c r="T86" i="26"/>
  <c r="O83" i="19"/>
  <c r="O83" i="26"/>
  <c r="M82" i="19"/>
  <c r="M82" i="26"/>
  <c r="L82" i="19"/>
  <c r="L82" i="26"/>
  <c r="D79" i="19"/>
  <c r="D79" i="26"/>
  <c r="D78" i="19"/>
  <c r="D78" i="26"/>
  <c r="T78" i="19"/>
  <c r="T78" i="26"/>
  <c r="O75" i="19"/>
  <c r="O75" i="26"/>
  <c r="M74" i="19"/>
  <c r="M74" i="26"/>
  <c r="L74" i="19"/>
  <c r="L74" i="26"/>
  <c r="D71" i="19"/>
  <c r="D71" i="26"/>
  <c r="D70" i="19"/>
  <c r="D70" i="26"/>
  <c r="T70" i="19"/>
  <c r="T70" i="26"/>
  <c r="O67" i="19"/>
  <c r="O67" i="26"/>
  <c r="M66" i="19"/>
  <c r="M66" i="26"/>
  <c r="L66" i="19"/>
  <c r="L66" i="26"/>
  <c r="D63" i="19"/>
  <c r="D63" i="26"/>
  <c r="D62" i="19"/>
  <c r="D62" i="26"/>
  <c r="T62" i="19"/>
  <c r="T62" i="26"/>
  <c r="O59" i="19"/>
  <c r="O59" i="26"/>
  <c r="M58" i="19"/>
  <c r="M58" i="26"/>
  <c r="L58" i="19"/>
  <c r="L58" i="26"/>
  <c r="D55" i="19"/>
  <c r="D55" i="26"/>
  <c r="D54" i="19"/>
  <c r="D54" i="26"/>
  <c r="T54" i="19"/>
  <c r="T54" i="26"/>
  <c r="O51" i="19"/>
  <c r="O51" i="26"/>
  <c r="M50" i="19"/>
  <c r="M50" i="26"/>
  <c r="L50" i="19"/>
  <c r="L50" i="26"/>
  <c r="D47" i="19"/>
  <c r="D47" i="26"/>
  <c r="D46" i="19"/>
  <c r="D46" i="26"/>
  <c r="T46" i="19"/>
  <c r="T46" i="26"/>
  <c r="O43" i="19"/>
  <c r="O43" i="26"/>
  <c r="M42" i="19"/>
  <c r="M42" i="26"/>
  <c r="L42" i="19"/>
  <c r="L42" i="26"/>
  <c r="D40" i="19"/>
  <c r="D40" i="26"/>
  <c r="R38" i="19"/>
  <c r="R38" i="26"/>
  <c r="R38" i="2"/>
  <c r="L36" i="19"/>
  <c r="L36" i="26"/>
  <c r="L8" i="19"/>
  <c r="L8" i="26"/>
  <c r="P169" i="11"/>
  <c r="R147" i="2"/>
  <c r="L143" i="19"/>
  <c r="L143" i="26"/>
  <c r="H141" i="19"/>
  <c r="H141" i="26"/>
  <c r="V139" i="19"/>
  <c r="V139" i="26"/>
  <c r="C137" i="19"/>
  <c r="C137" i="26"/>
  <c r="S137" i="19"/>
  <c r="S137" i="26"/>
  <c r="Q137" i="19"/>
  <c r="Q137" i="26"/>
  <c r="T133" i="19"/>
  <c r="T133" i="26"/>
  <c r="J131" i="19"/>
  <c r="J131" i="26"/>
  <c r="Q131" i="19"/>
  <c r="Q131" i="26"/>
  <c r="K131" i="19"/>
  <c r="K131" i="26"/>
  <c r="V129" i="19"/>
  <c r="V129" i="26"/>
  <c r="S127" i="19"/>
  <c r="S127" i="26"/>
  <c r="Q126" i="19"/>
  <c r="Q126" i="26"/>
  <c r="U125" i="19"/>
  <c r="U125" i="26"/>
  <c r="C123" i="19"/>
  <c r="C123" i="26"/>
  <c r="E121" i="19"/>
  <c r="E121" i="26"/>
  <c r="P119" i="11"/>
  <c r="H119" i="19"/>
  <c r="H119" i="26"/>
  <c r="F118" i="19"/>
  <c r="F118" i="26"/>
  <c r="J117" i="19"/>
  <c r="J117" i="26"/>
  <c r="N115" i="19"/>
  <c r="N115" i="26"/>
  <c r="K114" i="19"/>
  <c r="K114" i="26"/>
  <c r="P113" i="19"/>
  <c r="P113" i="26"/>
  <c r="S111" i="19"/>
  <c r="S111" i="26"/>
  <c r="Q110" i="19"/>
  <c r="Q110" i="26"/>
  <c r="U109" i="19"/>
  <c r="U109" i="26"/>
  <c r="C107" i="19"/>
  <c r="C107" i="26"/>
  <c r="E105" i="19"/>
  <c r="E105" i="26"/>
  <c r="P103" i="11"/>
  <c r="H103" i="19"/>
  <c r="H103" i="26"/>
  <c r="F102" i="19"/>
  <c r="F102" i="26"/>
  <c r="J101" i="19"/>
  <c r="J101" i="26"/>
  <c r="N99" i="19"/>
  <c r="N99" i="26"/>
  <c r="K98" i="19"/>
  <c r="K98" i="26"/>
  <c r="P97" i="19"/>
  <c r="P97" i="26"/>
  <c r="S95" i="19"/>
  <c r="S95" i="26"/>
  <c r="Q94" i="19"/>
  <c r="Q94" i="26"/>
  <c r="U93" i="19"/>
  <c r="U93" i="26"/>
  <c r="C91" i="19"/>
  <c r="C91" i="26"/>
  <c r="E89" i="19"/>
  <c r="E89" i="26"/>
  <c r="P87" i="11"/>
  <c r="H87" i="19"/>
  <c r="H87" i="26"/>
  <c r="F86" i="19"/>
  <c r="F86" i="26"/>
  <c r="J85" i="19"/>
  <c r="J85" i="26"/>
  <c r="N83" i="19"/>
  <c r="N83" i="26"/>
  <c r="K82" i="19"/>
  <c r="K82" i="26"/>
  <c r="P81" i="19"/>
  <c r="P81" i="26"/>
  <c r="S79" i="19"/>
  <c r="S79" i="26"/>
  <c r="Q78" i="19"/>
  <c r="Q78" i="26"/>
  <c r="U77" i="19"/>
  <c r="U77" i="26"/>
  <c r="C75" i="19"/>
  <c r="C75" i="26"/>
  <c r="E73" i="19"/>
  <c r="E73" i="26"/>
  <c r="P71" i="11"/>
  <c r="H71" i="19"/>
  <c r="H71" i="26"/>
  <c r="F70" i="19"/>
  <c r="F70" i="26"/>
  <c r="J69" i="19"/>
  <c r="J69" i="26"/>
  <c r="N67" i="19"/>
  <c r="N67" i="26"/>
  <c r="K66" i="19"/>
  <c r="K66" i="26"/>
  <c r="P65" i="19"/>
  <c r="P65" i="26"/>
  <c r="S63" i="19"/>
  <c r="S63" i="26"/>
  <c r="Q62" i="19"/>
  <c r="Q62" i="26"/>
  <c r="U61" i="19"/>
  <c r="U61" i="26"/>
  <c r="C59" i="19"/>
  <c r="C59" i="26"/>
  <c r="E57" i="19"/>
  <c r="E57" i="26"/>
  <c r="P55" i="11"/>
  <c r="H55" i="19"/>
  <c r="H55" i="26"/>
  <c r="F54" i="19"/>
  <c r="F54" i="26"/>
  <c r="J53" i="19"/>
  <c r="J53" i="26"/>
  <c r="N51" i="19"/>
  <c r="N51" i="26"/>
  <c r="K50" i="19"/>
  <c r="K50" i="26"/>
  <c r="P49" i="19"/>
  <c r="P49" i="26"/>
  <c r="S47" i="19"/>
  <c r="S47" i="26"/>
  <c r="Q46" i="19"/>
  <c r="Q46" i="26"/>
  <c r="U45" i="19"/>
  <c r="U45" i="26"/>
  <c r="P43" i="11"/>
  <c r="C43" i="19"/>
  <c r="C43" i="26"/>
  <c r="E41" i="19"/>
  <c r="E41" i="26"/>
  <c r="P40" i="19"/>
  <c r="P40" i="26"/>
  <c r="BW40" i="1"/>
  <c r="BO40" i="1"/>
  <c r="G39" i="11"/>
  <c r="I39" i="11"/>
  <c r="F39" i="19"/>
  <c r="F39" i="26"/>
  <c r="Q38" i="19"/>
  <c r="Q38" i="26"/>
  <c r="L37" i="19"/>
  <c r="L37" i="26"/>
  <c r="K36" i="19"/>
  <c r="K36" i="26"/>
  <c r="R35" i="19"/>
  <c r="R35" i="26"/>
  <c r="R35" i="2"/>
  <c r="N34" i="19"/>
  <c r="N34" i="26"/>
  <c r="J33" i="19"/>
  <c r="J33" i="26"/>
  <c r="F32" i="19"/>
  <c r="F32" i="26"/>
  <c r="R31" i="19"/>
  <c r="R31" i="26"/>
  <c r="R31" i="2"/>
  <c r="N30" i="19"/>
  <c r="N30" i="26"/>
  <c r="J29" i="19"/>
  <c r="J29" i="26"/>
  <c r="F28" i="19"/>
  <c r="F28" i="26"/>
  <c r="R27" i="19"/>
  <c r="R27" i="26"/>
  <c r="R27" i="2"/>
  <c r="N26" i="19"/>
  <c r="N26" i="26"/>
  <c r="J25" i="19"/>
  <c r="J25" i="26"/>
  <c r="F24" i="19"/>
  <c r="F24" i="26"/>
  <c r="R23" i="19"/>
  <c r="R23" i="26"/>
  <c r="R23" i="2"/>
  <c r="N22" i="19"/>
  <c r="N22" i="26"/>
  <c r="R22" i="2"/>
  <c r="J21" i="19"/>
  <c r="J21" i="26"/>
  <c r="F20" i="19"/>
  <c r="F20" i="26"/>
  <c r="R19" i="19"/>
  <c r="R19" i="26"/>
  <c r="R19" i="2"/>
  <c r="N18" i="19"/>
  <c r="N18" i="26"/>
  <c r="R18" i="2"/>
  <c r="J17" i="19"/>
  <c r="J17" i="26"/>
  <c r="F16" i="19"/>
  <c r="F16" i="26"/>
  <c r="R15" i="19"/>
  <c r="R15" i="26"/>
  <c r="R15" i="2"/>
  <c r="N14" i="19"/>
  <c r="N14" i="26"/>
  <c r="R14" i="2"/>
  <c r="J13" i="19"/>
  <c r="W13" i="19"/>
  <c r="J13" i="26"/>
  <c r="F12" i="19"/>
  <c r="F12" i="26"/>
  <c r="R11" i="19"/>
  <c r="R11" i="26"/>
  <c r="N10" i="19"/>
  <c r="N10" i="26"/>
  <c r="G9" i="19"/>
  <c r="G9" i="26"/>
  <c r="S8" i="19"/>
  <c r="S8" i="26"/>
  <c r="C8" i="19"/>
  <c r="C8" i="26"/>
  <c r="D7" i="19"/>
  <c r="D7" i="26"/>
  <c r="P271" i="11"/>
  <c r="P255" i="11"/>
  <c r="P251" i="11"/>
  <c r="P307" i="11"/>
  <c r="P323" i="11"/>
  <c r="P349" i="11"/>
  <c r="P254" i="11"/>
  <c r="P270" i="11"/>
  <c r="P286" i="11"/>
  <c r="P302" i="11"/>
  <c r="P318" i="11"/>
  <c r="P336" i="11"/>
  <c r="P249" i="11"/>
  <c r="P265" i="11"/>
  <c r="P281" i="11"/>
  <c r="P297" i="11"/>
  <c r="P313" i="11"/>
  <c r="P329" i="11"/>
  <c r="P361" i="11"/>
  <c r="P264" i="11"/>
  <c r="P280" i="11"/>
  <c r="P296" i="11"/>
  <c r="P312" i="11"/>
  <c r="P328" i="11"/>
  <c r="P356" i="11"/>
  <c r="P339" i="11"/>
  <c r="P355" i="11"/>
  <c r="P371" i="11"/>
  <c r="P387" i="11"/>
  <c r="P403" i="11"/>
  <c r="P419" i="11"/>
  <c r="P446" i="11"/>
  <c r="P346" i="11"/>
  <c r="P362" i="11"/>
  <c r="P378" i="11"/>
  <c r="P394" i="11"/>
  <c r="P410" i="11"/>
  <c r="P431" i="11"/>
  <c r="P373" i="11"/>
  <c r="P389" i="11"/>
  <c r="P405" i="11"/>
  <c r="P421" i="11"/>
  <c r="P368" i="11"/>
  <c r="P384" i="11"/>
  <c r="P400" i="11"/>
  <c r="P416" i="11"/>
  <c r="P443" i="11"/>
  <c r="P437" i="11"/>
  <c r="P424" i="11"/>
  <c r="P440" i="11"/>
  <c r="L6" i="19"/>
  <c r="L6" i="26"/>
  <c r="R79" i="2"/>
  <c r="R71" i="19"/>
  <c r="R71" i="26"/>
  <c r="I71" i="19"/>
  <c r="I71" i="26"/>
  <c r="R67" i="19"/>
  <c r="R67" i="26"/>
  <c r="I67" i="19"/>
  <c r="I67" i="26"/>
  <c r="R63" i="19"/>
  <c r="R63" i="26"/>
  <c r="I63" i="19"/>
  <c r="I63" i="26"/>
  <c r="R55" i="19"/>
  <c r="R55" i="26"/>
  <c r="I55" i="19"/>
  <c r="I55" i="26"/>
  <c r="R51" i="2"/>
  <c r="G47" i="19"/>
  <c r="G47" i="26"/>
  <c r="Q47" i="19"/>
  <c r="Q47" i="26"/>
  <c r="G43" i="19"/>
  <c r="G43" i="26"/>
  <c r="Q43" i="19"/>
  <c r="Q43" i="26"/>
  <c r="V40" i="19"/>
  <c r="V40" i="26"/>
  <c r="R159" i="2"/>
  <c r="P147" i="11"/>
  <c r="I143" i="19"/>
  <c r="I143" i="26"/>
  <c r="C143" i="19"/>
  <c r="C143" i="26"/>
  <c r="S143" i="19"/>
  <c r="S143" i="26"/>
  <c r="G133" i="19"/>
  <c r="G133" i="26"/>
  <c r="E133" i="19"/>
  <c r="E133" i="26"/>
  <c r="U133" i="19"/>
  <c r="U133" i="26"/>
  <c r="P131" i="11"/>
  <c r="L127" i="19"/>
  <c r="L127" i="26"/>
  <c r="M127" i="19"/>
  <c r="M127" i="26"/>
  <c r="E123" i="19"/>
  <c r="E123" i="26"/>
  <c r="U123" i="19"/>
  <c r="U123" i="26"/>
  <c r="L119" i="19"/>
  <c r="L119" i="26"/>
  <c r="M119" i="19"/>
  <c r="M119" i="26"/>
  <c r="E115" i="19"/>
  <c r="E115" i="26"/>
  <c r="U115" i="19"/>
  <c r="U115" i="26"/>
  <c r="L111" i="19"/>
  <c r="L111" i="26"/>
  <c r="M111" i="19"/>
  <c r="M111" i="26"/>
  <c r="E107" i="19"/>
  <c r="E107" i="26"/>
  <c r="U107" i="19"/>
  <c r="U107" i="26"/>
  <c r="L103" i="19"/>
  <c r="L103" i="26"/>
  <c r="M103" i="19"/>
  <c r="M103" i="26"/>
  <c r="E99" i="19"/>
  <c r="E99" i="26"/>
  <c r="U99" i="19"/>
  <c r="U99" i="26"/>
  <c r="L95" i="19"/>
  <c r="L95" i="26"/>
  <c r="M95" i="19"/>
  <c r="M95" i="26"/>
  <c r="E91" i="19"/>
  <c r="E91" i="26"/>
  <c r="U91" i="19"/>
  <c r="U91" i="26"/>
  <c r="E87" i="19"/>
  <c r="E87" i="26"/>
  <c r="U87" i="19"/>
  <c r="U87" i="26"/>
  <c r="E83" i="19"/>
  <c r="E83" i="26"/>
  <c r="U83" i="19"/>
  <c r="U83" i="26"/>
  <c r="Q79" i="19"/>
  <c r="Q79" i="26"/>
  <c r="R75" i="19"/>
  <c r="R75" i="26"/>
  <c r="I75" i="19"/>
  <c r="I75" i="26"/>
  <c r="R75" i="2"/>
  <c r="R67" i="2"/>
  <c r="G59" i="19"/>
  <c r="G59" i="26"/>
  <c r="Q59" i="19"/>
  <c r="Q59" i="26"/>
  <c r="R51" i="19"/>
  <c r="R51" i="26"/>
  <c r="I51" i="19"/>
  <c r="I51" i="26"/>
  <c r="R47" i="2"/>
  <c r="O40" i="19"/>
  <c r="O40" i="26"/>
  <c r="R40" i="2"/>
  <c r="J36" i="19"/>
  <c r="J36" i="26"/>
  <c r="R161" i="2"/>
  <c r="P143" i="11"/>
  <c r="D141" i="19"/>
  <c r="D141" i="26"/>
  <c r="I139" i="19"/>
  <c r="I139" i="26"/>
  <c r="C139" i="19"/>
  <c r="C139" i="26"/>
  <c r="S139" i="19"/>
  <c r="S139" i="26"/>
  <c r="D135" i="19"/>
  <c r="D135" i="26"/>
  <c r="BO134" i="1"/>
  <c r="G133" i="11"/>
  <c r="I133" i="11"/>
  <c r="R129" i="19"/>
  <c r="R129" i="26"/>
  <c r="K129" i="19"/>
  <c r="K129" i="26"/>
  <c r="I129" i="19"/>
  <c r="I129" i="26"/>
  <c r="R129" i="2"/>
  <c r="P127" i="19"/>
  <c r="P127" i="26"/>
  <c r="N126" i="19"/>
  <c r="N126" i="26"/>
  <c r="P125" i="11"/>
  <c r="C125" i="19"/>
  <c r="C125" i="26"/>
  <c r="S125" i="19"/>
  <c r="S125" i="26"/>
  <c r="P124" i="11"/>
  <c r="S122" i="19"/>
  <c r="S122" i="26"/>
  <c r="R122" i="2"/>
  <c r="H121" i="19"/>
  <c r="H121" i="26"/>
  <c r="O121" i="19"/>
  <c r="O121" i="26"/>
  <c r="F119" i="19"/>
  <c r="F119" i="26"/>
  <c r="C118" i="19"/>
  <c r="C118" i="26"/>
  <c r="BO118" i="1"/>
  <c r="G117" i="11"/>
  <c r="I117" i="11"/>
  <c r="M117" i="19"/>
  <c r="M117" i="26"/>
  <c r="K117" i="19"/>
  <c r="K117" i="26"/>
  <c r="K115" i="19"/>
  <c r="K115" i="26"/>
  <c r="I114" i="19"/>
  <c r="I114" i="26"/>
  <c r="R113" i="19"/>
  <c r="R113" i="26"/>
  <c r="G113" i="19"/>
  <c r="G113" i="26"/>
  <c r="R113" i="2"/>
  <c r="P111" i="19"/>
  <c r="P111" i="26"/>
  <c r="N110" i="19"/>
  <c r="N110" i="26"/>
  <c r="P109" i="11"/>
  <c r="C109" i="19"/>
  <c r="C109" i="26"/>
  <c r="S109" i="19"/>
  <c r="S109" i="26"/>
  <c r="P108" i="11"/>
  <c r="S106" i="19"/>
  <c r="S106" i="26"/>
  <c r="R106" i="2"/>
  <c r="H105" i="19"/>
  <c r="H105" i="26"/>
  <c r="O105" i="19"/>
  <c r="O105" i="26"/>
  <c r="F103" i="19"/>
  <c r="F103" i="26"/>
  <c r="C102" i="19"/>
  <c r="C102" i="26"/>
  <c r="BO102" i="1"/>
  <c r="G101" i="11"/>
  <c r="I101" i="11"/>
  <c r="M101" i="19"/>
  <c r="M101" i="26"/>
  <c r="K101" i="19"/>
  <c r="K101" i="26"/>
  <c r="K99" i="19"/>
  <c r="K99" i="26"/>
  <c r="I98" i="19"/>
  <c r="I98" i="26"/>
  <c r="R97" i="19"/>
  <c r="R97" i="26"/>
  <c r="G97" i="19"/>
  <c r="G97" i="26"/>
  <c r="R97" i="2"/>
  <c r="P95" i="19"/>
  <c r="P95" i="26"/>
  <c r="N94" i="19"/>
  <c r="N94" i="26"/>
  <c r="P93" i="11"/>
  <c r="C93" i="19"/>
  <c r="C93" i="26"/>
  <c r="S93" i="19"/>
  <c r="S93" i="26"/>
  <c r="P92" i="11"/>
  <c r="S90" i="19"/>
  <c r="S90" i="26"/>
  <c r="R90" i="2"/>
  <c r="H89" i="19"/>
  <c r="H89" i="26"/>
  <c r="O89" i="19"/>
  <c r="O89" i="26"/>
  <c r="F87" i="19"/>
  <c r="F87" i="26"/>
  <c r="C86" i="19"/>
  <c r="C86" i="26"/>
  <c r="BO86" i="1"/>
  <c r="G85" i="11"/>
  <c r="I85" i="11"/>
  <c r="M85" i="19"/>
  <c r="M85" i="26"/>
  <c r="K85" i="19"/>
  <c r="K85" i="26"/>
  <c r="K83" i="19"/>
  <c r="K83" i="26"/>
  <c r="I82" i="19"/>
  <c r="I82" i="26"/>
  <c r="R81" i="19"/>
  <c r="R81" i="26"/>
  <c r="G81" i="19"/>
  <c r="G81" i="26"/>
  <c r="R81" i="2"/>
  <c r="P79" i="19"/>
  <c r="P79" i="26"/>
  <c r="N78" i="19"/>
  <c r="N78" i="26"/>
  <c r="P77" i="11"/>
  <c r="C77" i="19"/>
  <c r="C77" i="26"/>
  <c r="S77" i="19"/>
  <c r="S77" i="26"/>
  <c r="P76" i="11"/>
  <c r="S74" i="19"/>
  <c r="S74" i="26"/>
  <c r="R74" i="2"/>
  <c r="H73" i="19"/>
  <c r="H73" i="26"/>
  <c r="O73" i="19"/>
  <c r="O73" i="26"/>
  <c r="F71" i="19"/>
  <c r="F71" i="26"/>
  <c r="C70" i="19"/>
  <c r="C70" i="26"/>
  <c r="BO70" i="1"/>
  <c r="G69" i="11"/>
  <c r="I69" i="11"/>
  <c r="M69" i="19"/>
  <c r="M69" i="26"/>
  <c r="K69" i="19"/>
  <c r="K69" i="26"/>
  <c r="K67" i="19"/>
  <c r="K67" i="26"/>
  <c r="I66" i="19"/>
  <c r="I66" i="26"/>
  <c r="R65" i="19"/>
  <c r="R65" i="26"/>
  <c r="G65" i="19"/>
  <c r="G65" i="26"/>
  <c r="R65" i="2"/>
  <c r="P63" i="19"/>
  <c r="P63" i="26"/>
  <c r="N62" i="19"/>
  <c r="N62" i="26"/>
  <c r="P61" i="11"/>
  <c r="C61" i="19"/>
  <c r="C61" i="26"/>
  <c r="S61" i="19"/>
  <c r="S61" i="26"/>
  <c r="P60" i="11"/>
  <c r="S58" i="19"/>
  <c r="S58" i="26"/>
  <c r="R58" i="2"/>
  <c r="H57" i="19"/>
  <c r="H57" i="26"/>
  <c r="O57" i="19"/>
  <c r="O57" i="26"/>
  <c r="F55" i="19"/>
  <c r="F55" i="26"/>
  <c r="C54" i="19"/>
  <c r="C54" i="26"/>
  <c r="BO54" i="1"/>
  <c r="G53" i="11"/>
  <c r="I53" i="11"/>
  <c r="M53" i="19"/>
  <c r="M53" i="26"/>
  <c r="K53" i="19"/>
  <c r="K53" i="26"/>
  <c r="K51" i="19"/>
  <c r="K51" i="26"/>
  <c r="I50" i="19"/>
  <c r="I50" i="26"/>
  <c r="R49" i="19"/>
  <c r="R49" i="26"/>
  <c r="G49" i="19"/>
  <c r="G49" i="26"/>
  <c r="R49" i="2"/>
  <c r="P47" i="19"/>
  <c r="P47" i="26"/>
  <c r="N46" i="19"/>
  <c r="N46" i="26"/>
  <c r="P45" i="11"/>
  <c r="C45" i="19"/>
  <c r="C45" i="26"/>
  <c r="S45" i="19"/>
  <c r="S45" i="26"/>
  <c r="P44" i="11"/>
  <c r="S42" i="19"/>
  <c r="S42" i="26"/>
  <c r="R42" i="2"/>
  <c r="H41" i="19"/>
  <c r="H41" i="26"/>
  <c r="O41" i="19"/>
  <c r="O41" i="26"/>
  <c r="I40" i="19"/>
  <c r="I40" i="26"/>
  <c r="P39" i="11"/>
  <c r="K38" i="19"/>
  <c r="K38" i="26"/>
  <c r="R37" i="19"/>
  <c r="R37" i="26"/>
  <c r="R37" i="2"/>
  <c r="M36" i="19"/>
  <c r="M36" i="26"/>
  <c r="BW35" i="1"/>
  <c r="BW33" i="1"/>
  <c r="BW31" i="1"/>
  <c r="BW29" i="1"/>
  <c r="BW27" i="1"/>
  <c r="BW25" i="1"/>
  <c r="BW23" i="1"/>
  <c r="BW21" i="1"/>
  <c r="BW19" i="1"/>
  <c r="P17" i="11"/>
  <c r="BW17" i="1"/>
  <c r="P15" i="11"/>
  <c r="BW15" i="1"/>
  <c r="BW13" i="1"/>
  <c r="BW11" i="1"/>
  <c r="Q9" i="19"/>
  <c r="Q9" i="26"/>
  <c r="U8" i="19"/>
  <c r="U8" i="26"/>
  <c r="E8" i="19"/>
  <c r="E8" i="26"/>
  <c r="R7" i="19"/>
  <c r="R7" i="26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7" i="2"/>
  <c r="V6" i="19"/>
  <c r="V6" i="26"/>
  <c r="F6" i="19"/>
  <c r="F6" i="26"/>
  <c r="L9" i="19"/>
  <c r="L9" i="26"/>
  <c r="R10" i="2"/>
  <c r="BQ16" i="1"/>
  <c r="R204" i="2"/>
  <c r="R189" i="2"/>
  <c r="R173" i="2"/>
  <c r="R182" i="2"/>
  <c r="N134" i="19"/>
  <c r="N134" i="26"/>
  <c r="F25" i="3"/>
  <c r="I25" i="3"/>
  <c r="E25" i="3"/>
  <c r="AQ25" i="3"/>
  <c r="G25" i="3"/>
  <c r="H25" i="3"/>
  <c r="F9" i="3"/>
  <c r="AQ9" i="3"/>
  <c r="H9" i="3"/>
  <c r="G9" i="3"/>
  <c r="R9" i="3"/>
  <c r="I9" i="3"/>
  <c r="E9" i="3"/>
  <c r="R246" i="2"/>
  <c r="R230" i="2"/>
  <c r="R222" i="2"/>
  <c r="R210" i="2"/>
  <c r="R194" i="2"/>
  <c r="AQ24" i="3"/>
  <c r="H24" i="3"/>
  <c r="G24" i="3"/>
  <c r="I24" i="3"/>
  <c r="F24" i="3"/>
  <c r="R24" i="3"/>
  <c r="E24" i="3"/>
  <c r="AW5" i="9"/>
  <c r="AV5" i="9"/>
  <c r="R245" i="2"/>
  <c r="AQ28" i="3"/>
  <c r="G28" i="3"/>
  <c r="F28" i="3"/>
  <c r="I28" i="3"/>
  <c r="H28" i="3"/>
  <c r="E28" i="3"/>
  <c r="I30" i="3"/>
  <c r="E30" i="3"/>
  <c r="H30" i="3"/>
  <c r="AQ30" i="3"/>
  <c r="G30" i="3"/>
  <c r="F30" i="3"/>
  <c r="R23" i="3"/>
  <c r="F23" i="3"/>
  <c r="I23" i="3"/>
  <c r="E23" i="3"/>
  <c r="H23" i="3"/>
  <c r="AQ23" i="3"/>
  <c r="G23" i="3"/>
  <c r="R19" i="3"/>
  <c r="F19" i="3"/>
  <c r="I19" i="3"/>
  <c r="E19" i="3"/>
  <c r="G19" i="3"/>
  <c r="AQ19" i="3"/>
  <c r="H19" i="3"/>
  <c r="R15" i="3"/>
  <c r="F15" i="3"/>
  <c r="I15" i="3"/>
  <c r="E15" i="3"/>
  <c r="H15" i="3"/>
  <c r="G15" i="3"/>
  <c r="AQ15" i="3"/>
  <c r="H11" i="3"/>
  <c r="G11" i="3"/>
  <c r="R11" i="3"/>
  <c r="F11" i="3"/>
  <c r="I11" i="3"/>
  <c r="AQ11" i="3"/>
  <c r="E11" i="3"/>
  <c r="H7" i="3"/>
  <c r="E7" i="3"/>
  <c r="AQ7" i="3"/>
  <c r="I7" i="3"/>
  <c r="G7" i="3"/>
  <c r="F7" i="3"/>
  <c r="R7" i="3"/>
  <c r="R248" i="2"/>
  <c r="R232" i="2"/>
  <c r="R216" i="2"/>
  <c r="R199" i="2"/>
  <c r="R195" i="2"/>
  <c r="R185" i="2"/>
  <c r="R165" i="2"/>
  <c r="R247" i="2"/>
  <c r="R243" i="2"/>
  <c r="R239" i="2"/>
  <c r="BW230" i="1"/>
  <c r="BO230" i="1"/>
  <c r="G229" i="11"/>
  <c r="I229" i="11"/>
  <c r="BW226" i="1"/>
  <c r="BO226" i="1"/>
  <c r="G225" i="11"/>
  <c r="I225" i="11"/>
  <c r="BW222" i="1"/>
  <c r="BO222" i="1"/>
  <c r="G221" i="11"/>
  <c r="I221" i="11"/>
  <c r="BW218" i="1"/>
  <c r="BO218" i="1"/>
  <c r="G217" i="11"/>
  <c r="I217" i="11"/>
  <c r="R207" i="2"/>
  <c r="R203" i="2"/>
  <c r="R178" i="2"/>
  <c r="R146" i="2"/>
  <c r="R142" i="19"/>
  <c r="R142" i="26"/>
  <c r="R142" i="2"/>
  <c r="N138" i="19"/>
  <c r="N138" i="26"/>
  <c r="J134" i="19"/>
  <c r="J134" i="26"/>
  <c r="F130" i="19"/>
  <c r="F130" i="26"/>
  <c r="J6" i="9"/>
  <c r="D459" i="1"/>
  <c r="D461" i="1"/>
  <c r="N13" i="12"/>
  <c r="BQ7" i="1"/>
  <c r="R183" i="2"/>
  <c r="R249" i="2"/>
  <c r="BW239" i="1"/>
  <c r="R233" i="2"/>
  <c r="BW223" i="1"/>
  <c r="R217" i="2"/>
  <c r="BW207" i="1"/>
  <c r="R192" i="2"/>
  <c r="BW182" i="1"/>
  <c r="BW181" i="1"/>
  <c r="BO181" i="1"/>
  <c r="G180" i="11"/>
  <c r="I180" i="11"/>
  <c r="R176" i="2"/>
  <c r="BW157" i="1"/>
  <c r="BO157" i="1"/>
  <c r="G156" i="11"/>
  <c r="I156" i="11"/>
  <c r="P154" i="11"/>
  <c r="R148" i="2"/>
  <c r="P142" i="19"/>
  <c r="P142" i="26"/>
  <c r="BW141" i="1"/>
  <c r="BO141" i="1"/>
  <c r="G140" i="11"/>
  <c r="I140" i="11"/>
  <c r="F140" i="19"/>
  <c r="F140" i="26"/>
  <c r="P138" i="11"/>
  <c r="L138" i="19"/>
  <c r="L138" i="26"/>
  <c r="R136" i="19"/>
  <c r="R136" i="26"/>
  <c r="R136" i="2"/>
  <c r="H134" i="19"/>
  <c r="H134" i="26"/>
  <c r="N132" i="19"/>
  <c r="N132" i="26"/>
  <c r="T130" i="19"/>
  <c r="T130" i="26"/>
  <c r="D130" i="19"/>
  <c r="D130" i="26"/>
  <c r="F128" i="19"/>
  <c r="F128" i="26"/>
  <c r="P126" i="11"/>
  <c r="J124" i="19"/>
  <c r="J124" i="26"/>
  <c r="N120" i="19"/>
  <c r="N120" i="26"/>
  <c r="R116" i="19"/>
  <c r="R116" i="26"/>
  <c r="R116" i="2"/>
  <c r="F112" i="19"/>
  <c r="F112" i="26"/>
  <c r="P110" i="11"/>
  <c r="J108" i="19"/>
  <c r="J108" i="26"/>
  <c r="N104" i="19"/>
  <c r="N104" i="26"/>
  <c r="R100" i="19"/>
  <c r="R100" i="26"/>
  <c r="R100" i="2"/>
  <c r="F96" i="19"/>
  <c r="F96" i="26"/>
  <c r="P94" i="11"/>
  <c r="J92" i="19"/>
  <c r="J92" i="26"/>
  <c r="N88" i="19"/>
  <c r="N88" i="26"/>
  <c r="R84" i="19"/>
  <c r="R84" i="26"/>
  <c r="R84" i="2"/>
  <c r="F80" i="19"/>
  <c r="F80" i="26"/>
  <c r="P78" i="11"/>
  <c r="J76" i="19"/>
  <c r="J76" i="26"/>
  <c r="N72" i="19"/>
  <c r="N72" i="26"/>
  <c r="R68" i="19"/>
  <c r="R68" i="26"/>
  <c r="R68" i="2"/>
  <c r="F64" i="19"/>
  <c r="F64" i="26"/>
  <c r="P62" i="11"/>
  <c r="J60" i="19"/>
  <c r="J60" i="26"/>
  <c r="N56" i="19"/>
  <c r="N56" i="26"/>
  <c r="R52" i="19"/>
  <c r="R52" i="26"/>
  <c r="P50" i="11"/>
  <c r="F48" i="19"/>
  <c r="W48" i="19"/>
  <c r="F48" i="26"/>
  <c r="J44" i="19"/>
  <c r="J44" i="26"/>
  <c r="R167" i="2"/>
  <c r="V143" i="19"/>
  <c r="V143" i="26"/>
  <c r="G141" i="19"/>
  <c r="G141" i="26"/>
  <c r="E141" i="19"/>
  <c r="E141" i="26"/>
  <c r="U141" i="19"/>
  <c r="U141" i="26"/>
  <c r="P139" i="11"/>
  <c r="R135" i="19"/>
  <c r="R135" i="26"/>
  <c r="M135" i="19"/>
  <c r="M135" i="26"/>
  <c r="G135" i="19"/>
  <c r="G135" i="26"/>
  <c r="R135" i="2"/>
  <c r="T127" i="19"/>
  <c r="T127" i="26"/>
  <c r="R126" i="19"/>
  <c r="R126" i="26"/>
  <c r="H126" i="19"/>
  <c r="H126" i="26"/>
  <c r="J123" i="19"/>
  <c r="J123" i="26"/>
  <c r="G122" i="19"/>
  <c r="G122" i="26"/>
  <c r="P122" i="19"/>
  <c r="P122" i="26"/>
  <c r="T119" i="19"/>
  <c r="T119" i="26"/>
  <c r="R118" i="19"/>
  <c r="R118" i="26"/>
  <c r="H118" i="19"/>
  <c r="H118" i="26"/>
  <c r="J115" i="19"/>
  <c r="J115" i="26"/>
  <c r="G114" i="19"/>
  <c r="G114" i="26"/>
  <c r="P114" i="19"/>
  <c r="P114" i="26"/>
  <c r="T111" i="19"/>
  <c r="T111" i="26"/>
  <c r="R110" i="19"/>
  <c r="R110" i="26"/>
  <c r="H110" i="19"/>
  <c r="H110" i="26"/>
  <c r="J107" i="19"/>
  <c r="J107" i="26"/>
  <c r="G106" i="19"/>
  <c r="G106" i="26"/>
  <c r="P106" i="19"/>
  <c r="P106" i="26"/>
  <c r="T103" i="19"/>
  <c r="T103" i="26"/>
  <c r="R102" i="19"/>
  <c r="R102" i="26"/>
  <c r="H102" i="19"/>
  <c r="H102" i="26"/>
  <c r="J99" i="19"/>
  <c r="J99" i="26"/>
  <c r="G98" i="19"/>
  <c r="G98" i="26"/>
  <c r="P98" i="19"/>
  <c r="P98" i="26"/>
  <c r="T95" i="19"/>
  <c r="T95" i="26"/>
  <c r="R94" i="19"/>
  <c r="R94" i="26"/>
  <c r="H94" i="19"/>
  <c r="H94" i="26"/>
  <c r="J91" i="19"/>
  <c r="J91" i="26"/>
  <c r="G90" i="19"/>
  <c r="G90" i="26"/>
  <c r="P90" i="19"/>
  <c r="P90" i="26"/>
  <c r="T87" i="19"/>
  <c r="T87" i="26"/>
  <c r="R86" i="19"/>
  <c r="R86" i="26"/>
  <c r="H86" i="19"/>
  <c r="H86" i="26"/>
  <c r="J83" i="19"/>
  <c r="J83" i="26"/>
  <c r="G82" i="19"/>
  <c r="G82" i="26"/>
  <c r="P82" i="19"/>
  <c r="P82" i="26"/>
  <c r="T79" i="19"/>
  <c r="T79" i="26"/>
  <c r="R78" i="19"/>
  <c r="R78" i="26"/>
  <c r="H78" i="19"/>
  <c r="H78" i="26"/>
  <c r="J75" i="19"/>
  <c r="J75" i="26"/>
  <c r="G74" i="19"/>
  <c r="G74" i="26"/>
  <c r="P74" i="19"/>
  <c r="P74" i="26"/>
  <c r="T71" i="19"/>
  <c r="T71" i="26"/>
  <c r="R70" i="19"/>
  <c r="R70" i="26"/>
  <c r="H70" i="19"/>
  <c r="H70" i="26"/>
  <c r="J67" i="19"/>
  <c r="J67" i="26"/>
  <c r="G66" i="19"/>
  <c r="G66" i="26"/>
  <c r="P66" i="19"/>
  <c r="P66" i="26"/>
  <c r="T63" i="19"/>
  <c r="T63" i="26"/>
  <c r="R62" i="19"/>
  <c r="R62" i="26"/>
  <c r="H62" i="19"/>
  <c r="H62" i="26"/>
  <c r="J59" i="19"/>
  <c r="J59" i="26"/>
  <c r="G58" i="19"/>
  <c r="G58" i="26"/>
  <c r="P58" i="19"/>
  <c r="P58" i="26"/>
  <c r="T55" i="19"/>
  <c r="T55" i="26"/>
  <c r="R54" i="19"/>
  <c r="R54" i="26"/>
  <c r="H54" i="19"/>
  <c r="H54" i="26"/>
  <c r="J51" i="19"/>
  <c r="J51" i="26"/>
  <c r="G50" i="19"/>
  <c r="G50" i="26"/>
  <c r="P50" i="19"/>
  <c r="P50" i="26"/>
  <c r="T47" i="19"/>
  <c r="T47" i="26"/>
  <c r="R46" i="19"/>
  <c r="R46" i="26"/>
  <c r="H46" i="19"/>
  <c r="H46" i="26"/>
  <c r="J43" i="19"/>
  <c r="J43" i="26"/>
  <c r="G42" i="19"/>
  <c r="G42" i="26"/>
  <c r="P42" i="19"/>
  <c r="P42" i="26"/>
  <c r="Q40" i="19"/>
  <c r="Q40" i="26"/>
  <c r="N38" i="19"/>
  <c r="N38" i="26"/>
  <c r="H36" i="19"/>
  <c r="H36" i="26"/>
  <c r="P9" i="11"/>
  <c r="H8" i="19"/>
  <c r="H8" i="26"/>
  <c r="V8" i="19"/>
  <c r="V8" i="26"/>
  <c r="BO170" i="1"/>
  <c r="G169" i="11"/>
  <c r="I169" i="11"/>
  <c r="R153" i="2"/>
  <c r="D143" i="19"/>
  <c r="D143" i="26"/>
  <c r="N139" i="19"/>
  <c r="N139" i="26"/>
  <c r="G137" i="19"/>
  <c r="G137" i="26"/>
  <c r="E137" i="19"/>
  <c r="E137" i="26"/>
  <c r="U137" i="19"/>
  <c r="U137" i="26"/>
  <c r="P135" i="11"/>
  <c r="L133" i="19"/>
  <c r="L133" i="26"/>
  <c r="E131" i="19"/>
  <c r="E131" i="26"/>
  <c r="U131" i="19"/>
  <c r="U131" i="26"/>
  <c r="O131" i="19"/>
  <c r="O131" i="26"/>
  <c r="N129" i="19"/>
  <c r="N129" i="26"/>
  <c r="N127" i="19"/>
  <c r="N127" i="26"/>
  <c r="K126" i="19"/>
  <c r="K126" i="26"/>
  <c r="P125" i="19"/>
  <c r="P125" i="26"/>
  <c r="S123" i="19"/>
  <c r="S123" i="26"/>
  <c r="Q122" i="19"/>
  <c r="Q122" i="26"/>
  <c r="U121" i="19"/>
  <c r="U121" i="26"/>
  <c r="C119" i="19"/>
  <c r="C119" i="26"/>
  <c r="E117" i="19"/>
  <c r="E117" i="26"/>
  <c r="P115" i="11"/>
  <c r="H115" i="19"/>
  <c r="H115" i="26"/>
  <c r="F114" i="19"/>
  <c r="F114" i="26"/>
  <c r="J113" i="19"/>
  <c r="J113" i="26"/>
  <c r="N111" i="19"/>
  <c r="N111" i="26"/>
  <c r="K110" i="19"/>
  <c r="K110" i="26"/>
  <c r="P109" i="19"/>
  <c r="P109" i="26"/>
  <c r="S107" i="19"/>
  <c r="S107" i="26"/>
  <c r="Q106" i="19"/>
  <c r="Q106" i="26"/>
  <c r="U105" i="19"/>
  <c r="U105" i="26"/>
  <c r="C103" i="19"/>
  <c r="C103" i="26"/>
  <c r="E101" i="19"/>
  <c r="E101" i="26"/>
  <c r="P99" i="11"/>
  <c r="H99" i="19"/>
  <c r="H99" i="26"/>
  <c r="F98" i="19"/>
  <c r="F98" i="26"/>
  <c r="J97" i="19"/>
  <c r="J97" i="26"/>
  <c r="N95" i="19"/>
  <c r="N95" i="26"/>
  <c r="K94" i="19"/>
  <c r="K94" i="26"/>
  <c r="P93" i="19"/>
  <c r="P93" i="26"/>
  <c r="S91" i="19"/>
  <c r="S91" i="26"/>
  <c r="Q90" i="19"/>
  <c r="Q90" i="26"/>
  <c r="U89" i="19"/>
  <c r="U89" i="26"/>
  <c r="C87" i="19"/>
  <c r="C87" i="26"/>
  <c r="E85" i="19"/>
  <c r="E85" i="26"/>
  <c r="P83" i="11"/>
  <c r="H83" i="19"/>
  <c r="H83" i="26"/>
  <c r="F82" i="19"/>
  <c r="F82" i="26"/>
  <c r="J81" i="19"/>
  <c r="J81" i="26"/>
  <c r="N79" i="19"/>
  <c r="N79" i="26"/>
  <c r="K78" i="19"/>
  <c r="K78" i="26"/>
  <c r="P77" i="19"/>
  <c r="P77" i="26"/>
  <c r="S75" i="19"/>
  <c r="S75" i="26"/>
  <c r="Q74" i="19"/>
  <c r="Q74" i="26"/>
  <c r="U73" i="19"/>
  <c r="U73" i="26"/>
  <c r="C71" i="19"/>
  <c r="C71" i="26"/>
  <c r="E69" i="19"/>
  <c r="E69" i="26"/>
  <c r="P67" i="11"/>
  <c r="H67" i="19"/>
  <c r="H67" i="26"/>
  <c r="F66" i="19"/>
  <c r="F66" i="26"/>
  <c r="J65" i="19"/>
  <c r="J65" i="26"/>
  <c r="N63" i="19"/>
  <c r="N63" i="26"/>
  <c r="K62" i="19"/>
  <c r="K62" i="26"/>
  <c r="P61" i="19"/>
  <c r="P61" i="26"/>
  <c r="S59" i="19"/>
  <c r="S59" i="26"/>
  <c r="Q58" i="19"/>
  <c r="Q58" i="26"/>
  <c r="U57" i="19"/>
  <c r="U57" i="26"/>
  <c r="C55" i="19"/>
  <c r="C55" i="26"/>
  <c r="E53" i="19"/>
  <c r="E53" i="26"/>
  <c r="H51" i="19"/>
  <c r="H51" i="26"/>
  <c r="F50" i="19"/>
  <c r="F50" i="26"/>
  <c r="J49" i="19"/>
  <c r="J49" i="26"/>
  <c r="N47" i="19"/>
  <c r="N47" i="26"/>
  <c r="K46" i="19"/>
  <c r="K46" i="26"/>
  <c r="P45" i="19"/>
  <c r="P45" i="26"/>
  <c r="S43" i="19"/>
  <c r="S43" i="26"/>
  <c r="Q42" i="19"/>
  <c r="Q42" i="26"/>
  <c r="U41" i="19"/>
  <c r="U41" i="26"/>
  <c r="K40" i="19"/>
  <c r="K40" i="26"/>
  <c r="R39" i="19"/>
  <c r="R39" i="26"/>
  <c r="R39" i="2"/>
  <c r="M38" i="19"/>
  <c r="M38" i="26"/>
  <c r="H37" i="19"/>
  <c r="H37" i="26"/>
  <c r="G36" i="19"/>
  <c r="G36" i="26"/>
  <c r="N35" i="19"/>
  <c r="N35" i="26"/>
  <c r="J34" i="19"/>
  <c r="J34" i="26"/>
  <c r="F33" i="19"/>
  <c r="F33" i="26"/>
  <c r="R32" i="19"/>
  <c r="R32" i="26"/>
  <c r="N31" i="19"/>
  <c r="N31" i="26"/>
  <c r="J30" i="19"/>
  <c r="J30" i="26"/>
  <c r="F29" i="19"/>
  <c r="F29" i="26"/>
  <c r="R28" i="19"/>
  <c r="R28" i="26"/>
  <c r="N27" i="19"/>
  <c r="N27" i="26"/>
  <c r="J26" i="19"/>
  <c r="J26" i="26"/>
  <c r="F25" i="19"/>
  <c r="F25" i="26"/>
  <c r="R24" i="19"/>
  <c r="R24" i="26"/>
  <c r="R24" i="2"/>
  <c r="N23" i="19"/>
  <c r="N23" i="26"/>
  <c r="J22" i="19"/>
  <c r="J22" i="26"/>
  <c r="F21" i="19"/>
  <c r="F21" i="26"/>
  <c r="R20" i="19"/>
  <c r="R20" i="26"/>
  <c r="R20" i="2"/>
  <c r="N19" i="19"/>
  <c r="N19" i="26"/>
  <c r="J18" i="19"/>
  <c r="J18" i="26"/>
  <c r="F17" i="19"/>
  <c r="F17" i="26"/>
  <c r="R16" i="19"/>
  <c r="R16" i="26"/>
  <c r="R16" i="2"/>
  <c r="N15" i="19"/>
  <c r="N15" i="26"/>
  <c r="J14" i="19"/>
  <c r="J14" i="26"/>
  <c r="F13" i="19"/>
  <c r="F13" i="26"/>
  <c r="R12" i="19"/>
  <c r="R12" i="26"/>
  <c r="N11" i="19"/>
  <c r="N11" i="26"/>
  <c r="R11" i="2"/>
  <c r="J10" i="19"/>
  <c r="J10" i="26"/>
  <c r="S9" i="19"/>
  <c r="S9" i="26"/>
  <c r="C9" i="19"/>
  <c r="C9" i="26"/>
  <c r="O8" i="19"/>
  <c r="O8" i="26"/>
  <c r="P7" i="19"/>
  <c r="P7" i="26"/>
  <c r="P287" i="11"/>
  <c r="P259" i="11"/>
  <c r="P263" i="11"/>
  <c r="P267" i="11"/>
  <c r="P311" i="11"/>
  <c r="P327" i="11"/>
  <c r="P357" i="11"/>
  <c r="P258" i="11"/>
  <c r="P274" i="11"/>
  <c r="P290" i="11"/>
  <c r="P306" i="11"/>
  <c r="P322" i="11"/>
  <c r="P344" i="11"/>
  <c r="P253" i="11"/>
  <c r="P269" i="11"/>
  <c r="P285" i="11"/>
  <c r="P301" i="11"/>
  <c r="P317" i="11"/>
  <c r="P337" i="11"/>
  <c r="P252" i="11"/>
  <c r="P268" i="11"/>
  <c r="P284" i="11"/>
  <c r="P300" i="11"/>
  <c r="P316" i="11"/>
  <c r="P332" i="11"/>
  <c r="P364" i="11"/>
  <c r="P343" i="11"/>
  <c r="P359" i="11"/>
  <c r="P375" i="11"/>
  <c r="P391" i="11"/>
  <c r="P407" i="11"/>
  <c r="P423" i="11"/>
  <c r="P334" i="11"/>
  <c r="P350" i="11"/>
  <c r="P366" i="11"/>
  <c r="P382" i="11"/>
  <c r="P398" i="11"/>
  <c r="P414" i="11"/>
  <c r="P439" i="11"/>
  <c r="P377" i="11"/>
  <c r="P393" i="11"/>
  <c r="P409" i="11"/>
  <c r="P426" i="11"/>
  <c r="P372" i="11"/>
  <c r="P388" i="11"/>
  <c r="P404" i="11"/>
  <c r="P420" i="11"/>
  <c r="P425" i="11"/>
  <c r="P441" i="11"/>
  <c r="P428" i="11"/>
  <c r="P444" i="11"/>
  <c r="H6" i="19"/>
  <c r="H6" i="26"/>
  <c r="R87" i="2"/>
  <c r="R79" i="19"/>
  <c r="R79" i="26"/>
  <c r="L71" i="19"/>
  <c r="L71" i="26"/>
  <c r="M71" i="19"/>
  <c r="M71" i="26"/>
  <c r="L67" i="19"/>
  <c r="L67" i="26"/>
  <c r="M67" i="19"/>
  <c r="M67" i="26"/>
  <c r="L63" i="19"/>
  <c r="L63" i="26"/>
  <c r="M63" i="19"/>
  <c r="M63" i="26"/>
  <c r="L55" i="19"/>
  <c r="L55" i="26"/>
  <c r="M55" i="19"/>
  <c r="M55" i="26"/>
  <c r="E47" i="19"/>
  <c r="E47" i="26"/>
  <c r="U47" i="19"/>
  <c r="U47" i="26"/>
  <c r="E43" i="19"/>
  <c r="E43" i="26"/>
  <c r="U43" i="19"/>
  <c r="U43" i="26"/>
  <c r="N36" i="19"/>
  <c r="N36" i="26"/>
  <c r="P153" i="11"/>
  <c r="R143" i="19"/>
  <c r="R143" i="26"/>
  <c r="M143" i="19"/>
  <c r="M143" i="26"/>
  <c r="G143" i="19"/>
  <c r="G143" i="26"/>
  <c r="R143" i="2"/>
  <c r="P137" i="11"/>
  <c r="R133" i="19"/>
  <c r="R133" i="26"/>
  <c r="K133" i="19"/>
  <c r="K133" i="26"/>
  <c r="I133" i="19"/>
  <c r="I133" i="26"/>
  <c r="R133" i="2"/>
  <c r="G127" i="19"/>
  <c r="G127" i="26"/>
  <c r="Q127" i="19"/>
  <c r="Q127" i="26"/>
  <c r="R123" i="19"/>
  <c r="R123" i="26"/>
  <c r="I123" i="19"/>
  <c r="I123" i="26"/>
  <c r="R123" i="2"/>
  <c r="G119" i="19"/>
  <c r="G119" i="26"/>
  <c r="Q119" i="19"/>
  <c r="Q119" i="26"/>
  <c r="R115" i="19"/>
  <c r="R115" i="26"/>
  <c r="I115" i="19"/>
  <c r="I115" i="26"/>
  <c r="R115" i="2"/>
  <c r="G111" i="19"/>
  <c r="G111" i="26"/>
  <c r="Q111" i="19"/>
  <c r="Q111" i="26"/>
  <c r="R107" i="19"/>
  <c r="R107" i="26"/>
  <c r="I107" i="19"/>
  <c r="I107" i="26"/>
  <c r="R107" i="2"/>
  <c r="G103" i="19"/>
  <c r="G103" i="26"/>
  <c r="Q103" i="19"/>
  <c r="Q103" i="26"/>
  <c r="R99" i="19"/>
  <c r="R99" i="26"/>
  <c r="I99" i="19"/>
  <c r="I99" i="26"/>
  <c r="R99" i="2"/>
  <c r="G95" i="19"/>
  <c r="G95" i="26"/>
  <c r="Q95" i="19"/>
  <c r="Q95" i="26"/>
  <c r="R91" i="19"/>
  <c r="R91" i="26"/>
  <c r="I91" i="19"/>
  <c r="I91" i="26"/>
  <c r="R91" i="2"/>
  <c r="R87" i="19"/>
  <c r="R87" i="26"/>
  <c r="I87" i="19"/>
  <c r="I87" i="26"/>
  <c r="R83" i="19"/>
  <c r="R83" i="26"/>
  <c r="I83" i="19"/>
  <c r="I83" i="26"/>
  <c r="E79" i="19"/>
  <c r="E79" i="26"/>
  <c r="U79" i="19"/>
  <c r="U79" i="26"/>
  <c r="L75" i="19"/>
  <c r="L75" i="26"/>
  <c r="M75" i="19"/>
  <c r="M75" i="26"/>
  <c r="E59" i="19"/>
  <c r="E59" i="26"/>
  <c r="U59" i="19"/>
  <c r="U59" i="26"/>
  <c r="L51" i="19"/>
  <c r="L51" i="26"/>
  <c r="M51" i="19"/>
  <c r="M51" i="26"/>
  <c r="J40" i="19"/>
  <c r="J40" i="26"/>
  <c r="F36" i="19"/>
  <c r="F36" i="26"/>
  <c r="P159" i="11"/>
  <c r="BO150" i="1"/>
  <c r="G149" i="11"/>
  <c r="I149" i="11"/>
  <c r="H143" i="19"/>
  <c r="H143" i="26"/>
  <c r="R139" i="19"/>
  <c r="R139" i="26"/>
  <c r="M139" i="19"/>
  <c r="M139" i="26"/>
  <c r="G139" i="19"/>
  <c r="G139" i="26"/>
  <c r="R139" i="2"/>
  <c r="J129" i="19"/>
  <c r="J129" i="26"/>
  <c r="O129" i="19"/>
  <c r="O129" i="26"/>
  <c r="M129" i="19"/>
  <c r="M129" i="26"/>
  <c r="K127" i="19"/>
  <c r="K127" i="26"/>
  <c r="I126" i="19"/>
  <c r="I126" i="26"/>
  <c r="R125" i="19"/>
  <c r="R125" i="26"/>
  <c r="G125" i="19"/>
  <c r="G125" i="26"/>
  <c r="R125" i="2"/>
  <c r="P123" i="19"/>
  <c r="P123" i="26"/>
  <c r="N122" i="19"/>
  <c r="N122" i="26"/>
  <c r="P121" i="11"/>
  <c r="C121" i="19"/>
  <c r="C121" i="26"/>
  <c r="S121" i="19"/>
  <c r="S121" i="26"/>
  <c r="P120" i="11"/>
  <c r="S118" i="19"/>
  <c r="S118" i="26"/>
  <c r="R118" i="2"/>
  <c r="H117" i="19"/>
  <c r="H117" i="26"/>
  <c r="O117" i="19"/>
  <c r="O117" i="26"/>
  <c r="F115" i="19"/>
  <c r="F115" i="26"/>
  <c r="C114" i="19"/>
  <c r="C114" i="26"/>
  <c r="BO114" i="1"/>
  <c r="G113" i="11"/>
  <c r="I113" i="11"/>
  <c r="M113" i="19"/>
  <c r="M113" i="26"/>
  <c r="K113" i="19"/>
  <c r="K113" i="26"/>
  <c r="K111" i="19"/>
  <c r="K111" i="26"/>
  <c r="I110" i="19"/>
  <c r="I110" i="26"/>
  <c r="R109" i="19"/>
  <c r="R109" i="26"/>
  <c r="G109" i="19"/>
  <c r="G109" i="26"/>
  <c r="R109" i="2"/>
  <c r="P107" i="19"/>
  <c r="P107" i="26"/>
  <c r="N106" i="19"/>
  <c r="N106" i="26"/>
  <c r="P105" i="11"/>
  <c r="C105" i="19"/>
  <c r="C105" i="26"/>
  <c r="S105" i="19"/>
  <c r="S105" i="26"/>
  <c r="P104" i="11"/>
  <c r="S102" i="19"/>
  <c r="S102" i="26"/>
  <c r="R102" i="2"/>
  <c r="H101" i="19"/>
  <c r="H101" i="26"/>
  <c r="O101" i="19"/>
  <c r="O101" i="26"/>
  <c r="F99" i="19"/>
  <c r="F99" i="26"/>
  <c r="C98" i="19"/>
  <c r="C98" i="26"/>
  <c r="BO98" i="1"/>
  <c r="G97" i="11"/>
  <c r="I97" i="11"/>
  <c r="M97" i="19"/>
  <c r="M97" i="26"/>
  <c r="K97" i="19"/>
  <c r="K97" i="26"/>
  <c r="K95" i="19"/>
  <c r="K95" i="26"/>
  <c r="I94" i="19"/>
  <c r="I94" i="26"/>
  <c r="R93" i="19"/>
  <c r="R93" i="26"/>
  <c r="G93" i="19"/>
  <c r="G93" i="26"/>
  <c r="R93" i="2"/>
  <c r="P91" i="19"/>
  <c r="P91" i="26"/>
  <c r="N90" i="19"/>
  <c r="N90" i="26"/>
  <c r="P89" i="11"/>
  <c r="C89" i="19"/>
  <c r="C89" i="26"/>
  <c r="S89" i="19"/>
  <c r="S89" i="26"/>
  <c r="P88" i="11"/>
  <c r="S86" i="19"/>
  <c r="S86" i="26"/>
  <c r="R86" i="2"/>
  <c r="H85" i="19"/>
  <c r="H85" i="26"/>
  <c r="O85" i="19"/>
  <c r="O85" i="26"/>
  <c r="F83" i="19"/>
  <c r="F83" i="26"/>
  <c r="C82" i="19"/>
  <c r="C82" i="26"/>
  <c r="BO82" i="1"/>
  <c r="G81" i="11"/>
  <c r="I81" i="11"/>
  <c r="M81" i="19"/>
  <c r="M81" i="26"/>
  <c r="K81" i="19"/>
  <c r="K81" i="26"/>
  <c r="K79" i="19"/>
  <c r="K79" i="26"/>
  <c r="I78" i="19"/>
  <c r="I78" i="26"/>
  <c r="R77" i="19"/>
  <c r="R77" i="26"/>
  <c r="G77" i="19"/>
  <c r="G77" i="26"/>
  <c r="R77" i="2"/>
  <c r="P75" i="19"/>
  <c r="P75" i="26"/>
  <c r="N74" i="19"/>
  <c r="N74" i="26"/>
  <c r="P73" i="11"/>
  <c r="C73" i="19"/>
  <c r="C73" i="26"/>
  <c r="S73" i="19"/>
  <c r="S73" i="26"/>
  <c r="P72" i="11"/>
  <c r="S70" i="19"/>
  <c r="S70" i="26"/>
  <c r="R70" i="2"/>
  <c r="H69" i="19"/>
  <c r="H69" i="26"/>
  <c r="O69" i="19"/>
  <c r="O69" i="26"/>
  <c r="F67" i="19"/>
  <c r="F67" i="26"/>
  <c r="C66" i="19"/>
  <c r="C66" i="26"/>
  <c r="BO66" i="1"/>
  <c r="G65" i="11"/>
  <c r="I65" i="11"/>
  <c r="M65" i="19"/>
  <c r="M65" i="26"/>
  <c r="K65" i="19"/>
  <c r="K65" i="26"/>
  <c r="K63" i="19"/>
  <c r="K63" i="26"/>
  <c r="I62" i="19"/>
  <c r="I62" i="26"/>
  <c r="R61" i="19"/>
  <c r="R61" i="26"/>
  <c r="G61" i="19"/>
  <c r="G61" i="26"/>
  <c r="R61" i="2"/>
  <c r="P59" i="19"/>
  <c r="P59" i="26"/>
  <c r="N58" i="19"/>
  <c r="N58" i="26"/>
  <c r="P57" i="11"/>
  <c r="C57" i="19"/>
  <c r="C57" i="26"/>
  <c r="S57" i="19"/>
  <c r="S57" i="26"/>
  <c r="P56" i="11"/>
  <c r="S54" i="19"/>
  <c r="S54" i="26"/>
  <c r="R54" i="2"/>
  <c r="H53" i="19"/>
  <c r="H53" i="26"/>
  <c r="O53" i="19"/>
  <c r="O53" i="26"/>
  <c r="F51" i="19"/>
  <c r="F51" i="26"/>
  <c r="C50" i="19"/>
  <c r="C50" i="26"/>
  <c r="BO50" i="1"/>
  <c r="G49" i="11"/>
  <c r="I49" i="11"/>
  <c r="M49" i="19"/>
  <c r="M49" i="26"/>
  <c r="K49" i="19"/>
  <c r="K49" i="26"/>
  <c r="K47" i="19"/>
  <c r="K47" i="26"/>
  <c r="I46" i="19"/>
  <c r="I46" i="26"/>
  <c r="R45" i="19"/>
  <c r="R45" i="26"/>
  <c r="G45" i="19"/>
  <c r="G45" i="26"/>
  <c r="R45" i="2"/>
  <c r="P43" i="19"/>
  <c r="P43" i="26"/>
  <c r="N42" i="19"/>
  <c r="N42" i="26"/>
  <c r="P41" i="11"/>
  <c r="C41" i="19"/>
  <c r="C41" i="26"/>
  <c r="S41" i="19"/>
  <c r="S41" i="26"/>
  <c r="P40" i="11"/>
  <c r="E40" i="19"/>
  <c r="E40" i="26"/>
  <c r="G38" i="19"/>
  <c r="G38" i="26"/>
  <c r="N37" i="19"/>
  <c r="N37" i="26"/>
  <c r="I36" i="19"/>
  <c r="I36" i="26"/>
  <c r="P35" i="11"/>
  <c r="P33" i="11"/>
  <c r="P31" i="11"/>
  <c r="P29" i="11"/>
  <c r="P27" i="11"/>
  <c r="P25" i="11"/>
  <c r="P23" i="11"/>
  <c r="P21" i="11"/>
  <c r="P19" i="11"/>
  <c r="P13" i="11"/>
  <c r="P11" i="11"/>
  <c r="M9" i="19"/>
  <c r="M9" i="26"/>
  <c r="Q8" i="19"/>
  <c r="Q8" i="26"/>
  <c r="N7" i="19"/>
  <c r="N7" i="26"/>
  <c r="C25" i="15"/>
  <c r="P2" i="2"/>
  <c r="L17" i="2"/>
  <c r="M25" i="15"/>
  <c r="R6" i="19"/>
  <c r="R6" i="26"/>
  <c r="H9" i="19"/>
  <c r="H9" i="26"/>
  <c r="V9" i="19"/>
  <c r="V9" i="26"/>
  <c r="J8" i="19"/>
  <c r="J8" i="26"/>
  <c r="D15" i="12"/>
  <c r="BN3" i="19"/>
  <c r="BN2" i="26"/>
  <c r="R220" i="2"/>
  <c r="R169" i="2"/>
  <c r="R162" i="2"/>
  <c r="R150" i="2"/>
  <c r="F142" i="19"/>
  <c r="F142" i="26"/>
  <c r="R138" i="2"/>
  <c r="R17" i="3"/>
  <c r="F17" i="3"/>
  <c r="I17" i="3"/>
  <c r="E17" i="3"/>
  <c r="AQ17" i="3"/>
  <c r="H17" i="3"/>
  <c r="G17" i="3"/>
  <c r="R13" i="3"/>
  <c r="G13" i="3"/>
  <c r="F13" i="3"/>
  <c r="I13" i="3"/>
  <c r="H13" i="3"/>
  <c r="AQ13" i="3"/>
  <c r="E13" i="3"/>
  <c r="R242" i="2"/>
  <c r="R234" i="2"/>
  <c r="R218" i="2"/>
  <c r="R206" i="2"/>
  <c r="R198" i="2"/>
  <c r="R187" i="2"/>
  <c r="I26" i="3"/>
  <c r="E26" i="3"/>
  <c r="H26" i="3"/>
  <c r="G26" i="3"/>
  <c r="F26" i="3"/>
  <c r="AQ26" i="3"/>
  <c r="H31" i="3"/>
  <c r="AQ31" i="3"/>
  <c r="G31" i="3"/>
  <c r="I31" i="3"/>
  <c r="F31" i="3"/>
  <c r="E31" i="3"/>
  <c r="R244" i="2"/>
  <c r="R228" i="2"/>
  <c r="R212" i="2"/>
  <c r="R181" i="2"/>
  <c r="AE457" i="21"/>
  <c r="BQ20" i="1"/>
  <c r="AQ18" i="3"/>
  <c r="H18" i="3"/>
  <c r="G18" i="3"/>
  <c r="R18" i="3"/>
  <c r="I18" i="3"/>
  <c r="F18" i="3"/>
  <c r="E18" i="3"/>
  <c r="AQ14" i="3"/>
  <c r="H14" i="3"/>
  <c r="G14" i="3"/>
  <c r="F14" i="3"/>
  <c r="E14" i="3"/>
  <c r="I14" i="3"/>
  <c r="R14" i="3"/>
  <c r="R10" i="3"/>
  <c r="G10" i="3"/>
  <c r="AQ10" i="3"/>
  <c r="H10" i="3"/>
  <c r="F10" i="3"/>
  <c r="I10" i="3"/>
  <c r="E10" i="3"/>
  <c r="R6" i="3"/>
  <c r="F6" i="3"/>
  <c r="I6" i="3"/>
  <c r="H6" i="3"/>
  <c r="G6" i="3"/>
  <c r="E6" i="3"/>
  <c r="AQ6" i="3"/>
  <c r="R211" i="2"/>
  <c r="BW200" i="1"/>
  <c r="BO200" i="1"/>
  <c r="G199" i="11"/>
  <c r="I199" i="11"/>
  <c r="R190" i="2"/>
  <c r="R174" i="2"/>
  <c r="R170" i="2"/>
  <c r="R158" i="2"/>
  <c r="N142" i="19"/>
  <c r="N142" i="26"/>
  <c r="J138" i="19"/>
  <c r="J138" i="26"/>
  <c r="F134" i="19"/>
  <c r="F134" i="26"/>
  <c r="R130" i="19"/>
  <c r="R130" i="26"/>
  <c r="W130" i="26"/>
  <c r="R130" i="2"/>
  <c r="V6" i="9"/>
  <c r="O13" i="14"/>
  <c r="BQ11" i="1"/>
  <c r="R200" i="2"/>
  <c r="R196" i="2"/>
  <c r="R179" i="2"/>
  <c r="R237" i="2"/>
  <c r="R221" i="2"/>
  <c r="R205" i="2"/>
  <c r="BW201" i="1"/>
  <c r="BO201" i="1"/>
  <c r="G200" i="11"/>
  <c r="I200" i="11"/>
  <c r="BW185" i="1"/>
  <c r="BO185" i="1"/>
  <c r="G184" i="11"/>
  <c r="I184" i="11"/>
  <c r="R180" i="2"/>
  <c r="BW161" i="1"/>
  <c r="BO161" i="1"/>
  <c r="G160" i="11"/>
  <c r="I160" i="11"/>
  <c r="P158" i="11"/>
  <c r="R152" i="2"/>
  <c r="BW145" i="1"/>
  <c r="BO145" i="1"/>
  <c r="G144" i="11"/>
  <c r="I144" i="11"/>
  <c r="P142" i="11"/>
  <c r="L142" i="19"/>
  <c r="L142" i="26"/>
  <c r="R140" i="19"/>
  <c r="W140" i="19"/>
  <c r="R140" i="26"/>
  <c r="R140" i="2"/>
  <c r="H138" i="19"/>
  <c r="H138" i="26"/>
  <c r="N136" i="19"/>
  <c r="W136" i="19"/>
  <c r="N136" i="26"/>
  <c r="T134" i="19"/>
  <c r="T134" i="26"/>
  <c r="D134" i="19"/>
  <c r="W134" i="19"/>
  <c r="D134" i="26"/>
  <c r="J132" i="19"/>
  <c r="J132" i="26"/>
  <c r="P130" i="19"/>
  <c r="P130" i="26"/>
  <c r="R128" i="19"/>
  <c r="R128" i="26"/>
  <c r="W128" i="26"/>
  <c r="R128" i="2"/>
  <c r="F124" i="19"/>
  <c r="W124" i="19"/>
  <c r="F124" i="26"/>
  <c r="W124" i="26"/>
  <c r="P122" i="11"/>
  <c r="J120" i="19"/>
  <c r="J120" i="26"/>
  <c r="N116" i="19"/>
  <c r="N116" i="26"/>
  <c r="R112" i="19"/>
  <c r="R112" i="26"/>
  <c r="R112" i="2"/>
  <c r="F108" i="19"/>
  <c r="W108" i="19"/>
  <c r="F108" i="26"/>
  <c r="P106" i="11"/>
  <c r="J104" i="19"/>
  <c r="W104" i="19"/>
  <c r="J104" i="26"/>
  <c r="W104" i="26"/>
  <c r="N100" i="19"/>
  <c r="N100" i="26"/>
  <c r="R96" i="19"/>
  <c r="R96" i="26"/>
  <c r="W96" i="26"/>
  <c r="R96" i="2"/>
  <c r="F92" i="19"/>
  <c r="F92" i="26"/>
  <c r="P90" i="11"/>
  <c r="J88" i="19"/>
  <c r="W88" i="19"/>
  <c r="J88" i="26"/>
  <c r="N84" i="19"/>
  <c r="W84" i="19"/>
  <c r="N84" i="26"/>
  <c r="R80" i="19"/>
  <c r="R80" i="26"/>
  <c r="R80" i="2"/>
  <c r="F76" i="19"/>
  <c r="W76" i="19"/>
  <c r="F76" i="26"/>
  <c r="W76" i="26"/>
  <c r="P74" i="11"/>
  <c r="J72" i="19"/>
  <c r="W72" i="19"/>
  <c r="J72" i="26"/>
  <c r="N68" i="19"/>
  <c r="N68" i="26"/>
  <c r="R64" i="19"/>
  <c r="R64" i="26"/>
  <c r="W64" i="26"/>
  <c r="R64" i="2"/>
  <c r="F60" i="19"/>
  <c r="W60" i="19"/>
  <c r="F60" i="26"/>
  <c r="W60" i="26"/>
  <c r="P58" i="11"/>
  <c r="J56" i="19"/>
  <c r="W56" i="19"/>
  <c r="J56" i="26"/>
  <c r="N52" i="19"/>
  <c r="N52" i="26"/>
  <c r="R52" i="2"/>
  <c r="R48" i="19"/>
  <c r="R48" i="26"/>
  <c r="P46" i="11"/>
  <c r="F44" i="19"/>
  <c r="F44" i="26"/>
  <c r="W44" i="26"/>
  <c r="R157" i="2"/>
  <c r="R151" i="2"/>
  <c r="N143" i="19"/>
  <c r="N143" i="26"/>
  <c r="R141" i="19"/>
  <c r="R141" i="26"/>
  <c r="K141" i="19"/>
  <c r="K141" i="26"/>
  <c r="I141" i="19"/>
  <c r="I141" i="26"/>
  <c r="R141" i="2"/>
  <c r="J135" i="19"/>
  <c r="J135" i="26"/>
  <c r="Q135" i="19"/>
  <c r="Q135" i="26"/>
  <c r="K135" i="19"/>
  <c r="K135" i="26"/>
  <c r="V133" i="19"/>
  <c r="V133" i="26"/>
  <c r="O127" i="19"/>
  <c r="O127" i="26"/>
  <c r="M126" i="19"/>
  <c r="M126" i="26"/>
  <c r="L126" i="19"/>
  <c r="L126" i="26"/>
  <c r="D123" i="19"/>
  <c r="D123" i="26"/>
  <c r="D122" i="19"/>
  <c r="D122" i="26"/>
  <c r="T122" i="19"/>
  <c r="T122" i="26"/>
  <c r="O119" i="19"/>
  <c r="O119" i="26"/>
  <c r="M118" i="19"/>
  <c r="M118" i="26"/>
  <c r="L118" i="19"/>
  <c r="L118" i="26"/>
  <c r="D115" i="19"/>
  <c r="D115" i="26"/>
  <c r="D114" i="19"/>
  <c r="D114" i="26"/>
  <c r="T114" i="19"/>
  <c r="T114" i="26"/>
  <c r="O111" i="19"/>
  <c r="O111" i="26"/>
  <c r="M110" i="19"/>
  <c r="M110" i="26"/>
  <c r="L110" i="19"/>
  <c r="L110" i="26"/>
  <c r="D107" i="19"/>
  <c r="D107" i="26"/>
  <c r="D106" i="19"/>
  <c r="D106" i="26"/>
  <c r="T106" i="19"/>
  <c r="T106" i="26"/>
  <c r="O103" i="19"/>
  <c r="O103" i="26"/>
  <c r="M102" i="19"/>
  <c r="M102" i="26"/>
  <c r="L102" i="19"/>
  <c r="L102" i="26"/>
  <c r="D99" i="19"/>
  <c r="D99" i="26"/>
  <c r="D98" i="19"/>
  <c r="D98" i="26"/>
  <c r="T98" i="19"/>
  <c r="T98" i="26"/>
  <c r="O95" i="19"/>
  <c r="O95" i="26"/>
  <c r="M94" i="19"/>
  <c r="M94" i="26"/>
  <c r="L94" i="19"/>
  <c r="L94" i="26"/>
  <c r="D91" i="19"/>
  <c r="D91" i="26"/>
  <c r="D90" i="19"/>
  <c r="D90" i="26"/>
  <c r="T90" i="19"/>
  <c r="T90" i="26"/>
  <c r="O87" i="19"/>
  <c r="O87" i="26"/>
  <c r="M86" i="19"/>
  <c r="M86" i="26"/>
  <c r="L86" i="19"/>
  <c r="L86" i="26"/>
  <c r="D83" i="19"/>
  <c r="D83" i="26"/>
  <c r="D82" i="19"/>
  <c r="D82" i="26"/>
  <c r="T82" i="19"/>
  <c r="T82" i="26"/>
  <c r="O79" i="19"/>
  <c r="O79" i="26"/>
  <c r="M78" i="19"/>
  <c r="M78" i="26"/>
  <c r="L78" i="19"/>
  <c r="L78" i="26"/>
  <c r="D75" i="19"/>
  <c r="D75" i="26"/>
  <c r="D74" i="19"/>
  <c r="D74" i="26"/>
  <c r="T74" i="19"/>
  <c r="T74" i="26"/>
  <c r="O71" i="19"/>
  <c r="O71" i="26"/>
  <c r="M70" i="19"/>
  <c r="M70" i="26"/>
  <c r="L70" i="19"/>
  <c r="L70" i="26"/>
  <c r="D67" i="19"/>
  <c r="D67" i="26"/>
  <c r="D66" i="19"/>
  <c r="D66" i="26"/>
  <c r="T66" i="19"/>
  <c r="T66" i="26"/>
  <c r="O63" i="19"/>
  <c r="O63" i="26"/>
  <c r="M62" i="19"/>
  <c r="M62" i="26"/>
  <c r="L62" i="19"/>
  <c r="L62" i="26"/>
  <c r="D59" i="19"/>
  <c r="D59" i="26"/>
  <c r="D58" i="19"/>
  <c r="D58" i="26"/>
  <c r="T58" i="19"/>
  <c r="T58" i="26"/>
  <c r="O55" i="19"/>
  <c r="O55" i="26"/>
  <c r="M54" i="19"/>
  <c r="M54" i="26"/>
  <c r="L54" i="19"/>
  <c r="L54" i="26"/>
  <c r="D51" i="19"/>
  <c r="D51" i="26"/>
  <c r="D50" i="19"/>
  <c r="D50" i="26"/>
  <c r="T50" i="19"/>
  <c r="T50" i="26"/>
  <c r="O47" i="19"/>
  <c r="O47" i="26"/>
  <c r="M46" i="19"/>
  <c r="M46" i="26"/>
  <c r="L46" i="19"/>
  <c r="L46" i="26"/>
  <c r="D43" i="19"/>
  <c r="D43" i="26"/>
  <c r="D42" i="19"/>
  <c r="D42" i="26"/>
  <c r="T42" i="19"/>
  <c r="T42" i="26"/>
  <c r="L40" i="19"/>
  <c r="L40" i="26"/>
  <c r="J38" i="19"/>
  <c r="J38" i="26"/>
  <c r="P36" i="11"/>
  <c r="D36" i="19"/>
  <c r="D36" i="26"/>
  <c r="D8" i="19"/>
  <c r="D8" i="26"/>
  <c r="N8" i="19"/>
  <c r="N8" i="26"/>
  <c r="R171" i="2"/>
  <c r="P157" i="11"/>
  <c r="P151" i="11"/>
  <c r="F139" i="19"/>
  <c r="F139" i="26"/>
  <c r="R137" i="19"/>
  <c r="R137" i="26"/>
  <c r="K137" i="19"/>
  <c r="K137" i="26"/>
  <c r="I137" i="19"/>
  <c r="I137" i="26"/>
  <c r="R137" i="2"/>
  <c r="H135" i="19"/>
  <c r="H135" i="26"/>
  <c r="D133" i="19"/>
  <c r="D133" i="26"/>
  <c r="I131" i="19"/>
  <c r="I131" i="26"/>
  <c r="C131" i="19"/>
  <c r="C131" i="26"/>
  <c r="S131" i="19"/>
  <c r="S131" i="26"/>
  <c r="F129" i="19"/>
  <c r="F129" i="26"/>
  <c r="P127" i="11"/>
  <c r="H127" i="19"/>
  <c r="H127" i="26"/>
  <c r="F126" i="19"/>
  <c r="F126" i="26"/>
  <c r="J125" i="19"/>
  <c r="J125" i="26"/>
  <c r="N123" i="19"/>
  <c r="N123" i="26"/>
  <c r="K122" i="19"/>
  <c r="K122" i="26"/>
  <c r="P121" i="19"/>
  <c r="P121" i="26"/>
  <c r="S119" i="19"/>
  <c r="S119" i="26"/>
  <c r="Q118" i="19"/>
  <c r="Q118" i="26"/>
  <c r="U117" i="19"/>
  <c r="U117" i="26"/>
  <c r="C115" i="19"/>
  <c r="C115" i="26"/>
  <c r="E113" i="19"/>
  <c r="E113" i="26"/>
  <c r="P111" i="11"/>
  <c r="H111" i="19"/>
  <c r="H111" i="26"/>
  <c r="F110" i="19"/>
  <c r="F110" i="26"/>
  <c r="J109" i="19"/>
  <c r="J109" i="26"/>
  <c r="N107" i="19"/>
  <c r="N107" i="26"/>
  <c r="K106" i="19"/>
  <c r="K106" i="26"/>
  <c r="P105" i="19"/>
  <c r="P105" i="26"/>
  <c r="S103" i="19"/>
  <c r="S103" i="26"/>
  <c r="Q102" i="19"/>
  <c r="Q102" i="26"/>
  <c r="U101" i="19"/>
  <c r="U101" i="26"/>
  <c r="C99" i="19"/>
  <c r="C99" i="26"/>
  <c r="E97" i="19"/>
  <c r="E97" i="26"/>
  <c r="P95" i="11"/>
  <c r="H95" i="19"/>
  <c r="H95" i="26"/>
  <c r="F94" i="19"/>
  <c r="F94" i="26"/>
  <c r="J93" i="19"/>
  <c r="J93" i="26"/>
  <c r="N91" i="19"/>
  <c r="N91" i="26"/>
  <c r="K90" i="19"/>
  <c r="K90" i="26"/>
  <c r="P89" i="19"/>
  <c r="P89" i="26"/>
  <c r="S87" i="19"/>
  <c r="S87" i="26"/>
  <c r="Q86" i="19"/>
  <c r="Q86" i="26"/>
  <c r="U85" i="19"/>
  <c r="U85" i="26"/>
  <c r="C83" i="19"/>
  <c r="C83" i="26"/>
  <c r="E81" i="19"/>
  <c r="E81" i="26"/>
  <c r="P79" i="11"/>
  <c r="H79" i="19"/>
  <c r="H79" i="26"/>
  <c r="F78" i="19"/>
  <c r="F78" i="26"/>
  <c r="J77" i="19"/>
  <c r="J77" i="26"/>
  <c r="N75" i="19"/>
  <c r="N75" i="26"/>
  <c r="K74" i="19"/>
  <c r="K74" i="26"/>
  <c r="P73" i="19"/>
  <c r="P73" i="26"/>
  <c r="S71" i="19"/>
  <c r="S71" i="26"/>
  <c r="Q70" i="19"/>
  <c r="Q70" i="26"/>
  <c r="U69" i="19"/>
  <c r="U69" i="26"/>
  <c r="C67" i="19"/>
  <c r="C67" i="26"/>
  <c r="E65" i="19"/>
  <c r="E65" i="26"/>
  <c r="P63" i="11"/>
  <c r="H63" i="19"/>
  <c r="H63" i="26"/>
  <c r="F62" i="19"/>
  <c r="F62" i="26"/>
  <c r="J61" i="19"/>
  <c r="J61" i="26"/>
  <c r="N59" i="19"/>
  <c r="N59" i="26"/>
  <c r="K58" i="19"/>
  <c r="K58" i="26"/>
  <c r="P57" i="19"/>
  <c r="P57" i="26"/>
  <c r="S55" i="19"/>
  <c r="S55" i="26"/>
  <c r="Q54" i="19"/>
  <c r="Q54" i="26"/>
  <c r="U53" i="19"/>
  <c r="U53" i="26"/>
  <c r="P51" i="11"/>
  <c r="C51" i="19"/>
  <c r="C51" i="26"/>
  <c r="E49" i="19"/>
  <c r="E49" i="26"/>
  <c r="H47" i="19"/>
  <c r="H47" i="26"/>
  <c r="F46" i="19"/>
  <c r="F46" i="26"/>
  <c r="J45" i="19"/>
  <c r="J45" i="26"/>
  <c r="N43" i="19"/>
  <c r="N43" i="26"/>
  <c r="K42" i="19"/>
  <c r="K42" i="26"/>
  <c r="P41" i="19"/>
  <c r="P41" i="26"/>
  <c r="G40" i="19"/>
  <c r="G40" i="26"/>
  <c r="N39" i="19"/>
  <c r="W39" i="19"/>
  <c r="N39" i="26"/>
  <c r="I38" i="19"/>
  <c r="I38" i="26"/>
  <c r="P37" i="11"/>
  <c r="D37" i="19"/>
  <c r="D37" i="26"/>
  <c r="S36" i="19"/>
  <c r="S36" i="26"/>
  <c r="C36" i="19"/>
  <c r="C36" i="26"/>
  <c r="J35" i="19"/>
  <c r="J35" i="26"/>
  <c r="W35" i="26"/>
  <c r="F34" i="19"/>
  <c r="W34" i="19"/>
  <c r="F34" i="26"/>
  <c r="W34" i="26"/>
  <c r="R33" i="19"/>
  <c r="R33" i="26"/>
  <c r="R33" i="2"/>
  <c r="N32" i="19"/>
  <c r="N32" i="26"/>
  <c r="R32" i="2"/>
  <c r="J31" i="19"/>
  <c r="W31" i="19"/>
  <c r="J31" i="26"/>
  <c r="F30" i="19"/>
  <c r="W30" i="19"/>
  <c r="F30" i="26"/>
  <c r="R29" i="19"/>
  <c r="R29" i="26"/>
  <c r="R29" i="2"/>
  <c r="N28" i="19"/>
  <c r="N28" i="26"/>
  <c r="R28" i="2"/>
  <c r="J27" i="19"/>
  <c r="J27" i="26"/>
  <c r="W27" i="26"/>
  <c r="F26" i="19"/>
  <c r="F26" i="26"/>
  <c r="W26" i="26"/>
  <c r="R25" i="19"/>
  <c r="R25" i="26"/>
  <c r="N24" i="19"/>
  <c r="W24" i="19"/>
  <c r="N24" i="26"/>
  <c r="W24" i="26"/>
  <c r="J23" i="19"/>
  <c r="W23" i="19"/>
  <c r="J23" i="26"/>
  <c r="W23" i="26"/>
  <c r="F22" i="19"/>
  <c r="F22" i="26"/>
  <c r="R21" i="19"/>
  <c r="R21" i="26"/>
  <c r="N20" i="19"/>
  <c r="N20" i="26"/>
  <c r="J19" i="19"/>
  <c r="J19" i="26"/>
  <c r="F18" i="19"/>
  <c r="F18" i="26"/>
  <c r="R17" i="19"/>
  <c r="R17" i="26"/>
  <c r="N16" i="19"/>
  <c r="N16" i="26"/>
  <c r="J15" i="19"/>
  <c r="J15" i="26"/>
  <c r="F14" i="19"/>
  <c r="W14" i="19"/>
  <c r="F14" i="26"/>
  <c r="R13" i="19"/>
  <c r="R13" i="26"/>
  <c r="R13" i="2"/>
  <c r="N12" i="19"/>
  <c r="N12" i="26"/>
  <c r="R12" i="2"/>
  <c r="J11" i="19"/>
  <c r="J11" i="26"/>
  <c r="F10" i="19"/>
  <c r="F10" i="26"/>
  <c r="O9" i="19"/>
  <c r="O9" i="26"/>
  <c r="K8" i="19"/>
  <c r="K8" i="26"/>
  <c r="L7" i="19"/>
  <c r="L7" i="26"/>
  <c r="P303" i="11"/>
  <c r="P275" i="11"/>
  <c r="P279" i="11"/>
  <c r="P283" i="11"/>
  <c r="P315" i="11"/>
  <c r="P333" i="11"/>
  <c r="P365" i="11"/>
  <c r="P262" i="11"/>
  <c r="P278" i="11"/>
  <c r="P294" i="11"/>
  <c r="P310" i="11"/>
  <c r="P326" i="11"/>
  <c r="P352" i="11"/>
  <c r="P257" i="11"/>
  <c r="P273" i="11"/>
  <c r="P289" i="11"/>
  <c r="P305" i="11"/>
  <c r="P321" i="11"/>
  <c r="P345" i="11"/>
  <c r="P256" i="11"/>
  <c r="P272" i="11"/>
  <c r="P288" i="11"/>
  <c r="P304" i="11"/>
  <c r="P320" i="11"/>
  <c r="P340" i="11"/>
  <c r="P331" i="11"/>
  <c r="P347" i="11"/>
  <c r="P363" i="11"/>
  <c r="P379" i="11"/>
  <c r="P395" i="11"/>
  <c r="P411" i="11"/>
  <c r="P430" i="11"/>
  <c r="P338" i="11"/>
  <c r="P354" i="11"/>
  <c r="P370" i="11"/>
  <c r="P386" i="11"/>
  <c r="P402" i="11"/>
  <c r="P418" i="11"/>
  <c r="P447" i="11"/>
  <c r="P381" i="11"/>
  <c r="P397" i="11"/>
  <c r="P413" i="11"/>
  <c r="P434" i="11"/>
  <c r="P376" i="11"/>
  <c r="P392" i="11"/>
  <c r="P408" i="11"/>
  <c r="P427" i="11"/>
  <c r="P429" i="11"/>
  <c r="P445" i="11"/>
  <c r="P432" i="11"/>
  <c r="P448" i="11"/>
  <c r="D6" i="19"/>
  <c r="D6" i="26"/>
  <c r="L79" i="19"/>
  <c r="L79" i="26"/>
  <c r="G71" i="19"/>
  <c r="G71" i="26"/>
  <c r="Q71" i="19"/>
  <c r="Q71" i="26"/>
  <c r="G67" i="19"/>
  <c r="G67" i="26"/>
  <c r="Q67" i="19"/>
  <c r="Q67" i="26"/>
  <c r="G63" i="19"/>
  <c r="G63" i="26"/>
  <c r="Q63" i="19"/>
  <c r="Q63" i="26"/>
  <c r="R59" i="2"/>
  <c r="G55" i="19"/>
  <c r="G55" i="26"/>
  <c r="Q55" i="19"/>
  <c r="Q55" i="26"/>
  <c r="R47" i="19"/>
  <c r="R47" i="26"/>
  <c r="I47" i="19"/>
  <c r="I47" i="26"/>
  <c r="R43" i="19"/>
  <c r="R43" i="26"/>
  <c r="I43" i="19"/>
  <c r="I43" i="26"/>
  <c r="N40" i="19"/>
  <c r="N40" i="26"/>
  <c r="P38" i="11"/>
  <c r="F9" i="19"/>
  <c r="F9" i="26"/>
  <c r="J143" i="19"/>
  <c r="J143" i="26"/>
  <c r="Q143" i="19"/>
  <c r="Q143" i="26"/>
  <c r="K143" i="19"/>
  <c r="K143" i="26"/>
  <c r="J133" i="19"/>
  <c r="J133" i="26"/>
  <c r="O133" i="19"/>
  <c r="O133" i="26"/>
  <c r="M133" i="19"/>
  <c r="M133" i="26"/>
  <c r="E127" i="19"/>
  <c r="E127" i="26"/>
  <c r="U127" i="19"/>
  <c r="U127" i="26"/>
  <c r="L123" i="19"/>
  <c r="L123" i="26"/>
  <c r="M123" i="19"/>
  <c r="M123" i="26"/>
  <c r="E119" i="19"/>
  <c r="E119" i="26"/>
  <c r="U119" i="19"/>
  <c r="U119" i="26"/>
  <c r="L115" i="19"/>
  <c r="L115" i="26"/>
  <c r="M115" i="19"/>
  <c r="M115" i="26"/>
  <c r="E111" i="19"/>
  <c r="E111" i="26"/>
  <c r="U111" i="19"/>
  <c r="U111" i="26"/>
  <c r="L107" i="19"/>
  <c r="L107" i="26"/>
  <c r="M107" i="19"/>
  <c r="M107" i="26"/>
  <c r="E103" i="19"/>
  <c r="E103" i="26"/>
  <c r="U103" i="19"/>
  <c r="U103" i="26"/>
  <c r="L99" i="19"/>
  <c r="L99" i="26"/>
  <c r="M99" i="19"/>
  <c r="M99" i="26"/>
  <c r="E95" i="19"/>
  <c r="E95" i="26"/>
  <c r="U95" i="19"/>
  <c r="U95" i="26"/>
  <c r="L91" i="19"/>
  <c r="L91" i="26"/>
  <c r="M91" i="19"/>
  <c r="M91" i="26"/>
  <c r="L87" i="19"/>
  <c r="L87" i="26"/>
  <c r="M87" i="19"/>
  <c r="M87" i="26"/>
  <c r="L83" i="19"/>
  <c r="L83" i="26"/>
  <c r="M83" i="19"/>
  <c r="M83" i="26"/>
  <c r="I79" i="19"/>
  <c r="I79" i="26"/>
  <c r="G75" i="19"/>
  <c r="G75" i="26"/>
  <c r="Q75" i="19"/>
  <c r="Q75" i="26"/>
  <c r="R71" i="2"/>
  <c r="R63" i="2"/>
  <c r="R59" i="19"/>
  <c r="R59" i="26"/>
  <c r="I59" i="19"/>
  <c r="I59" i="26"/>
  <c r="R55" i="2"/>
  <c r="G51" i="19"/>
  <c r="G51" i="26"/>
  <c r="Q51" i="19"/>
  <c r="Q51" i="26"/>
  <c r="R43" i="2"/>
  <c r="F40" i="19"/>
  <c r="F40" i="26"/>
  <c r="V36" i="19"/>
  <c r="V36" i="26"/>
  <c r="R9" i="19"/>
  <c r="R9" i="26"/>
  <c r="R163" i="2"/>
  <c r="T141" i="19"/>
  <c r="T141" i="26"/>
  <c r="J139" i="19"/>
  <c r="J139" i="26"/>
  <c r="Q139" i="19"/>
  <c r="Q139" i="26"/>
  <c r="K139" i="19"/>
  <c r="K139" i="26"/>
  <c r="T135" i="19"/>
  <c r="T135" i="26"/>
  <c r="P133" i="11"/>
  <c r="C129" i="19"/>
  <c r="C129" i="26"/>
  <c r="S129" i="19"/>
  <c r="S129" i="26"/>
  <c r="Q129" i="19"/>
  <c r="Q129" i="26"/>
  <c r="F127" i="19"/>
  <c r="F127" i="26"/>
  <c r="C126" i="19"/>
  <c r="C126" i="26"/>
  <c r="M125" i="19"/>
  <c r="M125" i="26"/>
  <c r="K125" i="19"/>
  <c r="K125" i="26"/>
  <c r="K123" i="19"/>
  <c r="K123" i="26"/>
  <c r="I122" i="19"/>
  <c r="I122" i="26"/>
  <c r="R121" i="19"/>
  <c r="R121" i="26"/>
  <c r="G121" i="19"/>
  <c r="G121" i="26"/>
  <c r="R121" i="2"/>
  <c r="P119" i="19"/>
  <c r="P119" i="26"/>
  <c r="N118" i="19"/>
  <c r="N118" i="26"/>
  <c r="P117" i="11"/>
  <c r="C117" i="19"/>
  <c r="C117" i="26"/>
  <c r="S117" i="19"/>
  <c r="S117" i="26"/>
  <c r="P116" i="11"/>
  <c r="W116" i="19"/>
  <c r="S114" i="19"/>
  <c r="S114" i="26"/>
  <c r="R114" i="2"/>
  <c r="H113" i="19"/>
  <c r="H113" i="26"/>
  <c r="O113" i="19"/>
  <c r="O113" i="26"/>
  <c r="W112" i="26"/>
  <c r="F111" i="19"/>
  <c r="F111" i="26"/>
  <c r="C110" i="19"/>
  <c r="C110" i="26"/>
  <c r="M109" i="19"/>
  <c r="M109" i="26"/>
  <c r="K109" i="19"/>
  <c r="K109" i="26"/>
  <c r="K107" i="19"/>
  <c r="K107" i="26"/>
  <c r="I106" i="19"/>
  <c r="I106" i="26"/>
  <c r="R105" i="19"/>
  <c r="R105" i="26"/>
  <c r="G105" i="19"/>
  <c r="G105" i="26"/>
  <c r="R105" i="2"/>
  <c r="P103" i="19"/>
  <c r="P103" i="26"/>
  <c r="N102" i="19"/>
  <c r="N102" i="26"/>
  <c r="P101" i="11"/>
  <c r="C101" i="19"/>
  <c r="C101" i="26"/>
  <c r="S101" i="19"/>
  <c r="S101" i="26"/>
  <c r="P100" i="11"/>
  <c r="W100" i="19"/>
  <c r="S98" i="19"/>
  <c r="S98" i="26"/>
  <c r="R98" i="2"/>
  <c r="H97" i="19"/>
  <c r="H97" i="26"/>
  <c r="O97" i="19"/>
  <c r="O97" i="26"/>
  <c r="F95" i="19"/>
  <c r="F95" i="26"/>
  <c r="C94" i="19"/>
  <c r="C94" i="26"/>
  <c r="M93" i="19"/>
  <c r="M93" i="26"/>
  <c r="K93" i="19"/>
  <c r="K93" i="26"/>
  <c r="K91" i="19"/>
  <c r="K91" i="26"/>
  <c r="I90" i="19"/>
  <c r="I90" i="26"/>
  <c r="R89" i="19"/>
  <c r="R89" i="26"/>
  <c r="G89" i="19"/>
  <c r="G89" i="26"/>
  <c r="R89" i="2"/>
  <c r="P87" i="19"/>
  <c r="P87" i="26"/>
  <c r="N86" i="19"/>
  <c r="N86" i="26"/>
  <c r="P85" i="11"/>
  <c r="C85" i="19"/>
  <c r="C85" i="26"/>
  <c r="S85" i="19"/>
  <c r="S85" i="26"/>
  <c r="P84" i="11"/>
  <c r="S82" i="19"/>
  <c r="S82" i="26"/>
  <c r="R82" i="2"/>
  <c r="H81" i="19"/>
  <c r="H81" i="26"/>
  <c r="O81" i="19"/>
  <c r="O81" i="26"/>
  <c r="F79" i="19"/>
  <c r="F79" i="26"/>
  <c r="C78" i="19"/>
  <c r="C78" i="26"/>
  <c r="M77" i="19"/>
  <c r="M77" i="26"/>
  <c r="K77" i="19"/>
  <c r="K77" i="26"/>
  <c r="K75" i="19"/>
  <c r="K75" i="26"/>
  <c r="I74" i="19"/>
  <c r="I74" i="26"/>
  <c r="R73" i="19"/>
  <c r="R73" i="26"/>
  <c r="G73" i="19"/>
  <c r="G73" i="26"/>
  <c r="R73" i="2"/>
  <c r="P71" i="19"/>
  <c r="P71" i="26"/>
  <c r="N70" i="19"/>
  <c r="N70" i="26"/>
  <c r="P69" i="11"/>
  <c r="C69" i="19"/>
  <c r="C69" i="26"/>
  <c r="S69" i="19"/>
  <c r="S69" i="26"/>
  <c r="P68" i="11"/>
  <c r="W68" i="19"/>
  <c r="S66" i="19"/>
  <c r="S66" i="26"/>
  <c r="R66" i="2"/>
  <c r="H65" i="19"/>
  <c r="H65" i="26"/>
  <c r="O65" i="19"/>
  <c r="O65" i="26"/>
  <c r="F63" i="19"/>
  <c r="F63" i="26"/>
  <c r="C62" i="19"/>
  <c r="C62" i="26"/>
  <c r="M61" i="19"/>
  <c r="M61" i="26"/>
  <c r="K61" i="19"/>
  <c r="K61" i="26"/>
  <c r="K59" i="19"/>
  <c r="K59" i="26"/>
  <c r="I58" i="19"/>
  <c r="I58" i="26"/>
  <c r="R57" i="19"/>
  <c r="R57" i="26"/>
  <c r="G57" i="19"/>
  <c r="G57" i="26"/>
  <c r="R57" i="2"/>
  <c r="P55" i="19"/>
  <c r="P55" i="26"/>
  <c r="N54" i="19"/>
  <c r="N54" i="26"/>
  <c r="P53" i="11"/>
  <c r="C53" i="19"/>
  <c r="C53" i="26"/>
  <c r="S53" i="19"/>
  <c r="S53" i="26"/>
  <c r="P52" i="11"/>
  <c r="W52" i="19"/>
  <c r="S50" i="19"/>
  <c r="S50" i="26"/>
  <c r="R50" i="2"/>
  <c r="H49" i="19"/>
  <c r="H49" i="26"/>
  <c r="O49" i="19"/>
  <c r="O49" i="26"/>
  <c r="W48" i="26"/>
  <c r="F47" i="19"/>
  <c r="F47" i="26"/>
  <c r="C46" i="19"/>
  <c r="C46" i="26"/>
  <c r="M45" i="19"/>
  <c r="M45" i="26"/>
  <c r="K45" i="19"/>
  <c r="K45" i="26"/>
  <c r="K43" i="19"/>
  <c r="K43" i="26"/>
  <c r="I42" i="19"/>
  <c r="I42" i="26"/>
  <c r="R41" i="19"/>
  <c r="R41" i="26"/>
  <c r="G41" i="19"/>
  <c r="G41" i="26"/>
  <c r="R41" i="2"/>
  <c r="S40" i="19"/>
  <c r="S40" i="26"/>
  <c r="S38" i="19"/>
  <c r="S38" i="26"/>
  <c r="C38" i="19"/>
  <c r="W38" i="19"/>
  <c r="C38" i="26"/>
  <c r="J37" i="19"/>
  <c r="J37" i="26"/>
  <c r="U36" i="19"/>
  <c r="U36" i="26"/>
  <c r="E36" i="19"/>
  <c r="E36" i="26"/>
  <c r="BW34" i="1"/>
  <c r="BW32" i="1"/>
  <c r="BW30" i="1"/>
  <c r="BW28" i="1"/>
  <c r="BW26" i="1"/>
  <c r="BW24" i="1"/>
  <c r="BW22" i="1"/>
  <c r="BW20" i="1"/>
  <c r="P18" i="11"/>
  <c r="BW18" i="1"/>
  <c r="P16" i="11"/>
  <c r="BW16" i="1"/>
  <c r="P14" i="11"/>
  <c r="BW14" i="1"/>
  <c r="P12" i="11"/>
  <c r="BW12" i="1"/>
  <c r="I9" i="19"/>
  <c r="I9" i="26"/>
  <c r="M8" i="19"/>
  <c r="M8" i="26"/>
  <c r="R8" i="2"/>
  <c r="J7" i="19"/>
  <c r="J7" i="26"/>
  <c r="N6" i="19"/>
  <c r="N6" i="26"/>
  <c r="W21" i="19"/>
  <c r="T9" i="19"/>
  <c r="T9" i="26"/>
  <c r="D9" i="19"/>
  <c r="D9" i="26"/>
  <c r="BQ8" i="1"/>
  <c r="J9" i="19"/>
  <c r="J9" i="26"/>
  <c r="I7" i="11"/>
  <c r="BQ9" i="1"/>
  <c r="L31" i="14"/>
  <c r="W38" i="26"/>
  <c r="W62" i="19"/>
  <c r="W19" i="19"/>
  <c r="W100" i="26"/>
  <c r="W6" i="26"/>
  <c r="W117" i="19"/>
  <c r="W116" i="26"/>
  <c r="W16" i="19"/>
  <c r="W37" i="19"/>
  <c r="W21" i="26"/>
  <c r="W28" i="19"/>
  <c r="W52" i="26"/>
  <c r="W92" i="26"/>
  <c r="W46" i="19"/>
  <c r="W53" i="19"/>
  <c r="W10" i="19"/>
  <c r="W17" i="19"/>
  <c r="W68" i="26"/>
  <c r="W92" i="19"/>
  <c r="W136" i="26"/>
  <c r="W11" i="26"/>
  <c r="W14" i="26"/>
  <c r="W22" i="26"/>
  <c r="W32" i="19"/>
  <c r="W44" i="19"/>
  <c r="W108" i="26"/>
  <c r="W126" i="26"/>
  <c r="W18" i="26"/>
  <c r="W120" i="19"/>
  <c r="K16" i="11"/>
  <c r="W94" i="26"/>
  <c r="W18" i="19"/>
  <c r="W26" i="19"/>
  <c r="W39" i="26"/>
  <c r="W131" i="26"/>
  <c r="W72" i="26"/>
  <c r="W84" i="26"/>
  <c r="W132" i="26"/>
  <c r="W138" i="26"/>
  <c r="AX6" i="26"/>
  <c r="Z18" i="26"/>
  <c r="W78" i="19"/>
  <c r="W85" i="19"/>
  <c r="W94" i="19"/>
  <c r="W110" i="19"/>
  <c r="W126" i="19"/>
  <c r="AQ6" i="26"/>
  <c r="Z11" i="26"/>
  <c r="W37" i="26"/>
  <c r="W142" i="19"/>
  <c r="W80" i="19"/>
  <c r="W112" i="19"/>
  <c r="W130" i="19"/>
  <c r="W13" i="26"/>
  <c r="W132" i="19"/>
  <c r="W138" i="19"/>
  <c r="W142" i="26"/>
  <c r="W140" i="26"/>
  <c r="W46" i="26"/>
  <c r="W53" i="26"/>
  <c r="W62" i="26"/>
  <c r="W78" i="26"/>
  <c r="W85" i="26"/>
  <c r="W117" i="26"/>
  <c r="AW6" i="26"/>
  <c r="Z17" i="26"/>
  <c r="W27" i="19"/>
  <c r="W35" i="19"/>
  <c r="W56" i="26"/>
  <c r="W88" i="26"/>
  <c r="W120" i="26"/>
  <c r="W134" i="26"/>
  <c r="W64" i="19"/>
  <c r="W96" i="19"/>
  <c r="W128" i="19"/>
  <c r="L18" i="2"/>
  <c r="BV8" i="1"/>
  <c r="J9" i="15"/>
  <c r="E31" i="15"/>
  <c r="BS7" i="19"/>
  <c r="W16" i="26"/>
  <c r="AS6" i="26"/>
  <c r="Z13" i="26"/>
  <c r="AB13" i="26"/>
  <c r="BN13" i="26"/>
  <c r="E30" i="39"/>
  <c r="W11" i="19"/>
  <c r="W20" i="19"/>
  <c r="W22" i="19"/>
  <c r="W28" i="26"/>
  <c r="K5" i="36" a="1"/>
  <c r="ED25" i="36"/>
  <c r="W15" i="26"/>
  <c r="AZ6" i="26"/>
  <c r="Z20" i="26"/>
  <c r="AA20" i="26"/>
  <c r="AT6" i="26"/>
  <c r="Z14" i="26"/>
  <c r="AB14" i="26"/>
  <c r="BN14" i="26"/>
  <c r="E31" i="39"/>
  <c r="W10" i="26"/>
  <c r="W17" i="26"/>
  <c r="W19" i="26"/>
  <c r="W30" i="26"/>
  <c r="W25" i="26"/>
  <c r="W29" i="26"/>
  <c r="W33" i="26"/>
  <c r="W12" i="26"/>
  <c r="W20" i="26"/>
  <c r="W31" i="26"/>
  <c r="W7" i="26"/>
  <c r="W15" i="19"/>
  <c r="W32" i="26"/>
  <c r="W25" i="19"/>
  <c r="W29" i="19"/>
  <c r="W33" i="19"/>
  <c r="W7" i="19"/>
  <c r="W12" i="19"/>
  <c r="EH25" i="36"/>
  <c r="DV25" i="36"/>
  <c r="DB25" i="36"/>
  <c r="CP25" i="36"/>
  <c r="BV25" i="36"/>
  <c r="BJ25" i="36"/>
  <c r="AD25" i="36"/>
  <c r="ER24" i="36"/>
  <c r="EF24" i="36"/>
  <c r="DL24" i="36"/>
  <c r="CZ24" i="36"/>
  <c r="CF24" i="36"/>
  <c r="BT24" i="36"/>
  <c r="AN24" i="36"/>
  <c r="T24" i="36"/>
  <c r="EP23" i="36"/>
  <c r="DV23" i="36"/>
  <c r="DJ23" i="36"/>
  <c r="CP23" i="36"/>
  <c r="CD23" i="36"/>
  <c r="AX23" i="36"/>
  <c r="AD23" i="36"/>
  <c r="R23" i="36"/>
  <c r="EF22" i="36"/>
  <c r="DT22" i="36"/>
  <c r="CZ22" i="36"/>
  <c r="CN22" i="36"/>
  <c r="BH22" i="36"/>
  <c r="AN22" i="36"/>
  <c r="AB22" i="36"/>
  <c r="EP21" i="36"/>
  <c r="ED21" i="36"/>
  <c r="DJ21" i="36"/>
  <c r="CX21" i="36"/>
  <c r="BR21" i="36"/>
  <c r="AX21" i="36"/>
  <c r="AL21" i="36"/>
  <c r="R21" i="36"/>
  <c r="EN20" i="36"/>
  <c r="DT20" i="36"/>
  <c r="DH20" i="36"/>
  <c r="CB20" i="36"/>
  <c r="BH20" i="36"/>
  <c r="AV20" i="36"/>
  <c r="AB20" i="36"/>
  <c r="P20" i="36"/>
  <c r="ED19" i="36"/>
  <c r="DR19" i="36"/>
  <c r="CL19" i="36"/>
  <c r="EN25" i="36"/>
  <c r="EB25" i="36"/>
  <c r="DH25" i="36"/>
  <c r="CV25" i="36"/>
  <c r="DK25" i="36"/>
  <c r="CO25" i="36"/>
  <c r="AY25" i="36"/>
  <c r="X25" i="36"/>
  <c r="EP24" i="36"/>
  <c r="DO24" i="36"/>
  <c r="CY24" i="36"/>
  <c r="BY24" i="36"/>
  <c r="BI24" i="36"/>
  <c r="R24" i="36"/>
  <c r="DY23" i="36"/>
  <c r="DI23" i="36"/>
  <c r="CI23" i="36"/>
  <c r="BS23" i="36"/>
  <c r="AR23" i="36"/>
  <c r="AB23" i="36"/>
  <c r="DS22" i="36"/>
  <c r="CS22" i="36"/>
  <c r="CC22" i="36"/>
  <c r="BB22" i="36"/>
  <c r="AL22" i="36"/>
  <c r="K22" i="36"/>
  <c r="EI21" i="36"/>
  <c r="DM21" i="36"/>
  <c r="CW21" i="36"/>
  <c r="CR21" i="36"/>
  <c r="CB21" i="36"/>
  <c r="BW21" i="36"/>
  <c r="BG21" i="36"/>
  <c r="BA21" i="36"/>
  <c r="AF21" i="36"/>
  <c r="P21" i="36"/>
  <c r="K21" i="36"/>
  <c r="EC20" i="36"/>
  <c r="DW20" i="36"/>
  <c r="DG20" i="36"/>
  <c r="DB20" i="36"/>
  <c r="CG20" i="36"/>
  <c r="BQ20" i="36"/>
  <c r="BK20" i="36"/>
  <c r="AU20" i="36"/>
  <c r="AP20" i="36"/>
  <c r="Z20" i="36"/>
  <c r="U20" i="36"/>
  <c r="EG19" i="36"/>
  <c r="DQ19" i="36"/>
  <c r="DL19" i="36"/>
  <c r="CV19" i="36"/>
  <c r="CQ19" i="36"/>
  <c r="CA19" i="36"/>
  <c r="BV19" i="36"/>
  <c r="BF19" i="36"/>
  <c r="AT19" i="36"/>
  <c r="AP19" i="36"/>
  <c r="AD19" i="36"/>
  <c r="Z19" i="36"/>
  <c r="N19" i="36"/>
  <c r="ER18" i="36"/>
  <c r="EB18" i="36"/>
  <c r="DP18" i="36"/>
  <c r="DL18" i="36"/>
  <c r="CZ18" i="36"/>
  <c r="CV18" i="36"/>
  <c r="CJ18" i="36"/>
  <c r="CF18" i="36"/>
  <c r="BP18" i="36"/>
  <c r="BD18" i="36"/>
  <c r="AZ18" i="36"/>
  <c r="AN18" i="36"/>
  <c r="AJ18" i="36"/>
  <c r="X18" i="36"/>
  <c r="T18" i="36"/>
  <c r="EL17" i="36"/>
  <c r="DZ17" i="36"/>
  <c r="DV17" i="36"/>
  <c r="DJ17" i="36"/>
  <c r="DF17" i="36"/>
  <c r="CT17" i="36"/>
  <c r="CP17" i="36"/>
  <c r="BZ17" i="36"/>
  <c r="BN17" i="36"/>
  <c r="BJ17" i="36"/>
  <c r="AX17" i="36"/>
  <c r="AT17" i="36"/>
  <c r="AH17" i="36"/>
  <c r="AD17" i="36"/>
  <c r="N17" i="36"/>
  <c r="EJ16" i="36"/>
  <c r="EF16" i="36"/>
  <c r="DT16" i="36"/>
  <c r="DP16" i="36"/>
  <c r="DD16" i="36"/>
  <c r="CZ16" i="36"/>
  <c r="CJ16" i="36"/>
  <c r="BX16" i="36"/>
  <c r="BT16" i="36"/>
  <c r="BL16" i="36"/>
  <c r="BH16" i="36"/>
  <c r="BD16" i="36"/>
  <c r="AV16" i="36"/>
  <c r="AN16" i="36"/>
  <c r="AF16" i="36"/>
  <c r="AB16" i="36"/>
  <c r="X16" i="36"/>
  <c r="P16" i="36"/>
  <c r="L16" i="36"/>
  <c r="EP15" i="36"/>
  <c r="ED15" i="36"/>
  <c r="DZ15" i="36"/>
  <c r="DR15" i="36"/>
  <c r="DN15" i="36"/>
  <c r="DJ15" i="36"/>
  <c r="DB15" i="36"/>
  <c r="CX15" i="36"/>
  <c r="CL15" i="36"/>
  <c r="CH15" i="36"/>
  <c r="CD15" i="36"/>
  <c r="BV15" i="36"/>
  <c r="BR15" i="36"/>
  <c r="BN15" i="36"/>
  <c r="BF15" i="36"/>
  <c r="AX15" i="36"/>
  <c r="AP15" i="36"/>
  <c r="AL15" i="36"/>
  <c r="AH15" i="36"/>
  <c r="Z15" i="36"/>
  <c r="V15" i="36"/>
  <c r="R15" i="36"/>
  <c r="EN14" i="36"/>
  <c r="EJ14" i="36"/>
  <c r="EB14" i="36"/>
  <c r="DX14" i="36"/>
  <c r="DT14" i="36"/>
  <c r="DL14" i="36"/>
  <c r="DH14" i="36"/>
  <c r="CV14" i="36"/>
  <c r="CR14" i="36"/>
  <c r="CN14" i="36"/>
  <c r="CF14" i="36"/>
  <c r="CB14" i="36"/>
  <c r="BX14" i="36"/>
  <c r="BP14" i="36"/>
  <c r="BH14" i="36"/>
  <c r="AZ14" i="36"/>
  <c r="AV14" i="36"/>
  <c r="AR14" i="36"/>
  <c r="AJ14" i="36"/>
  <c r="AF14" i="36"/>
  <c r="AB14" i="36"/>
  <c r="P14" i="36"/>
  <c r="L14" i="36"/>
  <c r="EL13" i="36"/>
  <c r="EH13" i="36"/>
  <c r="ED13" i="36"/>
  <c r="DV13" i="36"/>
  <c r="DR13" i="36"/>
  <c r="DF13" i="36"/>
  <c r="DB13" i="36"/>
  <c r="CX13" i="36"/>
  <c r="CP13" i="36"/>
  <c r="CL13" i="36"/>
  <c r="CH13" i="36"/>
  <c r="BZ13" i="36"/>
  <c r="BR13" i="36"/>
  <c r="BJ13" i="36"/>
  <c r="BF13" i="36"/>
  <c r="BB13" i="36"/>
  <c r="AT13" i="36"/>
  <c r="AP13" i="36"/>
  <c r="AL13" i="36"/>
  <c r="Z13" i="36"/>
  <c r="V13" i="36"/>
  <c r="N13" i="36"/>
  <c r="ER12" i="36"/>
  <c r="EN12" i="36"/>
  <c r="EF12" i="36"/>
  <c r="EB12" i="36"/>
  <c r="DP12" i="36"/>
  <c r="DL12" i="36"/>
  <c r="DH12" i="36"/>
  <c r="CZ12" i="36"/>
  <c r="CV12" i="36"/>
  <c r="CR12" i="36"/>
  <c r="CN12" i="36"/>
  <c r="CF12" i="36"/>
  <c r="CB12" i="36"/>
  <c r="BX12" i="36"/>
  <c r="BT12" i="36"/>
  <c r="BP12" i="36"/>
  <c r="BL12" i="36"/>
  <c r="BH12" i="36"/>
  <c r="AZ12" i="36"/>
  <c r="AV12" i="36"/>
  <c r="AR12" i="36"/>
  <c r="AN12" i="36"/>
  <c r="AJ12" i="36"/>
  <c r="AF12" i="36"/>
  <c r="AB12" i="36"/>
  <c r="T12" i="36"/>
  <c r="P12" i="36"/>
  <c r="L12" i="36"/>
  <c r="EP11" i="36"/>
  <c r="EL11" i="36"/>
  <c r="EH11" i="36"/>
  <c r="ED11" i="36"/>
  <c r="DV11" i="36"/>
  <c r="DR11" i="36"/>
  <c r="DN11" i="36"/>
  <c r="DJ11" i="36"/>
  <c r="DF11" i="36"/>
  <c r="DB11" i="36"/>
  <c r="CX11" i="36"/>
  <c r="CP11" i="36"/>
  <c r="CL11" i="36"/>
  <c r="CH11" i="36"/>
  <c r="CD11" i="36"/>
  <c r="BZ11" i="36"/>
  <c r="BV11" i="36"/>
  <c r="BR11" i="36"/>
  <c r="BJ11" i="36"/>
  <c r="BF11" i="36"/>
  <c r="BB11" i="36"/>
  <c r="AX11" i="36"/>
  <c r="AT11" i="36"/>
  <c r="AP11" i="36"/>
  <c r="AL11" i="36"/>
  <c r="AD11" i="36"/>
  <c r="Z11" i="36"/>
  <c r="V11" i="36"/>
  <c r="R11" i="36"/>
  <c r="N11" i="36"/>
  <c r="ER10" i="36"/>
  <c r="EN10" i="36"/>
  <c r="EF10" i="36"/>
  <c r="EB10" i="36"/>
  <c r="DX10" i="36"/>
  <c r="DT10" i="36"/>
  <c r="DP10" i="36"/>
  <c r="DL10" i="36"/>
  <c r="DH10" i="36"/>
  <c r="CZ10" i="36"/>
  <c r="CV10" i="36"/>
  <c r="CR10" i="36"/>
  <c r="CN10" i="36"/>
  <c r="CJ10" i="36"/>
  <c r="CF10" i="36"/>
  <c r="CB10" i="36"/>
  <c r="BT10" i="36"/>
  <c r="BP10" i="36"/>
  <c r="BL10" i="36"/>
  <c r="BH10" i="36"/>
  <c r="BD10" i="36"/>
  <c r="AZ10" i="36"/>
  <c r="AV10" i="36"/>
  <c r="AN10" i="36"/>
  <c r="AJ10" i="36"/>
  <c r="AF10" i="36"/>
  <c r="AB10" i="36"/>
  <c r="X10" i="36"/>
  <c r="T10" i="36"/>
  <c r="P10" i="36"/>
  <c r="EP9" i="36"/>
  <c r="EL9" i="36"/>
  <c r="EH9" i="36"/>
  <c r="ED9" i="36"/>
  <c r="DZ9" i="36"/>
  <c r="DV9" i="36"/>
  <c r="DR9" i="36"/>
  <c r="DJ9" i="36"/>
  <c r="DF9" i="36"/>
  <c r="DB9" i="36"/>
  <c r="CX9" i="36"/>
  <c r="CT9" i="36"/>
  <c r="CP9" i="36"/>
  <c r="CL9" i="36"/>
  <c r="CD9" i="36"/>
  <c r="BZ9" i="36"/>
  <c r="BV9" i="36"/>
  <c r="BR9" i="36"/>
  <c r="BN9" i="36"/>
  <c r="BJ9" i="36"/>
  <c r="BF9" i="36"/>
  <c r="AX9" i="36"/>
  <c r="AT9" i="36"/>
  <c r="AP9" i="36"/>
  <c r="AL9" i="36"/>
  <c r="AH9" i="36"/>
  <c r="AD9" i="36"/>
  <c r="Z9" i="36"/>
  <c r="R9" i="36"/>
  <c r="N9" i="36"/>
  <c r="ER8" i="36"/>
  <c r="EN8" i="36"/>
  <c r="EJ8" i="36"/>
  <c r="EF8" i="36"/>
  <c r="EB8" i="36"/>
  <c r="DT8" i="36"/>
  <c r="DP8" i="36"/>
  <c r="DL8" i="36"/>
  <c r="DH8" i="36"/>
  <c r="DD8" i="36"/>
  <c r="CZ8" i="36"/>
  <c r="CV8" i="36"/>
  <c r="CN8" i="36"/>
  <c r="CJ8" i="36"/>
  <c r="CF8" i="36"/>
  <c r="CB8" i="36"/>
  <c r="BX8" i="36"/>
  <c r="BT8" i="36"/>
  <c r="BP8" i="36"/>
  <c r="BH8" i="36"/>
  <c r="BD8" i="36"/>
  <c r="AZ8" i="36"/>
  <c r="AV8" i="36"/>
  <c r="AR8" i="36"/>
  <c r="AN8" i="36"/>
  <c r="AJ8" i="36"/>
  <c r="AB8" i="36"/>
  <c r="X8" i="36"/>
  <c r="T8" i="36"/>
  <c r="P8" i="36"/>
  <c r="L8" i="36"/>
  <c r="EP7" i="36"/>
  <c r="EL7" i="36"/>
  <c r="ED7" i="36"/>
  <c r="DZ7" i="36"/>
  <c r="DV7" i="36"/>
  <c r="DR7" i="36"/>
  <c r="DN7" i="36"/>
  <c r="DJ7" i="36"/>
  <c r="DF7" i="36"/>
  <c r="CX7" i="36"/>
  <c r="CT7" i="36"/>
  <c r="CP7" i="36"/>
  <c r="CL7" i="36"/>
  <c r="CH7" i="36"/>
  <c r="CD7" i="36"/>
  <c r="BZ7" i="36"/>
  <c r="BR7" i="36"/>
  <c r="BN7" i="36"/>
  <c r="BJ7" i="36"/>
  <c r="BF7" i="36"/>
  <c r="BB7" i="36"/>
  <c r="AX7" i="36"/>
  <c r="AT7" i="36"/>
  <c r="AL7" i="36"/>
  <c r="AH7" i="36"/>
  <c r="AD7" i="36"/>
  <c r="Z7" i="36"/>
  <c r="V7" i="36"/>
  <c r="R7" i="36"/>
  <c r="N7" i="36"/>
  <c r="EN6" i="36"/>
  <c r="EJ6" i="36"/>
  <c r="EF6" i="36"/>
  <c r="EB6" i="36"/>
  <c r="DX6" i="36"/>
  <c r="DT6" i="36"/>
  <c r="DP6" i="36"/>
  <c r="DH6" i="36"/>
  <c r="DD6" i="36"/>
  <c r="CZ6" i="36"/>
  <c r="CV6" i="36"/>
  <c r="CR6" i="36"/>
  <c r="CN6" i="36"/>
  <c r="CJ6" i="36"/>
  <c r="CB6" i="36"/>
  <c r="BX6" i="36"/>
  <c r="BT6" i="36"/>
  <c r="BP6" i="36"/>
  <c r="BL6" i="36"/>
  <c r="BH6" i="36"/>
  <c r="BD6" i="36"/>
  <c r="AV6" i="36"/>
  <c r="AR6" i="36"/>
  <c r="AN6" i="36"/>
  <c r="AJ6" i="36"/>
  <c r="AF6" i="36"/>
  <c r="AB6" i="36"/>
  <c r="X6" i="36"/>
  <c r="P6" i="36"/>
  <c r="L6" i="36"/>
  <c r="EP5" i="36"/>
  <c r="EL5" i="36"/>
  <c r="EH5" i="36"/>
  <c r="ED5" i="36"/>
  <c r="DZ5" i="36"/>
  <c r="DR5" i="36"/>
  <c r="DN5" i="36"/>
  <c r="DJ5" i="36"/>
  <c r="DF5" i="36"/>
  <c r="DB5" i="36"/>
  <c r="CX5" i="36"/>
  <c r="CT5" i="36"/>
  <c r="CL5" i="36"/>
  <c r="CH5" i="36"/>
  <c r="CD5" i="36"/>
  <c r="BZ5" i="36"/>
  <c r="BV5" i="36"/>
  <c r="BR5" i="36"/>
  <c r="BN5" i="36"/>
  <c r="BF5" i="36"/>
  <c r="BB5" i="36"/>
  <c r="AX5" i="36"/>
  <c r="AT5" i="36"/>
  <c r="EO25" i="36"/>
  <c r="EG25" i="36"/>
  <c r="DY25" i="36"/>
  <c r="DI25" i="36"/>
  <c r="DA25" i="36"/>
  <c r="CS25" i="36"/>
  <c r="CN25" i="36"/>
  <c r="CI25" i="36"/>
  <c r="CC25" i="36"/>
  <c r="BX25" i="36"/>
  <c r="BM25" i="36"/>
  <c r="BH25" i="36"/>
  <c r="BC25" i="36"/>
  <c r="AW25" i="36"/>
  <c r="AR25" i="36"/>
  <c r="AM25" i="36"/>
  <c r="AG25" i="36"/>
  <c r="W25" i="36"/>
  <c r="Q25" i="36"/>
  <c r="L25" i="36"/>
  <c r="EO24" i="36"/>
  <c r="EI24" i="36"/>
  <c r="ED24" i="36"/>
  <c r="DY24" i="36"/>
  <c r="DN24" i="36"/>
  <c r="DI24" i="36"/>
  <c r="DC24" i="36"/>
  <c r="CX24" i="36"/>
  <c r="CS24" i="36"/>
  <c r="CM24" i="36"/>
  <c r="CH24" i="36"/>
  <c r="BW24" i="36"/>
  <c r="BR24" i="36"/>
  <c r="BM24" i="36"/>
  <c r="BG24" i="36"/>
  <c r="BB24" i="36"/>
  <c r="AW24" i="36"/>
  <c r="AQ24" i="36"/>
  <c r="AG24" i="36"/>
  <c r="AA24" i="36"/>
  <c r="V24" i="36"/>
  <c r="Q24" i="36"/>
  <c r="K24" i="36"/>
  <c r="EN23" i="36"/>
  <c r="EI23" i="36"/>
  <c r="DX23" i="36"/>
  <c r="DS23" i="36"/>
  <c r="DM23" i="36"/>
  <c r="DH23" i="36"/>
  <c r="DC23" i="36"/>
  <c r="CW23" i="36"/>
  <c r="CR23" i="36"/>
  <c r="CG23" i="36"/>
  <c r="CB23" i="36"/>
  <c r="BW23" i="36"/>
  <c r="BQ23" i="36"/>
  <c r="BL23" i="36"/>
  <c r="BG23" i="36"/>
  <c r="BA23" i="36"/>
  <c r="AQ23" i="36"/>
  <c r="AK23" i="36"/>
  <c r="AF23" i="36"/>
  <c r="AA23" i="36"/>
  <c r="U23" i="36"/>
  <c r="P23" i="36"/>
  <c r="K23" i="36"/>
  <c r="EH22" i="36"/>
  <c r="EC22" i="36"/>
  <c r="DW22" i="36"/>
  <c r="DR22" i="36"/>
  <c r="DM22" i="36"/>
  <c r="DG22" i="36"/>
  <c r="DB22" i="36"/>
  <c r="CQ22" i="36"/>
  <c r="CL22" i="36"/>
  <c r="CG22" i="36"/>
  <c r="CA22" i="36"/>
  <c r="BV22" i="36"/>
  <c r="BQ22" i="36"/>
  <c r="BK22" i="36"/>
  <c r="BA22" i="36"/>
  <c r="AU22" i="36"/>
  <c r="AP22" i="36"/>
  <c r="AK22" i="36"/>
  <c r="AE22" i="36"/>
  <c r="Z22" i="36"/>
  <c r="U22" i="36"/>
  <c r="ER21" i="36"/>
  <c r="EM21" i="36"/>
  <c r="EG21" i="36"/>
  <c r="EB21" i="36"/>
  <c r="DW21" i="36"/>
  <c r="DQ21" i="36"/>
  <c r="DL21" i="36"/>
  <c r="DA21" i="36"/>
  <c r="CV21" i="36"/>
  <c r="CQ21" i="36"/>
  <c r="CK21" i="36"/>
  <c r="CF21" i="36"/>
  <c r="CA21" i="36"/>
  <c r="BU21" i="36"/>
  <c r="BK21" i="36"/>
  <c r="BE21" i="36"/>
  <c r="AZ21" i="36"/>
  <c r="AU21" i="36"/>
  <c r="AO21" i="36"/>
  <c r="AJ21" i="36"/>
  <c r="AE21" i="36"/>
  <c r="T21" i="36"/>
  <c r="O21" i="36"/>
  <c r="EQ20" i="36"/>
  <c r="EL20" i="36"/>
  <c r="EG20" i="36"/>
  <c r="EA20" i="36"/>
  <c r="DV20" i="36"/>
  <c r="DK20" i="36"/>
  <c r="DF20" i="36"/>
  <c r="DA20" i="36"/>
  <c r="CU20" i="36"/>
  <c r="CP20" i="36"/>
  <c r="CK20" i="36"/>
  <c r="CE20" i="36"/>
  <c r="BU20" i="36"/>
  <c r="BO20" i="36"/>
  <c r="BJ20" i="36"/>
  <c r="BE20" i="36"/>
  <c r="AY20" i="36"/>
  <c r="AT20" i="36"/>
  <c r="AO20" i="36"/>
  <c r="AD20" i="36"/>
  <c r="Y20" i="36"/>
  <c r="S20" i="36"/>
  <c r="N20" i="36"/>
  <c r="EQ19" i="36"/>
  <c r="EK19" i="36"/>
  <c r="EF19" i="36"/>
  <c r="DU19" i="36"/>
  <c r="DP19" i="36"/>
  <c r="DK19" i="36"/>
  <c r="DE19" i="36"/>
  <c r="CZ19" i="36"/>
  <c r="CU19" i="36"/>
  <c r="CO19" i="36"/>
  <c r="CE19" i="36"/>
  <c r="BY19" i="36"/>
  <c r="BU19" i="36"/>
  <c r="BQ19" i="36"/>
  <c r="BM19" i="36"/>
  <c r="BI19" i="36"/>
  <c r="BE19" i="36"/>
  <c r="AW19" i="36"/>
  <c r="AS19" i="36"/>
  <c r="AO19" i="36"/>
  <c r="AK19" i="36"/>
  <c r="AG19" i="36"/>
  <c r="AC19" i="36"/>
  <c r="Y19" i="36"/>
  <c r="Q19" i="36"/>
  <c r="M19" i="36"/>
  <c r="EQ18" i="36"/>
  <c r="EM18" i="36"/>
  <c r="EI18" i="36"/>
  <c r="EE18" i="36"/>
  <c r="EA18" i="36"/>
  <c r="DS18" i="36"/>
  <c r="DO18" i="36"/>
  <c r="DK18" i="36"/>
  <c r="DG18" i="36"/>
  <c r="DC18" i="36"/>
  <c r="CY18" i="36"/>
  <c r="CU18" i="36"/>
  <c r="CM18" i="36"/>
  <c r="CI18" i="36"/>
  <c r="CE18" i="36"/>
  <c r="CA18" i="36"/>
  <c r="BW18" i="36"/>
  <c r="BS18" i="36"/>
  <c r="BO18" i="36"/>
  <c r="BG18" i="36"/>
  <c r="BC18" i="36"/>
  <c r="AY18" i="36"/>
  <c r="AU18" i="36"/>
  <c r="AQ18" i="36"/>
  <c r="AM18" i="36"/>
  <c r="AI18" i="36"/>
  <c r="AA18" i="36"/>
  <c r="W18" i="36"/>
  <c r="S18" i="36"/>
  <c r="O18" i="36"/>
  <c r="K18" i="36"/>
  <c r="EO17" i="36"/>
  <c r="EK17" i="36"/>
  <c r="EC17" i="36"/>
  <c r="DY17" i="36"/>
  <c r="DU17" i="36"/>
  <c r="DQ17" i="36"/>
  <c r="DM17" i="36"/>
  <c r="DI17" i="36"/>
  <c r="DE17" i="36"/>
  <c r="CW17" i="36"/>
  <c r="CS17" i="36"/>
  <c r="CO17" i="36"/>
  <c r="CK17" i="36"/>
  <c r="CG17" i="36"/>
  <c r="CC17" i="36"/>
  <c r="BY17" i="36"/>
  <c r="BQ17" i="36"/>
  <c r="BM17" i="36"/>
  <c r="BI17" i="36"/>
  <c r="BE17" i="36"/>
  <c r="BA17" i="36"/>
  <c r="AW17" i="36"/>
  <c r="AS17" i="36"/>
  <c r="AK17" i="36"/>
  <c r="AG17" i="36"/>
  <c r="AC17" i="36"/>
  <c r="Y17" i="36"/>
  <c r="U17" i="36"/>
  <c r="Q17" i="36"/>
  <c r="M17" i="36"/>
  <c r="EM16" i="36"/>
  <c r="EI16" i="36"/>
  <c r="EE16" i="36"/>
  <c r="EA16" i="36"/>
  <c r="DW16" i="36"/>
  <c r="DS16" i="36"/>
  <c r="DO16" i="36"/>
  <c r="DG16" i="36"/>
  <c r="DC16" i="36"/>
  <c r="CY16" i="36"/>
  <c r="CU16" i="36"/>
  <c r="CQ16" i="36"/>
  <c r="CM16" i="36"/>
  <c r="CI16" i="36"/>
  <c r="CA16" i="36"/>
  <c r="BW16" i="36"/>
  <c r="BS16" i="36"/>
  <c r="BO16" i="36"/>
  <c r="BK16" i="36"/>
  <c r="BG16" i="36"/>
  <c r="BC16" i="36"/>
  <c r="AU16" i="36"/>
  <c r="AQ16" i="36"/>
  <c r="AM16" i="36"/>
  <c r="AI16" i="36"/>
  <c r="AE16" i="36"/>
  <c r="AA16" i="36"/>
  <c r="W16" i="36"/>
  <c r="O16" i="36"/>
  <c r="K16" i="36"/>
  <c r="EO15" i="36"/>
  <c r="EK15" i="36"/>
  <c r="EG15" i="36"/>
  <c r="EC15" i="36"/>
  <c r="DY15" i="36"/>
  <c r="DQ15" i="36"/>
  <c r="DM15" i="36"/>
  <c r="DI15" i="36"/>
  <c r="DE15" i="36"/>
  <c r="DA15" i="36"/>
  <c r="CW15" i="36"/>
  <c r="CS15" i="36"/>
  <c r="CK15" i="36"/>
  <c r="CG15" i="36"/>
  <c r="CC15" i="36"/>
  <c r="BY15" i="36"/>
  <c r="BU15" i="36"/>
  <c r="BQ15" i="36"/>
  <c r="BM15" i="36"/>
  <c r="BE15" i="36"/>
  <c r="BA15" i="36"/>
  <c r="AW15" i="36"/>
  <c r="AS15" i="36"/>
  <c r="AO15" i="36"/>
  <c r="AK15" i="36"/>
  <c r="AG15" i="36"/>
  <c r="Y15" i="36"/>
  <c r="U15" i="36"/>
  <c r="Q15" i="36"/>
  <c r="M15" i="36"/>
  <c r="EQ14" i="36"/>
  <c r="EM14" i="36"/>
  <c r="EI14" i="36"/>
  <c r="EA14" i="36"/>
  <c r="DW14" i="36"/>
  <c r="DS14" i="36"/>
  <c r="DO14" i="36"/>
  <c r="DK14" i="36"/>
  <c r="DG14" i="36"/>
  <c r="DC14" i="36"/>
  <c r="CU14" i="36"/>
  <c r="CQ14" i="36"/>
  <c r="CM14" i="36"/>
  <c r="CI14" i="36"/>
  <c r="CE14" i="36"/>
  <c r="CA14" i="36"/>
  <c r="BW14" i="36"/>
  <c r="BO14" i="36"/>
  <c r="BK14" i="36"/>
  <c r="BG14" i="36"/>
  <c r="BC14" i="36"/>
  <c r="AY14" i="36"/>
  <c r="AU14" i="36"/>
  <c r="AQ14" i="36"/>
  <c r="AI14" i="36"/>
  <c r="AE14" i="36"/>
  <c r="AA14" i="36"/>
  <c r="W14" i="36"/>
  <c r="S14" i="36"/>
  <c r="O14" i="36"/>
  <c r="K14" i="36"/>
  <c r="EK13" i="36"/>
  <c r="EG13" i="36"/>
  <c r="EC13" i="36"/>
  <c r="DY13" i="36"/>
  <c r="DU13" i="36"/>
  <c r="DQ13" i="36"/>
  <c r="DM13" i="36"/>
  <c r="DE13" i="36"/>
  <c r="DA13" i="36"/>
  <c r="CW13" i="36"/>
  <c r="CS13" i="36"/>
  <c r="CO13" i="36"/>
  <c r="CK13" i="36"/>
  <c r="CG13" i="36"/>
  <c r="BY13" i="36"/>
  <c r="BU13" i="36"/>
  <c r="BQ13" i="36"/>
  <c r="BM13" i="36"/>
  <c r="BI13" i="36"/>
  <c r="BE13" i="36"/>
  <c r="BA13" i="36"/>
  <c r="AS13" i="36"/>
  <c r="AO13" i="36"/>
  <c r="AK13" i="36"/>
  <c r="AG13" i="36"/>
  <c r="AC13" i="36"/>
  <c r="Y13" i="36"/>
  <c r="U13" i="36"/>
  <c r="M13" i="36"/>
  <c r="EQ12" i="36"/>
  <c r="EM12" i="36"/>
  <c r="EI12" i="36"/>
  <c r="EE12" i="36"/>
  <c r="EA12" i="36"/>
  <c r="DW12" i="36"/>
  <c r="DO12" i="36"/>
  <c r="DK12" i="36"/>
  <c r="DG12" i="36"/>
  <c r="DC12" i="36"/>
  <c r="CY12" i="36"/>
  <c r="CU12" i="36"/>
  <c r="CQ12" i="36"/>
  <c r="CI12" i="36"/>
  <c r="CE12" i="36"/>
  <c r="CA12" i="36"/>
  <c r="BW12" i="36"/>
  <c r="BS12" i="36"/>
  <c r="BO12" i="36"/>
  <c r="BK12" i="36"/>
  <c r="BC12" i="36"/>
  <c r="AY12" i="36"/>
  <c r="AU12" i="36"/>
  <c r="AQ12" i="36"/>
  <c r="AM12" i="36"/>
  <c r="AI12" i="36"/>
  <c r="AE12" i="36"/>
  <c r="W12" i="36"/>
  <c r="S12" i="36"/>
  <c r="O12" i="36"/>
  <c r="K12" i="36"/>
  <c r="EO11" i="36"/>
  <c r="EK11" i="36"/>
  <c r="EG11" i="36"/>
  <c r="DY11" i="36"/>
  <c r="DU11" i="36"/>
  <c r="DQ11" i="36"/>
  <c r="DM11" i="36"/>
  <c r="DI11" i="36"/>
  <c r="DE11" i="36"/>
  <c r="DA11" i="36"/>
  <c r="CS11" i="36"/>
  <c r="CO11" i="36"/>
  <c r="CK11" i="36"/>
  <c r="CG11" i="36"/>
  <c r="CC11" i="36"/>
  <c r="BY11" i="36"/>
  <c r="BU11" i="36"/>
  <c r="BM11" i="36"/>
  <c r="BI11" i="36"/>
  <c r="BE11" i="36"/>
  <c r="BA11" i="36"/>
  <c r="AW11" i="36"/>
  <c r="AS11" i="36"/>
  <c r="AO11" i="36"/>
  <c r="AG11" i="36"/>
  <c r="AC11" i="36"/>
  <c r="Y11" i="36"/>
  <c r="U11" i="36"/>
  <c r="Q11" i="36"/>
  <c r="M11" i="36"/>
  <c r="EQ10" i="36"/>
  <c r="EI10" i="36"/>
  <c r="EE10" i="36"/>
  <c r="EA10" i="36"/>
  <c r="DW10" i="36"/>
  <c r="DS10" i="36"/>
  <c r="DO10" i="36"/>
  <c r="DK10" i="36"/>
  <c r="DC10" i="36"/>
  <c r="CY10" i="36"/>
  <c r="CU10" i="36"/>
  <c r="CQ10" i="36"/>
  <c r="CM10" i="36"/>
  <c r="CI10" i="36"/>
  <c r="CE10" i="36"/>
  <c r="BW10" i="36"/>
  <c r="BS10" i="36"/>
  <c r="BO10" i="36"/>
  <c r="BK10" i="36"/>
  <c r="BG10" i="36"/>
  <c r="BC10" i="36"/>
  <c r="AY10" i="36"/>
  <c r="AQ10" i="36"/>
  <c r="AM10" i="36"/>
  <c r="AI10" i="36"/>
  <c r="AE10" i="36"/>
  <c r="AA10" i="36"/>
  <c r="W10" i="36"/>
  <c r="S10" i="36"/>
  <c r="K10" i="36"/>
  <c r="EO9" i="36"/>
  <c r="EK9" i="36"/>
  <c r="EG9" i="36"/>
  <c r="EC9" i="36"/>
  <c r="DY9" i="36"/>
  <c r="DU9" i="36"/>
  <c r="DM9" i="36"/>
  <c r="DI9" i="36"/>
  <c r="DE9" i="36"/>
  <c r="DA9" i="36"/>
  <c r="CW9" i="36"/>
  <c r="CS9" i="36"/>
  <c r="CO9" i="36"/>
  <c r="CG9" i="36"/>
  <c r="CC9" i="36"/>
  <c r="BY9" i="36"/>
  <c r="BU9" i="36"/>
  <c r="BQ9" i="36"/>
  <c r="BM9" i="36"/>
  <c r="BI9" i="36"/>
  <c r="BA9" i="36"/>
  <c r="AW9" i="36"/>
  <c r="AS9" i="36"/>
  <c r="AO9" i="36"/>
  <c r="AK9" i="36"/>
  <c r="AG9" i="36"/>
  <c r="AC9" i="36"/>
  <c r="U9" i="36"/>
  <c r="Q9" i="36"/>
  <c r="M9" i="36"/>
  <c r="EQ8" i="36"/>
  <c r="EM8" i="36"/>
  <c r="EI8" i="36"/>
  <c r="EE8" i="36"/>
  <c r="DW8" i="36"/>
  <c r="DS8" i="36"/>
  <c r="DO8" i="36"/>
  <c r="DK8" i="36"/>
  <c r="DG8" i="36"/>
  <c r="DC8" i="36"/>
  <c r="CY8" i="36"/>
  <c r="CQ8" i="36"/>
  <c r="CM8" i="36"/>
  <c r="CI8" i="36"/>
  <c r="CE8" i="36"/>
  <c r="CA8" i="36"/>
  <c r="BW8" i="36"/>
  <c r="BS8" i="36"/>
  <c r="BK8" i="36"/>
  <c r="BG8" i="36"/>
  <c r="BC8" i="36"/>
  <c r="AY8" i="36"/>
  <c r="AU8" i="36"/>
  <c r="AQ8" i="36"/>
  <c r="AM8" i="36"/>
  <c r="AE8" i="36"/>
  <c r="AA8" i="36"/>
  <c r="W8" i="36"/>
  <c r="S8" i="36"/>
  <c r="O8" i="36"/>
  <c r="K8" i="36"/>
  <c r="EO7" i="36"/>
  <c r="EG7" i="36"/>
  <c r="EC7" i="36"/>
  <c r="DY7" i="36"/>
  <c r="DU7" i="36"/>
  <c r="DQ7" i="36"/>
  <c r="DM7" i="36"/>
  <c r="DI7" i="36"/>
  <c r="DA7" i="36"/>
  <c r="CW7" i="36"/>
  <c r="CS7" i="36"/>
  <c r="CO7" i="36"/>
  <c r="CK7" i="36"/>
  <c r="CG7" i="36"/>
  <c r="CC7" i="36"/>
  <c r="BU7" i="36"/>
  <c r="BQ7" i="36"/>
  <c r="BM7" i="36"/>
  <c r="BI7" i="36"/>
  <c r="BE7" i="36"/>
  <c r="BA7" i="36"/>
  <c r="AW7" i="36"/>
  <c r="AO7" i="36"/>
  <c r="AK7" i="36"/>
  <c r="AG7" i="36"/>
  <c r="AC7" i="36"/>
  <c r="Y7" i="36"/>
  <c r="U7" i="36"/>
  <c r="Q7" i="36"/>
  <c r="EQ6" i="36"/>
  <c r="EM6" i="36"/>
  <c r="EI6" i="36"/>
  <c r="EE6" i="36"/>
  <c r="EA6" i="36"/>
  <c r="DW6" i="36"/>
  <c r="DS6" i="36"/>
  <c r="DK6" i="36"/>
  <c r="DG6" i="36"/>
  <c r="DC6" i="36"/>
  <c r="CY6" i="36"/>
  <c r="CU6" i="36"/>
  <c r="CQ6" i="36"/>
  <c r="CM6" i="36"/>
  <c r="CE6" i="36"/>
  <c r="CA6" i="36"/>
  <c r="BW6" i="36"/>
  <c r="BS6" i="36"/>
  <c r="BO6" i="36"/>
  <c r="BK6" i="36"/>
  <c r="BG6" i="36"/>
  <c r="AY6" i="36"/>
  <c r="AU6" i="36"/>
  <c r="AQ6" i="36"/>
  <c r="AM6" i="36"/>
  <c r="AI6" i="36"/>
  <c r="AE6" i="36"/>
  <c r="AA6" i="36"/>
  <c r="S6" i="36"/>
  <c r="O6" i="36"/>
  <c r="K6" i="36"/>
  <c r="EO5" i="36"/>
  <c r="EK5" i="36"/>
  <c r="EG5" i="36"/>
  <c r="EC5" i="36"/>
  <c r="DU5" i="36"/>
  <c r="DQ5" i="36"/>
  <c r="DM5" i="36"/>
  <c r="DI5" i="36"/>
  <c r="DE5" i="36"/>
  <c r="DA5" i="36"/>
  <c r="CW5" i="36"/>
  <c r="CO5" i="36"/>
  <c r="CK5" i="36"/>
  <c r="CG5" i="36"/>
  <c r="CC5" i="36"/>
  <c r="BY5" i="36"/>
  <c r="BU5" i="36"/>
  <c r="BQ5" i="36"/>
  <c r="BI5" i="36"/>
  <c r="BE5" i="36"/>
  <c r="BA5" i="36"/>
  <c r="AW5" i="36"/>
  <c r="AS5" i="36"/>
  <c r="AO5" i="36"/>
  <c r="AK5" i="36"/>
  <c r="AC5" i="36"/>
  <c r="Y5" i="36"/>
  <c r="U5" i="36"/>
  <c r="Q5" i="36"/>
  <c r="M5" i="36"/>
  <c r="EM25" i="36"/>
  <c r="EE25" i="36"/>
  <c r="DO25" i="36"/>
  <c r="DG25" i="36"/>
  <c r="CY25" i="36"/>
  <c r="CR25" i="36"/>
  <c r="CM25" i="36"/>
  <c r="CG25" i="36"/>
  <c r="CB25" i="36"/>
  <c r="BQ25" i="36"/>
  <c r="BL25" i="36"/>
  <c r="BG25" i="36"/>
  <c r="BA25" i="36"/>
  <c r="AV25" i="36"/>
  <c r="AQ25" i="36"/>
  <c r="AK25" i="36"/>
  <c r="AA25" i="36"/>
  <c r="U25" i="36"/>
  <c r="P25" i="36"/>
  <c r="K25" i="36"/>
  <c r="EM24" i="36"/>
  <c r="EH24" i="36"/>
  <c r="EC24" i="36"/>
  <c r="DR24" i="36"/>
  <c r="DM24" i="36"/>
  <c r="DG24" i="36"/>
  <c r="DB24" i="36"/>
  <c r="CW24" i="36"/>
  <c r="CQ24" i="36"/>
  <c r="CL24" i="36"/>
  <c r="CA24" i="36"/>
  <c r="BV24" i="36"/>
  <c r="BQ24" i="36"/>
  <c r="BK24" i="36"/>
  <c r="BF24" i="36"/>
  <c r="BA24" i="36"/>
  <c r="AU24" i="36"/>
  <c r="AK24" i="36"/>
  <c r="AE24" i="36"/>
  <c r="Z24" i="36"/>
  <c r="U24" i="36"/>
  <c r="O24" i="36"/>
  <c r="ER23" i="36"/>
  <c r="EM23" i="36"/>
  <c r="EB23" i="36"/>
  <c r="DW23" i="36"/>
  <c r="DQ23" i="36"/>
  <c r="DL23" i="36"/>
  <c r="DG23" i="36"/>
  <c r="DA23" i="36"/>
  <c r="CV23" i="36"/>
  <c r="CK23" i="36"/>
  <c r="CF23" i="36"/>
  <c r="CA23" i="36"/>
  <c r="BU23" i="36"/>
  <c r="BP23" i="36"/>
  <c r="BK23" i="36"/>
  <c r="BE23" i="36"/>
  <c r="AU23" i="36"/>
  <c r="AO23" i="36"/>
  <c r="AJ23" i="36"/>
  <c r="AE23" i="36"/>
  <c r="Y23" i="36"/>
  <c r="T23" i="36"/>
  <c r="O23" i="36"/>
  <c r="EL22" i="36"/>
  <c r="EG22" i="36"/>
  <c r="EA22" i="36"/>
  <c r="DV22" i="36"/>
  <c r="DQ22" i="36"/>
  <c r="DK22" i="36"/>
  <c r="DF22" i="36"/>
  <c r="CU22" i="36"/>
  <c r="CP22" i="36"/>
  <c r="CK22" i="36"/>
  <c r="CE22" i="36"/>
  <c r="BZ22" i="36"/>
  <c r="BU22" i="36"/>
  <c r="BO22" i="36"/>
  <c r="BE22" i="36"/>
  <c r="AY22" i="36"/>
  <c r="AT22" i="36"/>
  <c r="AO22" i="36"/>
  <c r="AI22" i="36"/>
  <c r="AD22" i="36"/>
  <c r="Y22" i="36"/>
  <c r="N22" i="36"/>
  <c r="EQ21" i="36"/>
  <c r="EK21" i="36"/>
  <c r="EF21" i="36"/>
  <c r="EA21" i="36"/>
  <c r="DU21" i="36"/>
  <c r="DP21" i="36"/>
  <c r="DE21" i="36"/>
  <c r="CZ21" i="36"/>
  <c r="CU21" i="36"/>
  <c r="CO21" i="36"/>
  <c r="CJ21" i="36"/>
  <c r="CE21" i="36"/>
  <c r="BY21" i="36"/>
  <c r="BO21" i="36"/>
  <c r="BI21" i="36"/>
  <c r="BD21" i="36"/>
  <c r="AY21" i="36"/>
  <c r="AS21" i="36"/>
  <c r="AN21" i="36"/>
  <c r="AI21" i="36"/>
  <c r="X21" i="36"/>
  <c r="S21" i="36"/>
  <c r="M21" i="36"/>
  <c r="EP20" i="36"/>
  <c r="EK20" i="36"/>
  <c r="EE20" i="36"/>
  <c r="DZ20" i="36"/>
  <c r="DO20" i="36"/>
  <c r="DJ20" i="36"/>
  <c r="DE20" i="36"/>
  <c r="CY20" i="36"/>
  <c r="CT20" i="36"/>
  <c r="CO20" i="36"/>
  <c r="CI20" i="36"/>
  <c r="BY20" i="36"/>
  <c r="BS20" i="36"/>
  <c r="BN20" i="36"/>
  <c r="BI20" i="36"/>
  <c r="BC20" i="36"/>
  <c r="AX20" i="36"/>
  <c r="AS20" i="36"/>
  <c r="AH20" i="36"/>
  <c r="AC20" i="36"/>
  <c r="W20" i="36"/>
  <c r="R20" i="36"/>
  <c r="M20" i="36"/>
  <c r="EO19" i="36"/>
  <c r="EJ19" i="36"/>
  <c r="DY19" i="36"/>
  <c r="DT19" i="36"/>
  <c r="DO19" i="36"/>
  <c r="DI19" i="36"/>
  <c r="DD19" i="36"/>
  <c r="CY19" i="36"/>
  <c r="CS19" i="36"/>
  <c r="CI19" i="36"/>
  <c r="CC19" i="36"/>
  <c r="BX19" i="36"/>
  <c r="BT19" i="36"/>
  <c r="BP19" i="36"/>
  <c r="BL19" i="36"/>
  <c r="BH19" i="36"/>
  <c r="AZ19" i="36"/>
  <c r="AV19" i="36"/>
  <c r="AR19" i="36"/>
  <c r="AN19" i="36"/>
  <c r="AJ19" i="36"/>
  <c r="AF19" i="36"/>
  <c r="AB19" i="36"/>
  <c r="X19" i="36"/>
  <c r="T19" i="36"/>
  <c r="P19" i="36"/>
  <c r="L19" i="36"/>
  <c r="EP18" i="36"/>
  <c r="EL18" i="36"/>
  <c r="EH18" i="36"/>
  <c r="ED18" i="36"/>
  <c r="DZ18" i="36"/>
  <c r="DV18" i="36"/>
  <c r="DR18" i="36"/>
  <c r="DN18" i="36"/>
  <c r="DJ18" i="36"/>
  <c r="DF18" i="36"/>
  <c r="DB18" i="36"/>
  <c r="CX18" i="36"/>
  <c r="CT18" i="36"/>
  <c r="CP18" i="36"/>
  <c r="CL18" i="36"/>
  <c r="CH18" i="36"/>
  <c r="CD18" i="36"/>
  <c r="BZ18" i="36"/>
  <c r="BV18" i="36"/>
  <c r="BR18" i="36"/>
  <c r="BN18" i="36"/>
  <c r="BJ18" i="36"/>
  <c r="BF18" i="36"/>
  <c r="BB18" i="36"/>
  <c r="AX18" i="36"/>
  <c r="AT18" i="36"/>
  <c r="AP18" i="36"/>
  <c r="AL18" i="36"/>
  <c r="AH18" i="36"/>
  <c r="AD18" i="36"/>
  <c r="Z18" i="36"/>
  <c r="V18" i="36"/>
  <c r="R18" i="36"/>
  <c r="N18" i="36"/>
  <c r="ER17" i="36"/>
  <c r="EN17" i="36"/>
  <c r="EJ17" i="36"/>
  <c r="EF17" i="36"/>
  <c r="EB17" i="36"/>
  <c r="DX17" i="36"/>
  <c r="DT17" i="36"/>
  <c r="DP17" i="36"/>
  <c r="DL17" i="36"/>
  <c r="DH17" i="36"/>
  <c r="DD17" i="36"/>
  <c r="CZ17" i="36"/>
  <c r="CV17" i="36"/>
  <c r="CR17" i="36"/>
  <c r="CN17" i="36"/>
  <c r="CJ17" i="36"/>
  <c r="CF17" i="36"/>
  <c r="CB17" i="36"/>
  <c r="BX17" i="36"/>
  <c r="BT17" i="36"/>
  <c r="BP17" i="36"/>
  <c r="BL17" i="36"/>
  <c r="BH17" i="36"/>
  <c r="BD17" i="36"/>
  <c r="AZ17" i="36"/>
  <c r="AV17" i="36"/>
  <c r="AR17" i="36"/>
  <c r="AN17" i="36"/>
  <c r="AJ17" i="36"/>
  <c r="AF17" i="36"/>
  <c r="AB17" i="36"/>
  <c r="X17" i="36"/>
  <c r="T17" i="36"/>
  <c r="P17" i="36"/>
  <c r="L17" i="36"/>
  <c r="EP16" i="36"/>
  <c r="EL16" i="36"/>
  <c r="EH16" i="36"/>
  <c r="ED16" i="36"/>
  <c r="DZ16" i="36"/>
  <c r="DV16" i="36"/>
  <c r="DR16" i="36"/>
  <c r="DN16" i="36"/>
  <c r="DJ16" i="36"/>
  <c r="DF16" i="36"/>
  <c r="DB16" i="36"/>
  <c r="CX16" i="36"/>
  <c r="CT16" i="36"/>
  <c r="CP16" i="36"/>
  <c r="CL16" i="36"/>
  <c r="CH16" i="36"/>
  <c r="CD16" i="36"/>
  <c r="BZ16" i="36"/>
  <c r="BV16" i="36"/>
  <c r="BR16" i="36"/>
  <c r="BN16" i="36"/>
  <c r="BJ16" i="36"/>
  <c r="BF16" i="36"/>
  <c r="BB16" i="36"/>
  <c r="AX16" i="36"/>
  <c r="AT16" i="36"/>
  <c r="AP16" i="36"/>
  <c r="AL16" i="36"/>
  <c r="AH16" i="36"/>
  <c r="AD16" i="36"/>
  <c r="Z16" i="36"/>
  <c r="V16" i="36"/>
  <c r="R16" i="36"/>
  <c r="N16" i="36"/>
  <c r="ER15" i="36"/>
  <c r="EN15" i="36"/>
  <c r="EJ15" i="36"/>
  <c r="EF15" i="36"/>
  <c r="EB15" i="36"/>
  <c r="DX15" i="36"/>
  <c r="DT15" i="36"/>
  <c r="DP15" i="36"/>
  <c r="DL15" i="36"/>
  <c r="DH15" i="36"/>
  <c r="DD15" i="36"/>
  <c r="CZ15" i="36"/>
  <c r="CV15" i="36"/>
  <c r="CR15" i="36"/>
  <c r="CN15" i="36"/>
  <c r="CJ15" i="36"/>
  <c r="CF15" i="36"/>
  <c r="CB15" i="36"/>
  <c r="BX15" i="36"/>
  <c r="BT15" i="36"/>
  <c r="BP15" i="36"/>
  <c r="BL15" i="36"/>
  <c r="BH15" i="36"/>
  <c r="BD15" i="36"/>
  <c r="AZ15" i="36"/>
  <c r="AV15" i="36"/>
  <c r="AR15" i="36"/>
  <c r="AN15" i="36"/>
  <c r="AJ15" i="36"/>
  <c r="AF15" i="36"/>
  <c r="AB15" i="36"/>
  <c r="X15" i="36"/>
  <c r="T15" i="36"/>
  <c r="P15" i="36"/>
  <c r="L15" i="36"/>
  <c r="EP14" i="36"/>
  <c r="EL14" i="36"/>
  <c r="EH14" i="36"/>
  <c r="ED14" i="36"/>
  <c r="DZ14" i="36"/>
  <c r="DV14" i="36"/>
  <c r="DR14" i="36"/>
  <c r="DN14" i="36"/>
  <c r="DJ14" i="36"/>
  <c r="DF14" i="36"/>
  <c r="DB14" i="36"/>
  <c r="CX14" i="36"/>
  <c r="CT14" i="36"/>
  <c r="CP14" i="36"/>
  <c r="CL14" i="36"/>
  <c r="CH14" i="36"/>
  <c r="CD14" i="36"/>
  <c r="BZ14" i="36"/>
  <c r="BV14" i="36"/>
  <c r="BR14" i="36"/>
  <c r="BN14" i="36"/>
  <c r="BJ14" i="36"/>
  <c r="BF14" i="36"/>
  <c r="BB14" i="36"/>
  <c r="AX14" i="36"/>
  <c r="AT14" i="36"/>
  <c r="AP14" i="36"/>
  <c r="AL14" i="36"/>
  <c r="AH14" i="36"/>
  <c r="AD14" i="36"/>
  <c r="Z14" i="36"/>
  <c r="V14" i="36"/>
  <c r="R14" i="36"/>
  <c r="N14" i="36"/>
  <c r="ER13" i="36"/>
  <c r="EN13" i="36"/>
  <c r="EJ13" i="36"/>
  <c r="EF13" i="36"/>
  <c r="EB13" i="36"/>
  <c r="DX13" i="36"/>
  <c r="DT13" i="36"/>
  <c r="DP13" i="36"/>
  <c r="DL13" i="36"/>
  <c r="DH13" i="36"/>
  <c r="DD13" i="36"/>
  <c r="CZ13" i="36"/>
  <c r="CV13" i="36"/>
  <c r="CR13" i="36"/>
  <c r="CN13" i="36"/>
  <c r="CJ13" i="36"/>
  <c r="CF13" i="36"/>
  <c r="CB13" i="36"/>
  <c r="BX13" i="36"/>
  <c r="BT13" i="36"/>
  <c r="BP13" i="36"/>
  <c r="BL13" i="36"/>
  <c r="BH13" i="36"/>
  <c r="BD13" i="36"/>
  <c r="AZ13" i="36"/>
  <c r="AV13" i="36"/>
  <c r="AR13" i="36"/>
  <c r="AN13" i="36"/>
  <c r="AJ13" i="36"/>
  <c r="AF13" i="36"/>
  <c r="AB13" i="36"/>
  <c r="X13" i="36"/>
  <c r="T13" i="36"/>
  <c r="P13" i="36"/>
  <c r="L13" i="36"/>
  <c r="EP12" i="36"/>
  <c r="EL12" i="36"/>
  <c r="EH12" i="36"/>
  <c r="ED12" i="36"/>
  <c r="DZ12" i="36"/>
  <c r="DV12" i="36"/>
  <c r="DR12" i="36"/>
  <c r="DN12" i="36"/>
  <c r="DJ12" i="36"/>
  <c r="DF12" i="36"/>
  <c r="DB12" i="36"/>
  <c r="CX12" i="36"/>
  <c r="CT12" i="36"/>
  <c r="CP12" i="36"/>
  <c r="CL12" i="36"/>
  <c r="CH12" i="36"/>
  <c r="CD12" i="36"/>
  <c r="BZ12" i="36"/>
  <c r="BV12" i="36"/>
  <c r="BR12" i="36"/>
  <c r="BN12" i="36"/>
  <c r="BJ12" i="36"/>
  <c r="BF12" i="36"/>
  <c r="BB12" i="36"/>
  <c r="AX12" i="36"/>
  <c r="AT12" i="36"/>
  <c r="AP12" i="36"/>
  <c r="AL12" i="36"/>
  <c r="AH12" i="36"/>
  <c r="AD12" i="36"/>
  <c r="Z12" i="36"/>
  <c r="V12" i="36"/>
  <c r="R12" i="36"/>
  <c r="N12" i="36"/>
  <c r="ER11" i="36"/>
  <c r="EN11" i="36"/>
  <c r="EJ11" i="36"/>
  <c r="EF11" i="36"/>
  <c r="EB11" i="36"/>
  <c r="DX11" i="36"/>
  <c r="DT11" i="36"/>
  <c r="DP11" i="36"/>
  <c r="DL11" i="36"/>
  <c r="DH11" i="36"/>
  <c r="DD11" i="36"/>
  <c r="CZ11" i="36"/>
  <c r="CV11" i="36"/>
  <c r="CR11" i="36"/>
  <c r="CN11" i="36"/>
  <c r="CJ11" i="36"/>
  <c r="CF11" i="36"/>
  <c r="CB11" i="36"/>
  <c r="BX11" i="36"/>
  <c r="BT11" i="36"/>
  <c r="BP11" i="36"/>
  <c r="BL11" i="36"/>
  <c r="BH11" i="36"/>
  <c r="BD11" i="36"/>
  <c r="AZ11" i="36"/>
  <c r="AV11" i="36"/>
  <c r="AR11" i="36"/>
  <c r="AN11" i="36"/>
  <c r="AJ11" i="36"/>
  <c r="AF11" i="36"/>
  <c r="AB11" i="36"/>
  <c r="X11" i="36"/>
  <c r="T11" i="36"/>
  <c r="P11" i="36"/>
  <c r="L11" i="36"/>
  <c r="EP10" i="36"/>
  <c r="EL10" i="36"/>
  <c r="EH10" i="36"/>
  <c r="ED10" i="36"/>
  <c r="DZ10" i="36"/>
  <c r="DV10" i="36"/>
  <c r="DR10" i="36"/>
  <c r="DN10" i="36"/>
  <c r="DJ10" i="36"/>
  <c r="DF10" i="36"/>
  <c r="DB10" i="36"/>
  <c r="CX10" i="36"/>
  <c r="CT10" i="36"/>
  <c r="CP10" i="36"/>
  <c r="CL10" i="36"/>
  <c r="CH10" i="36"/>
  <c r="CD10" i="36"/>
  <c r="BZ10" i="36"/>
  <c r="BV10" i="36"/>
  <c r="BR10" i="36"/>
  <c r="BN10" i="36"/>
  <c r="BJ10" i="36"/>
  <c r="BF10" i="36"/>
  <c r="BB10" i="36"/>
  <c r="AX10" i="36"/>
  <c r="AT10" i="36"/>
  <c r="AP10" i="36"/>
  <c r="AL10" i="36"/>
  <c r="AH10" i="36"/>
  <c r="AD10" i="36"/>
  <c r="Z10" i="36"/>
  <c r="V10" i="36"/>
  <c r="R10" i="36"/>
  <c r="N10" i="36"/>
  <c r="ER9" i="36"/>
  <c r="EN9" i="36"/>
  <c r="EJ9" i="36"/>
  <c r="EF9" i="36"/>
  <c r="EB9" i="36"/>
  <c r="DX9" i="36"/>
  <c r="DT9" i="36"/>
  <c r="DP9" i="36"/>
  <c r="DL9" i="36"/>
  <c r="DH9" i="36"/>
  <c r="DD9" i="36"/>
  <c r="CZ9" i="36"/>
  <c r="CV9" i="36"/>
  <c r="CR9" i="36"/>
  <c r="CN9" i="36"/>
  <c r="CJ9" i="36"/>
  <c r="CF9" i="36"/>
  <c r="CB9" i="36"/>
  <c r="BX9" i="36"/>
  <c r="BT9" i="36"/>
  <c r="BP9" i="36"/>
  <c r="BL9" i="36"/>
  <c r="BH9" i="36"/>
  <c r="BD9" i="36"/>
  <c r="AZ9" i="36"/>
  <c r="AV9" i="36"/>
  <c r="AR9" i="36"/>
  <c r="AN9" i="36"/>
  <c r="AJ9" i="36"/>
  <c r="AF9" i="36"/>
  <c r="AB9" i="36"/>
  <c r="X9" i="36"/>
  <c r="T9" i="36"/>
  <c r="P9" i="36"/>
  <c r="L9" i="36"/>
  <c r="EP8" i="36"/>
  <c r="EL8" i="36"/>
  <c r="EH8" i="36"/>
  <c r="ED8" i="36"/>
  <c r="DZ8" i="36"/>
  <c r="DV8" i="36"/>
  <c r="DR8" i="36"/>
  <c r="DN8" i="36"/>
  <c r="DJ8" i="36"/>
  <c r="DF8" i="36"/>
  <c r="DB8" i="36"/>
  <c r="CX8" i="36"/>
  <c r="CT8" i="36"/>
  <c r="CP8" i="36"/>
  <c r="CL8" i="36"/>
  <c r="CH8" i="36"/>
  <c r="CD8" i="36"/>
  <c r="BZ8" i="36"/>
  <c r="BV8" i="36"/>
  <c r="BR8" i="36"/>
  <c r="BN8" i="36"/>
  <c r="BJ8" i="36"/>
  <c r="BF8" i="36"/>
  <c r="BB8" i="36"/>
  <c r="AX8" i="36"/>
  <c r="AT8" i="36"/>
  <c r="AP8" i="36"/>
  <c r="AL8" i="36"/>
  <c r="AH8" i="36"/>
  <c r="AD8" i="36"/>
  <c r="Z8" i="36"/>
  <c r="V8" i="36"/>
  <c r="R8" i="36"/>
  <c r="N8" i="36"/>
  <c r="ER7" i="36"/>
  <c r="EN7" i="36"/>
  <c r="EJ7" i="36"/>
  <c r="EF7" i="36"/>
  <c r="EB7" i="36"/>
  <c r="DX7" i="36"/>
  <c r="DT7" i="36"/>
  <c r="DP7" i="36"/>
  <c r="DL7" i="36"/>
  <c r="DH7" i="36"/>
  <c r="DD7" i="36"/>
  <c r="CZ7" i="36"/>
  <c r="CV7" i="36"/>
  <c r="CR7" i="36"/>
  <c r="CN7" i="36"/>
  <c r="CJ7" i="36"/>
  <c r="CF7" i="36"/>
  <c r="CB7" i="36"/>
  <c r="BX7" i="36"/>
  <c r="BT7" i="36"/>
  <c r="BP7" i="36"/>
  <c r="BL7" i="36"/>
  <c r="BH7" i="36"/>
  <c r="BD7" i="36"/>
  <c r="AZ7" i="36"/>
  <c r="AV7" i="36"/>
  <c r="AR7" i="36"/>
  <c r="AN7" i="36"/>
  <c r="AJ7" i="36"/>
  <c r="AF7" i="36"/>
  <c r="AB7" i="36"/>
  <c r="X7" i="36"/>
  <c r="T7" i="36"/>
  <c r="P7" i="36"/>
  <c r="L7" i="36"/>
  <c r="EP6" i="36"/>
  <c r="EL6" i="36"/>
  <c r="EH6" i="36"/>
  <c r="ED6" i="36"/>
  <c r="DZ6" i="36"/>
  <c r="DV6" i="36"/>
  <c r="DR6" i="36"/>
  <c r="DN6" i="36"/>
  <c r="DJ6" i="36"/>
  <c r="DF6" i="36"/>
  <c r="DB6" i="36"/>
  <c r="CX6" i="36"/>
  <c r="CT6" i="36"/>
  <c r="CP6" i="36"/>
  <c r="CL6" i="36"/>
  <c r="CH6" i="36"/>
  <c r="CD6" i="36"/>
  <c r="BZ6" i="36"/>
  <c r="BV6" i="36"/>
  <c r="BR6" i="36"/>
  <c r="BN6" i="36"/>
  <c r="BJ6" i="36"/>
  <c r="BF6" i="36"/>
  <c r="BB6" i="36"/>
  <c r="AX6" i="36"/>
  <c r="AT6" i="36"/>
  <c r="AP6" i="36"/>
  <c r="AL6" i="36"/>
  <c r="AH6" i="36"/>
  <c r="AD6" i="36"/>
  <c r="Z6" i="36"/>
  <c r="V6" i="36"/>
  <c r="R6" i="36"/>
  <c r="N6" i="36"/>
  <c r="ER5" i="36"/>
  <c r="EN5" i="36"/>
  <c r="EJ5" i="36"/>
  <c r="EF5" i="36"/>
  <c r="EB5" i="36"/>
  <c r="DX5" i="36"/>
  <c r="DT5" i="36"/>
  <c r="DP5" i="36"/>
  <c r="DL5" i="36"/>
  <c r="DH5" i="36"/>
  <c r="DD5" i="36"/>
  <c r="CZ5" i="36"/>
  <c r="CV5" i="36"/>
  <c r="CR5" i="36"/>
  <c r="CN5" i="36"/>
  <c r="CJ5" i="36"/>
  <c r="CF5" i="36"/>
  <c r="CB5" i="36"/>
  <c r="BX5" i="36"/>
  <c r="BT5" i="36"/>
  <c r="BP5" i="36"/>
  <c r="BL5" i="36"/>
  <c r="BH5" i="36"/>
  <c r="BD5" i="36"/>
  <c r="AZ5" i="36"/>
  <c r="AV5" i="36"/>
  <c r="AR5" i="36"/>
  <c r="AN5" i="36"/>
  <c r="AJ5" i="36"/>
  <c r="AF5" i="36"/>
  <c r="EK25" i="36"/>
  <c r="EC25" i="36"/>
  <c r="DU25" i="36"/>
  <c r="DM25" i="36"/>
  <c r="DE25" i="36"/>
  <c r="CW25" i="36"/>
  <c r="CQ25" i="36"/>
  <c r="CK25" i="36"/>
  <c r="CF25" i="36"/>
  <c r="CA25" i="36"/>
  <c r="BU25" i="36"/>
  <c r="BP25" i="36"/>
  <c r="BK25" i="36"/>
  <c r="BE25" i="36"/>
  <c r="AZ25" i="36"/>
  <c r="AU25" i="36"/>
  <c r="AO25" i="36"/>
  <c r="AJ25" i="36"/>
  <c r="AE25" i="36"/>
  <c r="Y25" i="36"/>
  <c r="T25" i="36"/>
  <c r="O25" i="36"/>
  <c r="EQ24" i="36"/>
  <c r="EL24" i="36"/>
  <c r="EG24" i="36"/>
  <c r="EA24" i="36"/>
  <c r="DV24" i="36"/>
  <c r="DQ24" i="36"/>
  <c r="DK24" i="36"/>
  <c r="DF24" i="36"/>
  <c r="DA24" i="36"/>
  <c r="CU24" i="36"/>
  <c r="CP24" i="36"/>
  <c r="CK24" i="36"/>
  <c r="CE24" i="36"/>
  <c r="BZ24" i="36"/>
  <c r="BU24" i="36"/>
  <c r="BO24" i="36"/>
  <c r="BJ24" i="36"/>
  <c r="BE24" i="36"/>
  <c r="AY24" i="36"/>
  <c r="AT24" i="36"/>
  <c r="AO24" i="36"/>
  <c r="AI24" i="36"/>
  <c r="AD24" i="36"/>
  <c r="Y24" i="36"/>
  <c r="S24" i="36"/>
  <c r="N24" i="36"/>
  <c r="EQ23" i="36"/>
  <c r="EK23" i="36"/>
  <c r="EF23" i="36"/>
  <c r="EA23" i="36"/>
  <c r="DU23" i="36"/>
  <c r="DP23" i="36"/>
  <c r="DK23" i="36"/>
  <c r="DE23" i="36"/>
  <c r="CZ23" i="36"/>
  <c r="CU23" i="36"/>
  <c r="CO23" i="36"/>
  <c r="CJ23" i="36"/>
  <c r="CE23" i="36"/>
  <c r="BY23" i="36"/>
  <c r="BT23" i="36"/>
  <c r="BO23" i="36"/>
  <c r="BI23" i="36"/>
  <c r="BD23" i="36"/>
  <c r="AY23" i="36"/>
  <c r="AS23" i="36"/>
  <c r="AN23" i="36"/>
  <c r="AI23" i="36"/>
  <c r="AC23" i="36"/>
  <c r="X23" i="36"/>
  <c r="S23" i="36"/>
  <c r="M23" i="36"/>
  <c r="EP22" i="36"/>
  <c r="EK22" i="36"/>
  <c r="EE22" i="36"/>
  <c r="DZ22" i="36"/>
  <c r="DU22" i="36"/>
  <c r="DO22" i="36"/>
  <c r="DJ22" i="36"/>
  <c r="DE22" i="36"/>
  <c r="CY22" i="36"/>
  <c r="CT22" i="36"/>
  <c r="CO22" i="36"/>
  <c r="CI22" i="36"/>
  <c r="CD22" i="36"/>
  <c r="BY22" i="36"/>
  <c r="BS22" i="36"/>
  <c r="BN22" i="36"/>
  <c r="BI22" i="36"/>
  <c r="BC22" i="36"/>
  <c r="AX22" i="36"/>
  <c r="AS22" i="36"/>
  <c r="AM22" i="36"/>
  <c r="AH22" i="36"/>
  <c r="AC22" i="36"/>
  <c r="W22" i="36"/>
  <c r="R22" i="36"/>
  <c r="M22" i="36"/>
  <c r="EO21" i="36"/>
  <c r="EJ21" i="36"/>
  <c r="EE21" i="36"/>
  <c r="DY21" i="36"/>
  <c r="DT21" i="36"/>
  <c r="DO21" i="36"/>
  <c r="DI21" i="36"/>
  <c r="DD21" i="36"/>
  <c r="CY21" i="36"/>
  <c r="CS21" i="36"/>
  <c r="CN21" i="36"/>
  <c r="CI21" i="36"/>
  <c r="CC21" i="36"/>
  <c r="BX21" i="36"/>
  <c r="BS21" i="36"/>
  <c r="BM21" i="36"/>
  <c r="BH21" i="36"/>
  <c r="BC21" i="36"/>
  <c r="AW21" i="36"/>
  <c r="AR21" i="36"/>
  <c r="AM21" i="36"/>
  <c r="AG21" i="36"/>
  <c r="AB21" i="36"/>
  <c r="W21" i="36"/>
  <c r="Q21" i="36"/>
  <c r="L21" i="36"/>
  <c r="EO20" i="36"/>
  <c r="EI20" i="36"/>
  <c r="ED20" i="36"/>
  <c r="DY20" i="36"/>
  <c r="DS20" i="36"/>
  <c r="DN20" i="36"/>
  <c r="DI20" i="36"/>
  <c r="DC20" i="36"/>
  <c r="CX20" i="36"/>
  <c r="CS20" i="36"/>
  <c r="CM20" i="36"/>
  <c r="CH20" i="36"/>
  <c r="CC20" i="36"/>
  <c r="BW20" i="36"/>
  <c r="BR20" i="36"/>
  <c r="BM20" i="36"/>
  <c r="BG20" i="36"/>
  <c r="BB20" i="36"/>
  <c r="AW20" i="36"/>
  <c r="AQ20" i="36"/>
  <c r="AL20" i="36"/>
  <c r="AG20" i="36"/>
  <c r="AA20" i="36"/>
  <c r="V20" i="36"/>
  <c r="Q20" i="36"/>
  <c r="K20" i="36"/>
  <c r="EN19" i="36"/>
  <c r="EI19" i="36"/>
  <c r="EC19" i="36"/>
  <c r="DX19" i="36"/>
  <c r="DS19" i="36"/>
  <c r="DM19" i="36"/>
  <c r="DH19" i="36"/>
  <c r="DC19" i="36"/>
  <c r="CW19" i="36"/>
  <c r="CR19" i="36"/>
  <c r="CM19" i="36"/>
  <c r="CG19" i="36"/>
  <c r="CB19" i="36"/>
  <c r="BW19" i="36"/>
  <c r="BS19" i="36"/>
  <c r="BO19" i="36"/>
  <c r="BK19" i="36"/>
  <c r="BG19" i="36"/>
  <c r="BC19" i="36"/>
  <c r="AY19" i="36"/>
  <c r="AU19" i="36"/>
  <c r="AQ19" i="36"/>
  <c r="AM19" i="36"/>
  <c r="AI19" i="36"/>
  <c r="AE19" i="36"/>
  <c r="AA19" i="36"/>
  <c r="W19" i="36"/>
  <c r="S19" i="36"/>
  <c r="O19" i="36"/>
  <c r="K19" i="36"/>
  <c r="EO18" i="36"/>
  <c r="EK18" i="36"/>
  <c r="EG18" i="36"/>
  <c r="EC18" i="36"/>
  <c r="DY18" i="36"/>
  <c r="DU18" i="36"/>
  <c r="DQ18" i="36"/>
  <c r="DM18" i="36"/>
  <c r="DI18" i="36"/>
  <c r="DE18" i="36"/>
  <c r="DA18" i="36"/>
  <c r="CW18" i="36"/>
  <c r="CS18" i="36"/>
  <c r="CO18" i="36"/>
  <c r="CK18" i="36"/>
  <c r="CG18" i="36"/>
  <c r="CC18" i="36"/>
  <c r="BY18" i="36"/>
  <c r="BU18" i="36"/>
  <c r="BQ18" i="36"/>
  <c r="BM18" i="36"/>
  <c r="BI18" i="36"/>
  <c r="BE18" i="36"/>
  <c r="BA18" i="36"/>
  <c r="AW18" i="36"/>
  <c r="AS18" i="36"/>
  <c r="AO18" i="36"/>
  <c r="AK18" i="36"/>
  <c r="AG18" i="36"/>
  <c r="AC18" i="36"/>
  <c r="Y18" i="36"/>
  <c r="U18" i="36"/>
  <c r="Q18" i="36"/>
  <c r="M18" i="36"/>
  <c r="EQ17" i="36"/>
  <c r="EM17" i="36"/>
  <c r="EI17" i="36"/>
  <c r="EE17" i="36"/>
  <c r="EA17" i="36"/>
  <c r="DW17" i="36"/>
  <c r="DS17" i="36"/>
  <c r="DO17" i="36"/>
  <c r="DK17" i="36"/>
  <c r="DG17" i="36"/>
  <c r="DC17" i="36"/>
  <c r="CY17" i="36"/>
  <c r="CU17" i="36"/>
  <c r="CQ17" i="36"/>
  <c r="CM17" i="36"/>
  <c r="CI17" i="36"/>
  <c r="CE17" i="36"/>
  <c r="CA17" i="36"/>
  <c r="BW17" i="36"/>
  <c r="BS17" i="36"/>
  <c r="BO17" i="36"/>
  <c r="BK17" i="36"/>
  <c r="BG17" i="36"/>
  <c r="BC17" i="36"/>
  <c r="AY17" i="36"/>
  <c r="AU17" i="36"/>
  <c r="AQ17" i="36"/>
  <c r="AM17" i="36"/>
  <c r="AI17" i="36"/>
  <c r="AE17" i="36"/>
  <c r="AA17" i="36"/>
  <c r="W17" i="36"/>
  <c r="S17" i="36"/>
  <c r="O17" i="36"/>
  <c r="K17" i="36"/>
  <c r="EO16" i="36"/>
  <c r="EK16" i="36"/>
  <c r="EG16" i="36"/>
  <c r="EC16" i="36"/>
  <c r="DY16" i="36"/>
  <c r="DU16" i="36"/>
  <c r="DQ16" i="36"/>
  <c r="DM16" i="36"/>
  <c r="DI16" i="36"/>
  <c r="DE16" i="36"/>
  <c r="DA16" i="36"/>
  <c r="CW16" i="36"/>
  <c r="CS16" i="36"/>
  <c r="CO16" i="36"/>
  <c r="CK16" i="36"/>
  <c r="CG16" i="36"/>
  <c r="CC16" i="36"/>
  <c r="BY16" i="36"/>
  <c r="BU16" i="36"/>
  <c r="BQ16" i="36"/>
  <c r="BM16" i="36"/>
  <c r="BI16" i="36"/>
  <c r="BE16" i="36"/>
  <c r="BA16" i="36"/>
  <c r="AW16" i="36"/>
  <c r="AS16" i="36"/>
  <c r="AO16" i="36"/>
  <c r="AK16" i="36"/>
  <c r="AG16" i="36"/>
  <c r="AC16" i="36"/>
  <c r="Y16" i="36"/>
  <c r="U16" i="36"/>
  <c r="Q16" i="36"/>
  <c r="M16" i="36"/>
  <c r="EQ15" i="36"/>
  <c r="EM15" i="36"/>
  <c r="EI15" i="36"/>
  <c r="EE15" i="36"/>
  <c r="EA15" i="36"/>
  <c r="DW15" i="36"/>
  <c r="DS15" i="36"/>
  <c r="DO15" i="36"/>
  <c r="DK15" i="36"/>
  <c r="DG15" i="36"/>
  <c r="DC15" i="36"/>
  <c r="CY15" i="36"/>
  <c r="CU15" i="36"/>
  <c r="CQ15" i="36"/>
  <c r="CM15" i="36"/>
  <c r="CI15" i="36"/>
  <c r="CE15" i="36"/>
  <c r="CA15" i="36"/>
  <c r="BW15" i="36"/>
  <c r="BS15" i="36"/>
  <c r="BO15" i="36"/>
  <c r="BK15" i="36"/>
  <c r="BG15" i="36"/>
  <c r="BC15" i="36"/>
  <c r="AY15" i="36"/>
  <c r="AU15" i="36"/>
  <c r="AQ15" i="36"/>
  <c r="AM15" i="36"/>
  <c r="AI15" i="36"/>
  <c r="AE15" i="36"/>
  <c r="AA15" i="36"/>
  <c r="W15" i="36"/>
  <c r="S15" i="36"/>
  <c r="O15" i="36"/>
  <c r="K15" i="36"/>
  <c r="EO14" i="36"/>
  <c r="EK14" i="36"/>
  <c r="EG14" i="36"/>
  <c r="EC14" i="36"/>
  <c r="DY14" i="36"/>
  <c r="DU14" i="36"/>
  <c r="DQ14" i="36"/>
  <c r="DM14" i="36"/>
  <c r="DI14" i="36"/>
  <c r="DE14" i="36"/>
  <c r="DA14" i="36"/>
  <c r="CW14" i="36"/>
  <c r="CS14" i="36"/>
  <c r="CO14" i="36"/>
  <c r="CK14" i="36"/>
  <c r="CG14" i="36"/>
  <c r="CC14" i="36"/>
  <c r="BY14" i="36"/>
  <c r="BU14" i="36"/>
  <c r="BQ14" i="36"/>
  <c r="BM14" i="36"/>
  <c r="BI14" i="36"/>
  <c r="BE14" i="36"/>
  <c r="BA14" i="36"/>
  <c r="AW14" i="36"/>
  <c r="AS14" i="36"/>
  <c r="AO14" i="36"/>
  <c r="AK14" i="36"/>
  <c r="AG14" i="36"/>
  <c r="AC14" i="36"/>
  <c r="Y14" i="36"/>
  <c r="U14" i="36"/>
  <c r="Q14" i="36"/>
  <c r="M14" i="36"/>
  <c r="EQ13" i="36"/>
  <c r="EM13" i="36"/>
  <c r="EI13" i="36"/>
  <c r="EE13" i="36"/>
  <c r="EA13" i="36"/>
  <c r="DW13" i="36"/>
  <c r="DS13" i="36"/>
  <c r="DO13" i="36"/>
  <c r="DK13" i="36"/>
  <c r="DG13" i="36"/>
  <c r="DC13" i="36"/>
  <c r="CY13" i="36"/>
  <c r="CU13" i="36"/>
  <c r="CQ13" i="36"/>
  <c r="CM13" i="36"/>
  <c r="CI13" i="36"/>
  <c r="CE13" i="36"/>
  <c r="CA13" i="36"/>
  <c r="BW13" i="36"/>
  <c r="BS13" i="36"/>
  <c r="BO13" i="36"/>
  <c r="BK13" i="36"/>
  <c r="BG13" i="36"/>
  <c r="BC13" i="36"/>
  <c r="AY13" i="36"/>
  <c r="AU13" i="36"/>
  <c r="AQ13" i="36"/>
  <c r="AM13" i="36"/>
  <c r="AI13" i="36"/>
  <c r="AE13" i="36"/>
  <c r="AA13" i="36"/>
  <c r="W13" i="36"/>
  <c r="S13" i="36"/>
  <c r="O13" i="36"/>
  <c r="K13" i="36"/>
  <c r="EO12" i="36"/>
  <c r="EK12" i="36"/>
  <c r="EG12" i="36"/>
  <c r="EC12" i="36"/>
  <c r="DY12" i="36"/>
  <c r="DU12" i="36"/>
  <c r="DQ12" i="36"/>
  <c r="DM12" i="36"/>
  <c r="DI12" i="36"/>
  <c r="DE12" i="36"/>
  <c r="DA12" i="36"/>
  <c r="CW12" i="36"/>
  <c r="CS12" i="36"/>
  <c r="CO12" i="36"/>
  <c r="CK12" i="36"/>
  <c r="CG12" i="36"/>
  <c r="CC12" i="36"/>
  <c r="BY12" i="36"/>
  <c r="BU12" i="36"/>
  <c r="BQ12" i="36"/>
  <c r="BM12" i="36"/>
  <c r="BI12" i="36"/>
  <c r="BE12" i="36"/>
  <c r="BA12" i="36"/>
  <c r="AW12" i="36"/>
  <c r="AS12" i="36"/>
  <c r="AO12" i="36"/>
  <c r="AK12" i="36"/>
  <c r="AG12" i="36"/>
  <c r="AC12" i="36"/>
  <c r="Y12" i="36"/>
  <c r="U12" i="36"/>
  <c r="Q12" i="36"/>
  <c r="M12" i="36"/>
  <c r="EQ11" i="36"/>
  <c r="EM11" i="36"/>
  <c r="EI11" i="36"/>
  <c r="EE11" i="36"/>
  <c r="EA11" i="36"/>
  <c r="DW11" i="36"/>
  <c r="DS11" i="36"/>
  <c r="DO11" i="36"/>
  <c r="DK11" i="36"/>
  <c r="DG11" i="36"/>
  <c r="DC11" i="36"/>
  <c r="CY11" i="36"/>
  <c r="CU11" i="36"/>
  <c r="CQ11" i="36"/>
  <c r="CM11" i="36"/>
  <c r="CI11" i="36"/>
  <c r="CE11" i="36"/>
  <c r="CA11" i="36"/>
  <c r="BW11" i="36"/>
  <c r="BS11" i="36"/>
  <c r="BO11" i="36"/>
  <c r="BK11" i="36"/>
  <c r="BG11" i="36"/>
  <c r="BC11" i="36"/>
  <c r="AY11" i="36"/>
  <c r="AU11" i="36"/>
  <c r="AQ11" i="36"/>
  <c r="AM11" i="36"/>
  <c r="AI11" i="36"/>
  <c r="AE11" i="36"/>
  <c r="AA11" i="36"/>
  <c r="W11" i="36"/>
  <c r="S11" i="36"/>
  <c r="O11" i="36"/>
  <c r="K11" i="36"/>
  <c r="EO10" i="36"/>
  <c r="EK10" i="36"/>
  <c r="EG10" i="36"/>
  <c r="EC10" i="36"/>
  <c r="DY10" i="36"/>
  <c r="DU10" i="36"/>
  <c r="DQ10" i="36"/>
  <c r="DM10" i="36"/>
  <c r="DI10" i="36"/>
  <c r="DE10" i="36"/>
  <c r="DA10" i="36"/>
  <c r="CW10" i="36"/>
  <c r="CS10" i="36"/>
  <c r="CO10" i="36"/>
  <c r="CK10" i="36"/>
  <c r="CG10" i="36"/>
  <c r="CC10" i="36"/>
  <c r="BY10" i="36"/>
  <c r="BU10" i="36"/>
  <c r="BQ10" i="36"/>
  <c r="BM10" i="36"/>
  <c r="BI10" i="36"/>
  <c r="BE10" i="36"/>
  <c r="BA10" i="36"/>
  <c r="AW10" i="36"/>
  <c r="AS10" i="36"/>
  <c r="AO10" i="36"/>
  <c r="AK10" i="36"/>
  <c r="AG10" i="36"/>
  <c r="AC10" i="36"/>
  <c r="Y10" i="36"/>
  <c r="U10" i="36"/>
  <c r="Q10" i="36"/>
  <c r="M10" i="36"/>
  <c r="EQ9" i="36"/>
  <c r="EM9" i="36"/>
  <c r="EI9" i="36"/>
  <c r="EE9" i="36"/>
  <c r="EA9" i="36"/>
  <c r="DW9" i="36"/>
  <c r="DS9" i="36"/>
  <c r="DO9" i="36"/>
  <c r="DK9" i="36"/>
  <c r="DG9" i="36"/>
  <c r="DC9" i="36"/>
  <c r="CY9" i="36"/>
  <c r="CU9" i="36"/>
  <c r="CQ9" i="36"/>
  <c r="CM9" i="36"/>
  <c r="CI9" i="36"/>
  <c r="CE9" i="36"/>
  <c r="CA9" i="36"/>
  <c r="BW9" i="36"/>
  <c r="BS9" i="36"/>
  <c r="BO9" i="36"/>
  <c r="BK9" i="36"/>
  <c r="BG9" i="36"/>
  <c r="BC9" i="36"/>
  <c r="AY9" i="36"/>
  <c r="AU9" i="36"/>
  <c r="AQ9" i="36"/>
  <c r="AM9" i="36"/>
  <c r="AI9" i="36"/>
  <c r="AE9" i="36"/>
  <c r="AA9" i="36"/>
  <c r="W9" i="36"/>
  <c r="S9" i="36"/>
  <c r="O9" i="36"/>
  <c r="K9" i="36"/>
  <c r="EO8" i="36"/>
  <c r="EK8" i="36"/>
  <c r="EG8" i="36"/>
  <c r="EC8" i="36"/>
  <c r="DY8" i="36"/>
  <c r="DU8" i="36"/>
  <c r="DQ8" i="36"/>
  <c r="DM8" i="36"/>
  <c r="DI8" i="36"/>
  <c r="DE8" i="36"/>
  <c r="DA8" i="36"/>
  <c r="CW8" i="36"/>
  <c r="CS8" i="36"/>
  <c r="CO8" i="36"/>
  <c r="CK8" i="36"/>
  <c r="CG8" i="36"/>
  <c r="CC8" i="36"/>
  <c r="BY8" i="36"/>
  <c r="BU8" i="36"/>
  <c r="BQ8" i="36"/>
  <c r="BM8" i="36"/>
  <c r="BI8" i="36"/>
  <c r="BE8" i="36"/>
  <c r="BA8" i="36"/>
  <c r="AW8" i="36"/>
  <c r="AS8" i="36"/>
  <c r="AO8" i="36"/>
  <c r="AK8" i="36"/>
  <c r="AG8" i="36"/>
  <c r="AC8" i="36"/>
  <c r="Y8" i="36"/>
  <c r="U8" i="36"/>
  <c r="EM7" i="36"/>
  <c r="DW7" i="36"/>
  <c r="DG7" i="36"/>
  <c r="CQ7" i="36"/>
  <c r="CA7" i="36"/>
  <c r="BK7" i="36"/>
  <c r="AU7" i="36"/>
  <c r="AE7" i="36"/>
  <c r="O7" i="36"/>
  <c r="EG6" i="36"/>
  <c r="DQ6" i="36"/>
  <c r="DA6" i="36"/>
  <c r="CK6" i="36"/>
  <c r="BU6" i="36"/>
  <c r="BE6" i="36"/>
  <c r="AO6" i="36"/>
  <c r="Y6" i="36"/>
  <c r="EQ5" i="36"/>
  <c r="EA5" i="36"/>
  <c r="DK5" i="36"/>
  <c r="CU5" i="36"/>
  <c r="CE5" i="36"/>
  <c r="BO5" i="36"/>
  <c r="AY5" i="36"/>
  <c r="AM5" i="36"/>
  <c r="AE5" i="36"/>
  <c r="Z5" i="36"/>
  <c r="T5" i="36"/>
  <c r="O5" i="36"/>
  <c r="Q8" i="36"/>
  <c r="EI7" i="36"/>
  <c r="DS7" i="36"/>
  <c r="DC7" i="36"/>
  <c r="CM7" i="36"/>
  <c r="BW7" i="36"/>
  <c r="BG7" i="36"/>
  <c r="AQ7" i="36"/>
  <c r="AA7" i="36"/>
  <c r="K7" i="36"/>
  <c r="EC6" i="36"/>
  <c r="DM6" i="36"/>
  <c r="CW6" i="36"/>
  <c r="CG6" i="36"/>
  <c r="BQ6" i="36"/>
  <c r="BA6" i="36"/>
  <c r="AK6" i="36"/>
  <c r="U6" i="36"/>
  <c r="EM5" i="36"/>
  <c r="DW5" i="36"/>
  <c r="DG5" i="36"/>
  <c r="CQ5" i="36"/>
  <c r="CA5" i="36"/>
  <c r="BK5" i="36"/>
  <c r="AU5" i="36"/>
  <c r="AL5" i="36"/>
  <c r="AD5" i="36"/>
  <c r="X5" i="36"/>
  <c r="S5" i="36"/>
  <c r="N5" i="36"/>
  <c r="M8" i="36"/>
  <c r="EE7" i="36"/>
  <c r="DO7" i="36"/>
  <c r="CY7" i="36"/>
  <c r="CI7" i="36"/>
  <c r="BS7" i="36"/>
  <c r="BC7" i="36"/>
  <c r="AM7" i="36"/>
  <c r="W7" i="36"/>
  <c r="EO6" i="36"/>
  <c r="DY6" i="36"/>
  <c r="DI6" i="36"/>
  <c r="CS6" i="36"/>
  <c r="CC6" i="36"/>
  <c r="BM6" i="36"/>
  <c r="AW6" i="36"/>
  <c r="AG6" i="36"/>
  <c r="Q6" i="36"/>
  <c r="EI5" i="36"/>
  <c r="DS5" i="36"/>
  <c r="DC5" i="36"/>
  <c r="CM5" i="36"/>
  <c r="BW5" i="36"/>
  <c r="BG5" i="36"/>
  <c r="AQ5" i="36"/>
  <c r="AI5" i="36"/>
  <c r="AB5" i="36"/>
  <c r="W5" i="36"/>
  <c r="R5" i="36"/>
  <c r="L5" i="36"/>
  <c r="EQ7" i="36"/>
  <c r="EA7" i="36"/>
  <c r="DK7" i="36"/>
  <c r="CU7" i="36"/>
  <c r="CE7" i="36"/>
  <c r="BO7" i="36"/>
  <c r="AY7" i="36"/>
  <c r="AI7" i="36"/>
  <c r="S7" i="36"/>
  <c r="EK6" i="36"/>
  <c r="DU6" i="36"/>
  <c r="DE6" i="36"/>
  <c r="CO6" i="36"/>
  <c r="BY6" i="36"/>
  <c r="BI6" i="36"/>
  <c r="AS6" i="36"/>
  <c r="AC6" i="36"/>
  <c r="M6" i="36"/>
  <c r="EE5" i="36"/>
  <c r="DO5" i="36"/>
  <c r="CY5" i="36"/>
  <c r="CI5" i="36"/>
  <c r="BS5" i="36"/>
  <c r="BC5" i="36"/>
  <c r="AP5" i="36"/>
  <c r="AH5" i="36"/>
  <c r="AA5" i="36"/>
  <c r="V5" i="36"/>
  <c r="P5" i="36"/>
  <c r="K5" i="36"/>
  <c r="W36" i="26"/>
  <c r="W51" i="19"/>
  <c r="W67" i="19"/>
  <c r="W115" i="26"/>
  <c r="N9" i="14"/>
  <c r="N9" i="12"/>
  <c r="BK450" i="1"/>
  <c r="BK446" i="1"/>
  <c r="BK442" i="1"/>
  <c r="BK438" i="1"/>
  <c r="BK434" i="1"/>
  <c r="BK430" i="1"/>
  <c r="BK426" i="1"/>
  <c r="BK422" i="1"/>
  <c r="BK418" i="1"/>
  <c r="BK414" i="1"/>
  <c r="BK410" i="1"/>
  <c r="BK406" i="1"/>
  <c r="BK402" i="1"/>
  <c r="BK398" i="1"/>
  <c r="BK394" i="1"/>
  <c r="BK390" i="1"/>
  <c r="BK386" i="1"/>
  <c r="BK382" i="1"/>
  <c r="BK378" i="1"/>
  <c r="BK374" i="1"/>
  <c r="BK370" i="1"/>
  <c r="BK366" i="1"/>
  <c r="BK362" i="1"/>
  <c r="BK358" i="1"/>
  <c r="BK354" i="1"/>
  <c r="BK350" i="1"/>
  <c r="BK346" i="1"/>
  <c r="BK342" i="1"/>
  <c r="BK338" i="1"/>
  <c r="BK334" i="1"/>
  <c r="BK330" i="1"/>
  <c r="BK326" i="1"/>
  <c r="BK322" i="1"/>
  <c r="BK318" i="1"/>
  <c r="BK314" i="1"/>
  <c r="BK310" i="1"/>
  <c r="BK306" i="1"/>
  <c r="BK302" i="1"/>
  <c r="BK298" i="1"/>
  <c r="BK294" i="1"/>
  <c r="BK290" i="1"/>
  <c r="BK286" i="1"/>
  <c r="BK282" i="1"/>
  <c r="BK278" i="1"/>
  <c r="BK274" i="1"/>
  <c r="BK270" i="1"/>
  <c r="BK266" i="1"/>
  <c r="BK262" i="1"/>
  <c r="BK258" i="1"/>
  <c r="BK254" i="1"/>
  <c r="BK250" i="1"/>
  <c r="BK246" i="1"/>
  <c r="BK242" i="1"/>
  <c r="BK238" i="1"/>
  <c r="BK234" i="1"/>
  <c r="BK230" i="1"/>
  <c r="BK226" i="1"/>
  <c r="BK222" i="1"/>
  <c r="BK218" i="1"/>
  <c r="BK214" i="1"/>
  <c r="BK210" i="1"/>
  <c r="BK206" i="1"/>
  <c r="BK202" i="1"/>
  <c r="BK200" i="1"/>
  <c r="BK198" i="1"/>
  <c r="BK196" i="1"/>
  <c r="BK194" i="1"/>
  <c r="BK191" i="1"/>
  <c r="BK187" i="1"/>
  <c r="BK183" i="1"/>
  <c r="BK179" i="1"/>
  <c r="BK175" i="1"/>
  <c r="BK171" i="1"/>
  <c r="BK167" i="1"/>
  <c r="BK163" i="1"/>
  <c r="BK449" i="1"/>
  <c r="BK445" i="1"/>
  <c r="BK441" i="1"/>
  <c r="BK437" i="1"/>
  <c r="BK433" i="1"/>
  <c r="BK429" i="1"/>
  <c r="BK425" i="1"/>
  <c r="BK421" i="1"/>
  <c r="BK417" i="1"/>
  <c r="BK413" i="1"/>
  <c r="BK409" i="1"/>
  <c r="BK405" i="1"/>
  <c r="BK401" i="1"/>
  <c r="BK397" i="1"/>
  <c r="BK393" i="1"/>
  <c r="BK389" i="1"/>
  <c r="BK385" i="1"/>
  <c r="BK381" i="1"/>
  <c r="BK377" i="1"/>
  <c r="BK373" i="1"/>
  <c r="BK369" i="1"/>
  <c r="BK365" i="1"/>
  <c r="BK361" i="1"/>
  <c r="BK357" i="1"/>
  <c r="BK353" i="1"/>
  <c r="BK349" i="1"/>
  <c r="BK345" i="1"/>
  <c r="BK341" i="1"/>
  <c r="BK337" i="1"/>
  <c r="BK333" i="1"/>
  <c r="BK329" i="1"/>
  <c r="BK325" i="1"/>
  <c r="BK321" i="1"/>
  <c r="BK317" i="1"/>
  <c r="BK313" i="1"/>
  <c r="BK309" i="1"/>
  <c r="BK305" i="1"/>
  <c r="BK301" i="1"/>
  <c r="BK297" i="1"/>
  <c r="BK293" i="1"/>
  <c r="BK289" i="1"/>
  <c r="BK285" i="1"/>
  <c r="BK281" i="1"/>
  <c r="BK277" i="1"/>
  <c r="BK273" i="1"/>
  <c r="BK269" i="1"/>
  <c r="BK265" i="1"/>
  <c r="BK261" i="1"/>
  <c r="BK257" i="1"/>
  <c r="BK253" i="1"/>
  <c r="BK448" i="1"/>
  <c r="BK444" i="1"/>
  <c r="BK440" i="1"/>
  <c r="BK436" i="1"/>
  <c r="BK432" i="1"/>
  <c r="BK428" i="1"/>
  <c r="BK424" i="1"/>
  <c r="BK420" i="1"/>
  <c r="BK416" i="1"/>
  <c r="BK412" i="1"/>
  <c r="BK408" i="1"/>
  <c r="BK404" i="1"/>
  <c r="BK400" i="1"/>
  <c r="BK396" i="1"/>
  <c r="BK392" i="1"/>
  <c r="BK388" i="1"/>
  <c r="BK384" i="1"/>
  <c r="BK380" i="1"/>
  <c r="BK376" i="1"/>
  <c r="BK372" i="1"/>
  <c r="BK368" i="1"/>
  <c r="BK364" i="1"/>
  <c r="BK360" i="1"/>
  <c r="BK356" i="1"/>
  <c r="BK352" i="1"/>
  <c r="BK348" i="1"/>
  <c r="BK344" i="1"/>
  <c r="BK340" i="1"/>
  <c r="BK336" i="1"/>
  <c r="BK332" i="1"/>
  <c r="BK328" i="1"/>
  <c r="BK324" i="1"/>
  <c r="BK320" i="1"/>
  <c r="BK316" i="1"/>
  <c r="BK312" i="1"/>
  <c r="BK308" i="1"/>
  <c r="BK304" i="1"/>
  <c r="BK300" i="1"/>
  <c r="BK296" i="1"/>
  <c r="BK292" i="1"/>
  <c r="BK288" i="1"/>
  <c r="BK284" i="1"/>
  <c r="BK280" i="1"/>
  <c r="BK276" i="1"/>
  <c r="BK272" i="1"/>
  <c r="BK268" i="1"/>
  <c r="BK264" i="1"/>
  <c r="BK260" i="1"/>
  <c r="BK256" i="1"/>
  <c r="BK252" i="1"/>
  <c r="BK248" i="1"/>
  <c r="BK244" i="1"/>
  <c r="BK240" i="1"/>
  <c r="BK236" i="1"/>
  <c r="BK232" i="1"/>
  <c r="BK228" i="1"/>
  <c r="BK224" i="1"/>
  <c r="BK220" i="1"/>
  <c r="BK216" i="1"/>
  <c r="BK212" i="1"/>
  <c r="BK208" i="1"/>
  <c r="BK204" i="1"/>
  <c r="BK201" i="1"/>
  <c r="BK199" i="1"/>
  <c r="BK197" i="1"/>
  <c r="BK195" i="1"/>
  <c r="BK193" i="1"/>
  <c r="BK189" i="1"/>
  <c r="BK185" i="1"/>
  <c r="BK181" i="1"/>
  <c r="BK177" i="1"/>
  <c r="BK173" i="1"/>
  <c r="BK447" i="1"/>
  <c r="BK443" i="1"/>
  <c r="BK439" i="1"/>
  <c r="BK435" i="1"/>
  <c r="BK431" i="1"/>
  <c r="BK427" i="1"/>
  <c r="BK423" i="1"/>
  <c r="BK419" i="1"/>
  <c r="BK415" i="1"/>
  <c r="BK411" i="1"/>
  <c r="BK407" i="1"/>
  <c r="BK403" i="1"/>
  <c r="BK399" i="1"/>
  <c r="BK395" i="1"/>
  <c r="BK391" i="1"/>
  <c r="BK387" i="1"/>
  <c r="BK383" i="1"/>
  <c r="BK379" i="1"/>
  <c r="BK375" i="1"/>
  <c r="BK371" i="1"/>
  <c r="BK367" i="1"/>
  <c r="BK363" i="1"/>
  <c r="BK359" i="1"/>
  <c r="BK355" i="1"/>
  <c r="BK351" i="1"/>
  <c r="BK347" i="1"/>
  <c r="BK343" i="1"/>
  <c r="BK339" i="1"/>
  <c r="BK335" i="1"/>
  <c r="BK331" i="1"/>
  <c r="BK327" i="1"/>
  <c r="BK323" i="1"/>
  <c r="BK319" i="1"/>
  <c r="BK315" i="1"/>
  <c r="BK311" i="1"/>
  <c r="BK307" i="1"/>
  <c r="BK303" i="1"/>
  <c r="BK299" i="1"/>
  <c r="BK295" i="1"/>
  <c r="BK291" i="1"/>
  <c r="BK287" i="1"/>
  <c r="BK283" i="1"/>
  <c r="BK279" i="1"/>
  <c r="BK275" i="1"/>
  <c r="BK271" i="1"/>
  <c r="BK267" i="1"/>
  <c r="BK263" i="1"/>
  <c r="BK259" i="1"/>
  <c r="BK255" i="1"/>
  <c r="BK251" i="1"/>
  <c r="BK169" i="1"/>
  <c r="BK161" i="1"/>
  <c r="BK155" i="1"/>
  <c r="BK145" i="1"/>
  <c r="BK139" i="1"/>
  <c r="BK129" i="1"/>
  <c r="BK127" i="1"/>
  <c r="BK125" i="1"/>
  <c r="BK123" i="1"/>
  <c r="BK121" i="1"/>
  <c r="BK119" i="1"/>
  <c r="BK117" i="1"/>
  <c r="BK115" i="1"/>
  <c r="BK113" i="1"/>
  <c r="BK111" i="1"/>
  <c r="BK109" i="1"/>
  <c r="BK107" i="1"/>
  <c r="BK105" i="1"/>
  <c r="BK103" i="1"/>
  <c r="BK101" i="1"/>
  <c r="BK99" i="1"/>
  <c r="BK97" i="1"/>
  <c r="BK95" i="1"/>
  <c r="BK93" i="1"/>
  <c r="BK91" i="1"/>
  <c r="BK89" i="1"/>
  <c r="BK87" i="1"/>
  <c r="BK85" i="1"/>
  <c r="BK83" i="1"/>
  <c r="BK81" i="1"/>
  <c r="BK79" i="1"/>
  <c r="BK77" i="1"/>
  <c r="BK75" i="1"/>
  <c r="BK73" i="1"/>
  <c r="BK71" i="1"/>
  <c r="BK69" i="1"/>
  <c r="BK67" i="1"/>
  <c r="BK65" i="1"/>
  <c r="BK63" i="1"/>
  <c r="BK61" i="1"/>
  <c r="BK59" i="1"/>
  <c r="BK57" i="1"/>
  <c r="BK55" i="1"/>
  <c r="BK53" i="1"/>
  <c r="BK51" i="1"/>
  <c r="BK49" i="1"/>
  <c r="BK47" i="1"/>
  <c r="BK45" i="1"/>
  <c r="BK43" i="1"/>
  <c r="BK41" i="1"/>
  <c r="BK40" i="1"/>
  <c r="BK36" i="1"/>
  <c r="BK35" i="1"/>
  <c r="BK34" i="1"/>
  <c r="BK33" i="1"/>
  <c r="BK32" i="1"/>
  <c r="BK31" i="1"/>
  <c r="BK30" i="1"/>
  <c r="BK29" i="1"/>
  <c r="BK28" i="1"/>
  <c r="BK27" i="1"/>
  <c r="BK24" i="1"/>
  <c r="BK17" i="1"/>
  <c r="BK15" i="1"/>
  <c r="BK14" i="1"/>
  <c r="BK11" i="1"/>
  <c r="BK7" i="1"/>
  <c r="BK157" i="1"/>
  <c r="BK151" i="1"/>
  <c r="BK141" i="1"/>
  <c r="BK135" i="1"/>
  <c r="BK80" i="1"/>
  <c r="BK72" i="1"/>
  <c r="BK68" i="1"/>
  <c r="BK64" i="1"/>
  <c r="BK56" i="1"/>
  <c r="BK48" i="1"/>
  <c r="BK44" i="1"/>
  <c r="BK153" i="1"/>
  <c r="BK147" i="1"/>
  <c r="BK137" i="1"/>
  <c r="BK131" i="1"/>
  <c r="BK128" i="1"/>
  <c r="BK124" i="1"/>
  <c r="BK120" i="1"/>
  <c r="BK116" i="1"/>
  <c r="BK112" i="1"/>
  <c r="BK108" i="1"/>
  <c r="BK104" i="1"/>
  <c r="BK100" i="1"/>
  <c r="BK96" i="1"/>
  <c r="BK92" i="1"/>
  <c r="BK88" i="1"/>
  <c r="BK84" i="1"/>
  <c r="BK76" i="1"/>
  <c r="BK60" i="1"/>
  <c r="BK52" i="1"/>
  <c r="BK38" i="1"/>
  <c r="BK165" i="1"/>
  <c r="BK159" i="1"/>
  <c r="BK149" i="1"/>
  <c r="BK143" i="1"/>
  <c r="BK133" i="1"/>
  <c r="BK26" i="1"/>
  <c r="BK25" i="1"/>
  <c r="BK23" i="1"/>
  <c r="BK22" i="1"/>
  <c r="BK21" i="1"/>
  <c r="BK20" i="1"/>
  <c r="BK19" i="1"/>
  <c r="BK18" i="1"/>
  <c r="BK16" i="1"/>
  <c r="BK13" i="1"/>
  <c r="BK12" i="1"/>
  <c r="BK8" i="1"/>
  <c r="E38" i="22"/>
  <c r="BK42" i="1"/>
  <c r="BK58" i="1"/>
  <c r="BK74" i="1"/>
  <c r="BK90" i="1"/>
  <c r="BK106" i="1"/>
  <c r="BK122" i="1"/>
  <c r="E130" i="22"/>
  <c r="BK160" i="1"/>
  <c r="BK138" i="1"/>
  <c r="E150" i="22"/>
  <c r="BK154" i="1"/>
  <c r="E164" i="22"/>
  <c r="E6" i="22"/>
  <c r="E42" i="22"/>
  <c r="E58" i="22"/>
  <c r="E74" i="22"/>
  <c r="E90" i="22"/>
  <c r="E106" i="22"/>
  <c r="E122" i="22"/>
  <c r="BK136" i="1"/>
  <c r="E144" i="22"/>
  <c r="E7" i="22"/>
  <c r="E43" i="22"/>
  <c r="E51" i="22"/>
  <c r="E59" i="22"/>
  <c r="E67" i="22"/>
  <c r="E75" i="22"/>
  <c r="E83" i="22"/>
  <c r="E91" i="22"/>
  <c r="E99" i="22"/>
  <c r="E107" i="22"/>
  <c r="E115" i="22"/>
  <c r="E123" i="22"/>
  <c r="BK140" i="1"/>
  <c r="E158" i="22"/>
  <c r="E53" i="22"/>
  <c r="E69" i="22"/>
  <c r="E85" i="22"/>
  <c r="E101" i="22"/>
  <c r="E117" i="22"/>
  <c r="E129" i="22"/>
  <c r="E145" i="22"/>
  <c r="E161" i="22"/>
  <c r="E165" i="22"/>
  <c r="E169" i="22"/>
  <c r="BK178" i="1"/>
  <c r="BK203" i="1"/>
  <c r="BK219" i="1"/>
  <c r="BK235" i="1"/>
  <c r="E135" i="22"/>
  <c r="E143" i="22"/>
  <c r="E159" i="22"/>
  <c r="E163" i="22"/>
  <c r="BK168" i="1"/>
  <c r="BK184" i="1"/>
  <c r="BK205" i="1"/>
  <c r="BK209" i="1"/>
  <c r="BK241" i="1"/>
  <c r="BK245" i="1"/>
  <c r="BK249" i="1"/>
  <c r="E166" i="22"/>
  <c r="BK176" i="1"/>
  <c r="E8" i="22"/>
  <c r="E9" i="22"/>
  <c r="E11" i="22"/>
  <c r="E13" i="22"/>
  <c r="E15" i="22"/>
  <c r="E17" i="22"/>
  <c r="E19" i="22"/>
  <c r="E21" i="22"/>
  <c r="E23" i="22"/>
  <c r="E25" i="22"/>
  <c r="E27" i="22"/>
  <c r="E29" i="22"/>
  <c r="E31" i="22"/>
  <c r="E33" i="22"/>
  <c r="BK39" i="1"/>
  <c r="BK46" i="1"/>
  <c r="BK62" i="1"/>
  <c r="BK78" i="1"/>
  <c r="BK94" i="1"/>
  <c r="BK110" i="1"/>
  <c r="BK126" i="1"/>
  <c r="E136" i="22"/>
  <c r="BK144" i="1"/>
  <c r="E146" i="22"/>
  <c r="BK132" i="1"/>
  <c r="E140" i="22"/>
  <c r="BK148" i="1"/>
  <c r="E156" i="22"/>
  <c r="BK37" i="1"/>
  <c r="E46" i="22"/>
  <c r="E62" i="22"/>
  <c r="E78" i="22"/>
  <c r="E94" i="22"/>
  <c r="E110" i="22"/>
  <c r="E126" i="22"/>
  <c r="E44" i="22"/>
  <c r="E52" i="22"/>
  <c r="E60" i="22"/>
  <c r="E68" i="22"/>
  <c r="E76" i="22"/>
  <c r="E84" i="22"/>
  <c r="E92" i="22"/>
  <c r="E100" i="22"/>
  <c r="E108" i="22"/>
  <c r="E116" i="22"/>
  <c r="E124" i="22"/>
  <c r="E132" i="22"/>
  <c r="E41" i="22"/>
  <c r="E57" i="22"/>
  <c r="E73" i="22"/>
  <c r="E89" i="22"/>
  <c r="E105" i="22"/>
  <c r="E121" i="22"/>
  <c r="E141" i="22"/>
  <c r="E157" i="22"/>
  <c r="BK174" i="1"/>
  <c r="BK190" i="1"/>
  <c r="BK215" i="1"/>
  <c r="BK231" i="1"/>
  <c r="BK247" i="1"/>
  <c r="E131" i="22"/>
  <c r="E147" i="22"/>
  <c r="E167" i="22"/>
  <c r="BK172" i="1"/>
  <c r="BK188" i="1"/>
  <c r="BK237" i="1"/>
  <c r="BK243" i="1"/>
  <c r="BK192" i="1"/>
  <c r="BK50" i="1"/>
  <c r="BK66" i="1"/>
  <c r="BK82" i="1"/>
  <c r="BK98" i="1"/>
  <c r="BK114" i="1"/>
  <c r="BK150" i="1"/>
  <c r="E152" i="22"/>
  <c r="E134" i="22"/>
  <c r="BK10" i="1"/>
  <c r="E36" i="22"/>
  <c r="E50" i="22"/>
  <c r="E66" i="22"/>
  <c r="E82" i="22"/>
  <c r="E98" i="22"/>
  <c r="E114" i="22"/>
  <c r="BK142" i="1"/>
  <c r="E154" i="22"/>
  <c r="BK170" i="1"/>
  <c r="E35" i="22"/>
  <c r="E39" i="22"/>
  <c r="E47" i="22"/>
  <c r="E55" i="22"/>
  <c r="E63" i="22"/>
  <c r="E71" i="22"/>
  <c r="E79" i="22"/>
  <c r="E87" i="22"/>
  <c r="E95" i="22"/>
  <c r="E103" i="22"/>
  <c r="E111" i="22"/>
  <c r="E119" i="22"/>
  <c r="E127" i="22"/>
  <c r="BK130" i="1"/>
  <c r="E142" i="22"/>
  <c r="BK146" i="1"/>
  <c r="BK156" i="1"/>
  <c r="BK162" i="1"/>
  <c r="E45" i="22"/>
  <c r="E61" i="22"/>
  <c r="E77" i="22"/>
  <c r="E93" i="22"/>
  <c r="E109" i="22"/>
  <c r="E125" i="22"/>
  <c r="E137" i="22"/>
  <c r="E153" i="22"/>
  <c r="BK186" i="1"/>
  <c r="BK211" i="1"/>
  <c r="BK227" i="1"/>
  <c r="E151" i="22"/>
  <c r="BK217" i="1"/>
  <c r="BK221" i="1"/>
  <c r="BK225" i="1"/>
  <c r="BK229" i="1"/>
  <c r="BK233" i="1"/>
  <c r="E10" i="22"/>
  <c r="E12" i="22"/>
  <c r="E14" i="22"/>
  <c r="E16" i="22"/>
  <c r="E18" i="22"/>
  <c r="E20" i="22"/>
  <c r="E22" i="22"/>
  <c r="E24" i="22"/>
  <c r="E26" i="22"/>
  <c r="E28" i="22"/>
  <c r="E30" i="22"/>
  <c r="E32" i="22"/>
  <c r="E34" i="22"/>
  <c r="BK54" i="1"/>
  <c r="BK70" i="1"/>
  <c r="BK86" i="1"/>
  <c r="BK102" i="1"/>
  <c r="BK118" i="1"/>
  <c r="BK134" i="1"/>
  <c r="E168" i="22"/>
  <c r="E37" i="22"/>
  <c r="BK9" i="1"/>
  <c r="E54" i="22"/>
  <c r="E70" i="22"/>
  <c r="E86" i="22"/>
  <c r="E102" i="22"/>
  <c r="E118" i="22"/>
  <c r="E128" i="22"/>
  <c r="E138" i="22"/>
  <c r="BK152" i="1"/>
  <c r="BK158" i="1"/>
  <c r="E160" i="22"/>
  <c r="E40" i="22"/>
  <c r="E48" i="22"/>
  <c r="E56" i="22"/>
  <c r="E64" i="22"/>
  <c r="E72" i="22"/>
  <c r="E80" i="22"/>
  <c r="E88" i="22"/>
  <c r="E96" i="22"/>
  <c r="E104" i="22"/>
  <c r="E112" i="22"/>
  <c r="E120" i="22"/>
  <c r="E148" i="22"/>
  <c r="BK166" i="1"/>
  <c r="E49" i="22"/>
  <c r="E65" i="22"/>
  <c r="E81" i="22"/>
  <c r="E97" i="22"/>
  <c r="E113" i="22"/>
  <c r="E133" i="22"/>
  <c r="E149" i="22"/>
  <c r="BK182" i="1"/>
  <c r="BK207" i="1"/>
  <c r="BK223" i="1"/>
  <c r="BK239" i="1"/>
  <c r="E139" i="22"/>
  <c r="E155" i="22"/>
  <c r="BK164" i="1"/>
  <c r="BK180" i="1"/>
  <c r="BK213" i="1"/>
  <c r="E162" i="22"/>
  <c r="W41" i="26"/>
  <c r="W57" i="19"/>
  <c r="W82" i="26"/>
  <c r="W98" i="19"/>
  <c r="W105" i="26"/>
  <c r="W121" i="19"/>
  <c r="W9" i="19"/>
  <c r="W87" i="26"/>
  <c r="W103" i="19"/>
  <c r="C13" i="14"/>
  <c r="AW6" i="9"/>
  <c r="AV6" i="9"/>
  <c r="W54" i="19"/>
  <c r="W61" i="26"/>
  <c r="W77" i="19"/>
  <c r="W102" i="26"/>
  <c r="W118" i="19"/>
  <c r="W125" i="26"/>
  <c r="W139" i="26"/>
  <c r="W143" i="26"/>
  <c r="W91" i="26"/>
  <c r="W107" i="19"/>
  <c r="W141" i="19"/>
  <c r="K15" i="11"/>
  <c r="K13" i="11"/>
  <c r="AS11" i="11"/>
  <c r="K11" i="11"/>
  <c r="I6" i="11"/>
  <c r="K14" i="11"/>
  <c r="K12" i="11"/>
  <c r="BQ7" i="19"/>
  <c r="BL7" i="19"/>
  <c r="AV6" i="19"/>
  <c r="Z16" i="19"/>
  <c r="AB16" i="19"/>
  <c r="CC7" i="19"/>
  <c r="BP7" i="19"/>
  <c r="AP6" i="19"/>
  <c r="Z10" i="19"/>
  <c r="AB10" i="19"/>
  <c r="BN7" i="19"/>
  <c r="CD7" i="19"/>
  <c r="AY6" i="19"/>
  <c r="Z19" i="19"/>
  <c r="AB19" i="19"/>
  <c r="BW7" i="19"/>
  <c r="W42" i="19"/>
  <c r="W58" i="19"/>
  <c r="W74" i="19"/>
  <c r="W90" i="19"/>
  <c r="W106" i="19"/>
  <c r="W122" i="19"/>
  <c r="W133" i="19"/>
  <c r="W79" i="26"/>
  <c r="W95" i="19"/>
  <c r="J6" i="11"/>
  <c r="K7" i="2"/>
  <c r="AU6" i="26"/>
  <c r="Z15" i="26"/>
  <c r="AB15" i="26"/>
  <c r="BN15" i="26"/>
  <c r="E32" i="39"/>
  <c r="AN6" i="26"/>
  <c r="Z8" i="26"/>
  <c r="AB8" i="26"/>
  <c r="BN8" i="26"/>
  <c r="E25" i="39"/>
  <c r="BD6" i="26"/>
  <c r="Z24" i="26"/>
  <c r="AB24" i="26"/>
  <c r="BN24" i="26"/>
  <c r="E42" i="39"/>
  <c r="BA6" i="26"/>
  <c r="Z21" i="26"/>
  <c r="AB21" i="26"/>
  <c r="BN21" i="26"/>
  <c r="W36" i="19"/>
  <c r="W99" i="26"/>
  <c r="W115" i="19"/>
  <c r="D13" i="12"/>
  <c r="AA16" i="19"/>
  <c r="AC16" i="19"/>
  <c r="C23" i="21"/>
  <c r="AA10" i="19"/>
  <c r="AC10" i="19"/>
  <c r="C17" i="21"/>
  <c r="AA19" i="19"/>
  <c r="AC19" i="19"/>
  <c r="C26" i="21"/>
  <c r="BR2" i="26"/>
  <c r="AA18" i="26"/>
  <c r="AA11" i="26"/>
  <c r="AA17" i="26"/>
  <c r="W41" i="19"/>
  <c r="W66" i="26"/>
  <c r="W82" i="19"/>
  <c r="W89" i="26"/>
  <c r="W105" i="19"/>
  <c r="W71" i="26"/>
  <c r="W87" i="19"/>
  <c r="AX5" i="9"/>
  <c r="AY5" i="9"/>
  <c r="W45" i="26"/>
  <c r="W61" i="19"/>
  <c r="W86" i="26"/>
  <c r="W102" i="19"/>
  <c r="W109" i="26"/>
  <c r="W125" i="19"/>
  <c r="W139" i="19"/>
  <c r="W143" i="19"/>
  <c r="W8" i="26"/>
  <c r="W75" i="26"/>
  <c r="W91" i="19"/>
  <c r="W137" i="26"/>
  <c r="BY7" i="19"/>
  <c r="BT7" i="19"/>
  <c r="BD6" i="19"/>
  <c r="Z24" i="19"/>
  <c r="AB24" i="19"/>
  <c r="AO6" i="19"/>
  <c r="Z9" i="19"/>
  <c r="AB9" i="19"/>
  <c r="BX7" i="19"/>
  <c r="AT6" i="19"/>
  <c r="Z14" i="19"/>
  <c r="AB14" i="19"/>
  <c r="BR7" i="19"/>
  <c r="AM6" i="19"/>
  <c r="Z7" i="19"/>
  <c r="AB7" i="19"/>
  <c r="BC6" i="19"/>
  <c r="Z23" i="19"/>
  <c r="AB23" i="19"/>
  <c r="CA7" i="19"/>
  <c r="W49" i="26"/>
  <c r="W65" i="26"/>
  <c r="W81" i="26"/>
  <c r="W97" i="26"/>
  <c r="W113" i="26"/>
  <c r="W40" i="26"/>
  <c r="W47" i="26"/>
  <c r="W63" i="26"/>
  <c r="W79" i="19"/>
  <c r="W127" i="26"/>
  <c r="BV11" i="1"/>
  <c r="I8" i="21"/>
  <c r="AL6" i="26"/>
  <c r="Z6" i="26"/>
  <c r="AB6" i="26"/>
  <c r="BN6" i="26"/>
  <c r="E23" i="39"/>
  <c r="AY6" i="26"/>
  <c r="Z19" i="26"/>
  <c r="AB19" i="26"/>
  <c r="BN19" i="26"/>
  <c r="E36" i="39"/>
  <c r="AO6" i="26"/>
  <c r="Z9" i="26"/>
  <c r="AB9" i="26"/>
  <c r="BN9" i="26"/>
  <c r="E26" i="39"/>
  <c r="W69" i="26"/>
  <c r="W101" i="26"/>
  <c r="W129" i="26"/>
  <c r="W83" i="26"/>
  <c r="W99" i="19"/>
  <c r="W131" i="19"/>
  <c r="BR9" i="26"/>
  <c r="H26" i="39"/>
  <c r="BR13" i="26"/>
  <c r="H30" i="39"/>
  <c r="BR11" i="26"/>
  <c r="H28" i="39"/>
  <c r="BR8" i="26"/>
  <c r="H25" i="39"/>
  <c r="BR24" i="26"/>
  <c r="H42" i="39"/>
  <c r="BR14" i="26"/>
  <c r="H31" i="39"/>
  <c r="BR20" i="26"/>
  <c r="H37" i="39"/>
  <c r="BR17" i="26"/>
  <c r="H34" i="39"/>
  <c r="BR18" i="26"/>
  <c r="H35" i="39"/>
  <c r="BR15" i="26"/>
  <c r="H32" i="39"/>
  <c r="BR21" i="26"/>
  <c r="W50" i="26"/>
  <c r="W66" i="19"/>
  <c r="W73" i="26"/>
  <c r="W89" i="19"/>
  <c r="W114" i="26"/>
  <c r="W55" i="26"/>
  <c r="W71" i="19"/>
  <c r="W119" i="26"/>
  <c r="Z449" i="2"/>
  <c r="Z447" i="2"/>
  <c r="Z445" i="2"/>
  <c r="Z443" i="2"/>
  <c r="Z441" i="2"/>
  <c r="Z439" i="2"/>
  <c r="Z437" i="2"/>
  <c r="Z435" i="2"/>
  <c r="Z433" i="2"/>
  <c r="Z431" i="2"/>
  <c r="Z429" i="2"/>
  <c r="Z427" i="2"/>
  <c r="Z425" i="2"/>
  <c r="Z423" i="2"/>
  <c r="Z421" i="2"/>
  <c r="Z419" i="2"/>
  <c r="Z417" i="2"/>
  <c r="Z415" i="2"/>
  <c r="Z413" i="2"/>
  <c r="Z411" i="2"/>
  <c r="Z409" i="2"/>
  <c r="Z407" i="2"/>
  <c r="Z405" i="2"/>
  <c r="Z403" i="2"/>
  <c r="Z401" i="2"/>
  <c r="Z399" i="2"/>
  <c r="Z397" i="2"/>
  <c r="Z395" i="2"/>
  <c r="Z393" i="2"/>
  <c r="Y248" i="2"/>
  <c r="AA248" i="2"/>
  <c r="Y246" i="2"/>
  <c r="AA246" i="2"/>
  <c r="Y244" i="2"/>
  <c r="AA244" i="2"/>
  <c r="Y242" i="2"/>
  <c r="AA242" i="2"/>
  <c r="Y240" i="2"/>
  <c r="AA240" i="2"/>
  <c r="Y238" i="2"/>
  <c r="AA238" i="2"/>
  <c r="Y236" i="2"/>
  <c r="AA236" i="2"/>
  <c r="Y234" i="2"/>
  <c r="AA234" i="2"/>
  <c r="Y232" i="2"/>
  <c r="AA232" i="2"/>
  <c r="Y230" i="2"/>
  <c r="AA230" i="2"/>
  <c r="Y228" i="2"/>
  <c r="AA228" i="2"/>
  <c r="Y226" i="2"/>
  <c r="AA226" i="2"/>
  <c r="Y224" i="2"/>
  <c r="AA224" i="2"/>
  <c r="Y222" i="2"/>
  <c r="AA222" i="2"/>
  <c r="Y220" i="2"/>
  <c r="AA220" i="2"/>
  <c r="Y218" i="2"/>
  <c r="AA218" i="2"/>
  <c r="Y216" i="2"/>
  <c r="AA216" i="2"/>
  <c r="Y214" i="2"/>
  <c r="AA214" i="2"/>
  <c r="Y212" i="2"/>
  <c r="AA212" i="2"/>
  <c r="Y210" i="2"/>
  <c r="AA210" i="2"/>
  <c r="Y208" i="2"/>
  <c r="AA208" i="2"/>
  <c r="Y206" i="2"/>
  <c r="AA206" i="2"/>
  <c r="Y204" i="2"/>
  <c r="AA204" i="2"/>
  <c r="Y202" i="2"/>
  <c r="AA202" i="2"/>
  <c r="Y200" i="2"/>
  <c r="AA200" i="2"/>
  <c r="Y198" i="2"/>
  <c r="AA198" i="2"/>
  <c r="Y196" i="2"/>
  <c r="AA196" i="2"/>
  <c r="Y194" i="2"/>
  <c r="AA194" i="2"/>
  <c r="Y192" i="2"/>
  <c r="AA192" i="2"/>
  <c r="Y190" i="2"/>
  <c r="AA190" i="2"/>
  <c r="Y188" i="2"/>
  <c r="AA188" i="2"/>
  <c r="Y186" i="2"/>
  <c r="AA186" i="2"/>
  <c r="Y184" i="2"/>
  <c r="AA184" i="2"/>
  <c r="Y182" i="2"/>
  <c r="AA182" i="2"/>
  <c r="Y180" i="2"/>
  <c r="AA180" i="2"/>
  <c r="Y449" i="2"/>
  <c r="AA449" i="2"/>
  <c r="Y447" i="2"/>
  <c r="AA447" i="2"/>
  <c r="Y445" i="2"/>
  <c r="AA445" i="2"/>
  <c r="Y443" i="2"/>
  <c r="AA443" i="2"/>
  <c r="Y441" i="2"/>
  <c r="AA441" i="2"/>
  <c r="Y439" i="2"/>
  <c r="AA439" i="2"/>
  <c r="Y437" i="2"/>
  <c r="AA437" i="2"/>
  <c r="Y435" i="2"/>
  <c r="AA435" i="2"/>
  <c r="Y433" i="2"/>
  <c r="AA433" i="2"/>
  <c r="Y431" i="2"/>
  <c r="AA431" i="2"/>
  <c r="Y429" i="2"/>
  <c r="AA429" i="2"/>
  <c r="Y427" i="2"/>
  <c r="AA427" i="2"/>
  <c r="Y425" i="2"/>
  <c r="AA425" i="2"/>
  <c r="Y423" i="2"/>
  <c r="AA423" i="2"/>
  <c r="Y421" i="2"/>
  <c r="AA421" i="2"/>
  <c r="Y419" i="2"/>
  <c r="AA419" i="2"/>
  <c r="Y417" i="2"/>
  <c r="AA417" i="2"/>
  <c r="Y415" i="2"/>
  <c r="AA415" i="2"/>
  <c r="Y413" i="2"/>
  <c r="AA413" i="2"/>
  <c r="Y411" i="2"/>
  <c r="AA411" i="2"/>
  <c r="Y409" i="2"/>
  <c r="AA409" i="2"/>
  <c r="Y407" i="2"/>
  <c r="AA407" i="2"/>
  <c r="Y405" i="2"/>
  <c r="AA405" i="2"/>
  <c r="Y403" i="2"/>
  <c r="AA403" i="2"/>
  <c r="Y401" i="2"/>
  <c r="AA401" i="2"/>
  <c r="Y399" i="2"/>
  <c r="AA399" i="2"/>
  <c r="Y397" i="2"/>
  <c r="AA397" i="2"/>
  <c r="Y395" i="2"/>
  <c r="AA395" i="2"/>
  <c r="Y393" i="2"/>
  <c r="AA393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7" i="2"/>
  <c r="Z245" i="2"/>
  <c r="Z243" i="2"/>
  <c r="Z241" i="2"/>
  <c r="Z23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13" i="2"/>
  <c r="Z211" i="2"/>
  <c r="Z209" i="2"/>
  <c r="Z207" i="2"/>
  <c r="Z205" i="2"/>
  <c r="Z203" i="2"/>
  <c r="Z201" i="2"/>
  <c r="Z199" i="2"/>
  <c r="Z197" i="2"/>
  <c r="Z195" i="2"/>
  <c r="Z193" i="2"/>
  <c r="Z191" i="2"/>
  <c r="Z189" i="2"/>
  <c r="Z187" i="2"/>
  <c r="Z185" i="2"/>
  <c r="Z183" i="2"/>
  <c r="Z181" i="2"/>
  <c r="Z179" i="2"/>
  <c r="Z177" i="2"/>
  <c r="Z175" i="2"/>
  <c r="Z173" i="2"/>
  <c r="Z171" i="2"/>
  <c r="Z169" i="2"/>
  <c r="Z167" i="2"/>
  <c r="Z165" i="2"/>
  <c r="Z163" i="2"/>
  <c r="Z161" i="2"/>
  <c r="Y160" i="2"/>
  <c r="AA160" i="2"/>
  <c r="Y159" i="2"/>
  <c r="AA159" i="2"/>
  <c r="Y158" i="2"/>
  <c r="AA158" i="2"/>
  <c r="Y157" i="2"/>
  <c r="AA157" i="2"/>
  <c r="Y156" i="2"/>
  <c r="AA156" i="2"/>
  <c r="Y155" i="2"/>
  <c r="AA155" i="2"/>
  <c r="Y154" i="2"/>
  <c r="AA154" i="2"/>
  <c r="Y153" i="2"/>
  <c r="AA153" i="2"/>
  <c r="Y152" i="2"/>
  <c r="AA152" i="2"/>
  <c r="Y151" i="2"/>
  <c r="AA151" i="2"/>
  <c r="Y150" i="2"/>
  <c r="AA150" i="2"/>
  <c r="Z450" i="2"/>
  <c r="Z448" i="2"/>
  <c r="Z446" i="2"/>
  <c r="Z444" i="2"/>
  <c r="Z442" i="2"/>
  <c r="Z440" i="2"/>
  <c r="Z438" i="2"/>
  <c r="Z436" i="2"/>
  <c r="Z434" i="2"/>
  <c r="Z432" i="2"/>
  <c r="Z430" i="2"/>
  <c r="Z428" i="2"/>
  <c r="Z426" i="2"/>
  <c r="Z424" i="2"/>
  <c r="Z422" i="2"/>
  <c r="Z420" i="2"/>
  <c r="Z418" i="2"/>
  <c r="Z416" i="2"/>
  <c r="Z414" i="2"/>
  <c r="Z412" i="2"/>
  <c r="Z410" i="2"/>
  <c r="Z408" i="2"/>
  <c r="Z406" i="2"/>
  <c r="Z404" i="2"/>
  <c r="Z402" i="2"/>
  <c r="Z400" i="2"/>
  <c r="Z398" i="2"/>
  <c r="Z396" i="2"/>
  <c r="Z394" i="2"/>
  <c r="Z392" i="2"/>
  <c r="Y391" i="2"/>
  <c r="AA391" i="2"/>
  <c r="Y390" i="2"/>
  <c r="AA390" i="2"/>
  <c r="Y389" i="2"/>
  <c r="AA389" i="2"/>
  <c r="Y388" i="2"/>
  <c r="AA388" i="2"/>
  <c r="Y387" i="2"/>
  <c r="AA387" i="2"/>
  <c r="Y386" i="2"/>
  <c r="AA386" i="2"/>
  <c r="Y385" i="2"/>
  <c r="AA385" i="2"/>
  <c r="Y384" i="2"/>
  <c r="AA384" i="2"/>
  <c r="Y383" i="2"/>
  <c r="AA383" i="2"/>
  <c r="Y382" i="2"/>
  <c r="AA382" i="2"/>
  <c r="Y381" i="2"/>
  <c r="AA381" i="2"/>
  <c r="Y380" i="2"/>
  <c r="AA380" i="2"/>
  <c r="Y379" i="2"/>
  <c r="AA379" i="2"/>
  <c r="Y378" i="2"/>
  <c r="AA378" i="2"/>
  <c r="Y377" i="2"/>
  <c r="AA377" i="2"/>
  <c r="Y376" i="2"/>
  <c r="AA376" i="2"/>
  <c r="Y375" i="2"/>
  <c r="AA375" i="2"/>
  <c r="Y374" i="2"/>
  <c r="AA374" i="2"/>
  <c r="Y373" i="2"/>
  <c r="AA373" i="2"/>
  <c r="Y372" i="2"/>
  <c r="AA372" i="2"/>
  <c r="Y371" i="2"/>
  <c r="AA371" i="2"/>
  <c r="Y370" i="2"/>
  <c r="AA370" i="2"/>
  <c r="Y369" i="2"/>
  <c r="AA369" i="2"/>
  <c r="Y368" i="2"/>
  <c r="AA368" i="2"/>
  <c r="Y367" i="2"/>
  <c r="AA367" i="2"/>
  <c r="Y366" i="2"/>
  <c r="AA366" i="2"/>
  <c r="Y365" i="2"/>
  <c r="AA365" i="2"/>
  <c r="Y364" i="2"/>
  <c r="AA364" i="2"/>
  <c r="Y363" i="2"/>
  <c r="AA363" i="2"/>
  <c r="Y362" i="2"/>
  <c r="AA362" i="2"/>
  <c r="Y361" i="2"/>
  <c r="AA361" i="2"/>
  <c r="Y360" i="2"/>
  <c r="AA360" i="2"/>
  <c r="Y359" i="2"/>
  <c r="AA359" i="2"/>
  <c r="Y358" i="2"/>
  <c r="AA358" i="2"/>
  <c r="Y357" i="2"/>
  <c r="AA357" i="2"/>
  <c r="Y356" i="2"/>
  <c r="AA356" i="2"/>
  <c r="Y355" i="2"/>
  <c r="AA355" i="2"/>
  <c r="Y354" i="2"/>
  <c r="AA354" i="2"/>
  <c r="Y353" i="2"/>
  <c r="AA353" i="2"/>
  <c r="Y352" i="2"/>
  <c r="AA352" i="2"/>
  <c r="Y351" i="2"/>
  <c r="AA351" i="2"/>
  <c r="Y350" i="2"/>
  <c r="AA350" i="2"/>
  <c r="Y349" i="2"/>
  <c r="AA349" i="2"/>
  <c r="Y348" i="2"/>
  <c r="AA348" i="2"/>
  <c r="Y347" i="2"/>
  <c r="AA347" i="2"/>
  <c r="Y346" i="2"/>
  <c r="AA346" i="2"/>
  <c r="Y345" i="2"/>
  <c r="AA345" i="2"/>
  <c r="Y344" i="2"/>
  <c r="AA344" i="2"/>
  <c r="Y343" i="2"/>
  <c r="AA343" i="2"/>
  <c r="Y342" i="2"/>
  <c r="AA342" i="2"/>
  <c r="Y341" i="2"/>
  <c r="AA341" i="2"/>
  <c r="Y340" i="2"/>
  <c r="AA340" i="2"/>
  <c r="Y339" i="2"/>
  <c r="AA339" i="2"/>
  <c r="Y338" i="2"/>
  <c r="AA338" i="2"/>
  <c r="Y337" i="2"/>
  <c r="AA337" i="2"/>
  <c r="Y336" i="2"/>
  <c r="AA336" i="2"/>
  <c r="Y335" i="2"/>
  <c r="AA335" i="2"/>
  <c r="Y334" i="2"/>
  <c r="AA334" i="2"/>
  <c r="Y333" i="2"/>
  <c r="AA333" i="2"/>
  <c r="Y332" i="2"/>
  <c r="AA332" i="2"/>
  <c r="Y331" i="2"/>
  <c r="AA331" i="2"/>
  <c r="Y330" i="2"/>
  <c r="AA330" i="2"/>
  <c r="Y329" i="2"/>
  <c r="AA329" i="2"/>
  <c r="Y328" i="2"/>
  <c r="AA328" i="2"/>
  <c r="Y327" i="2"/>
  <c r="AA327" i="2"/>
  <c r="Y326" i="2"/>
  <c r="AA326" i="2"/>
  <c r="Y325" i="2"/>
  <c r="AA325" i="2"/>
  <c r="Y324" i="2"/>
  <c r="AA324" i="2"/>
  <c r="Y323" i="2"/>
  <c r="AA323" i="2"/>
  <c r="Y322" i="2"/>
  <c r="AA322" i="2"/>
  <c r="Y321" i="2"/>
  <c r="AA321" i="2"/>
  <c r="Y320" i="2"/>
  <c r="AA320" i="2"/>
  <c r="Y319" i="2"/>
  <c r="AA319" i="2"/>
  <c r="Y318" i="2"/>
  <c r="AA318" i="2"/>
  <c r="Y317" i="2"/>
  <c r="AA317" i="2"/>
  <c r="Y316" i="2"/>
  <c r="AA316" i="2"/>
  <c r="Y315" i="2"/>
  <c r="AA315" i="2"/>
  <c r="Y314" i="2"/>
  <c r="AA314" i="2"/>
  <c r="Y313" i="2"/>
  <c r="AA313" i="2"/>
  <c r="Y312" i="2"/>
  <c r="AA312" i="2"/>
  <c r="Y311" i="2"/>
  <c r="AA311" i="2"/>
  <c r="Y310" i="2"/>
  <c r="AA310" i="2"/>
  <c r="Y309" i="2"/>
  <c r="AA309" i="2"/>
  <c r="Y308" i="2"/>
  <c r="AA308" i="2"/>
  <c r="Y307" i="2"/>
  <c r="AA307" i="2"/>
  <c r="Y306" i="2"/>
  <c r="AA306" i="2"/>
  <c r="Y305" i="2"/>
  <c r="AA305" i="2"/>
  <c r="Y304" i="2"/>
  <c r="AA304" i="2"/>
  <c r="Y303" i="2"/>
  <c r="AA303" i="2"/>
  <c r="Y302" i="2"/>
  <c r="AA302" i="2"/>
  <c r="Y301" i="2"/>
  <c r="AA301" i="2"/>
  <c r="Y300" i="2"/>
  <c r="AA300" i="2"/>
  <c r="Y299" i="2"/>
  <c r="AA299" i="2"/>
  <c r="Y298" i="2"/>
  <c r="AA298" i="2"/>
  <c r="Y297" i="2"/>
  <c r="AA297" i="2"/>
  <c r="Y296" i="2"/>
  <c r="AA296" i="2"/>
  <c r="Y295" i="2"/>
  <c r="AA295" i="2"/>
  <c r="Y294" i="2"/>
  <c r="AA294" i="2"/>
  <c r="Y293" i="2"/>
  <c r="AA293" i="2"/>
  <c r="Y292" i="2"/>
  <c r="AA292" i="2"/>
  <c r="Y291" i="2"/>
  <c r="AA291" i="2"/>
  <c r="Y290" i="2"/>
  <c r="AA290" i="2"/>
  <c r="Y289" i="2"/>
  <c r="AA289" i="2"/>
  <c r="Y288" i="2"/>
  <c r="AA288" i="2"/>
  <c r="Y287" i="2"/>
  <c r="AA287" i="2"/>
  <c r="Y286" i="2"/>
  <c r="AA286" i="2"/>
  <c r="Y285" i="2"/>
  <c r="AA285" i="2"/>
  <c r="Y284" i="2"/>
  <c r="AA284" i="2"/>
  <c r="Y283" i="2"/>
  <c r="AA283" i="2"/>
  <c r="Y282" i="2"/>
  <c r="AA282" i="2"/>
  <c r="Y281" i="2"/>
  <c r="AA281" i="2"/>
  <c r="Y280" i="2"/>
  <c r="AA280" i="2"/>
  <c r="Y279" i="2"/>
  <c r="AA279" i="2"/>
  <c r="Y278" i="2"/>
  <c r="AA278" i="2"/>
  <c r="Y277" i="2"/>
  <c r="AA277" i="2"/>
  <c r="Y276" i="2"/>
  <c r="AA276" i="2"/>
  <c r="Y275" i="2"/>
  <c r="AA275" i="2"/>
  <c r="Y274" i="2"/>
  <c r="AA274" i="2"/>
  <c r="Y273" i="2"/>
  <c r="AA273" i="2"/>
  <c r="Y272" i="2"/>
  <c r="AA272" i="2"/>
  <c r="Y271" i="2"/>
  <c r="AA271" i="2"/>
  <c r="Y270" i="2"/>
  <c r="AA270" i="2"/>
  <c r="Y269" i="2"/>
  <c r="AA269" i="2"/>
  <c r="Y268" i="2"/>
  <c r="AA268" i="2"/>
  <c r="Y267" i="2"/>
  <c r="AA267" i="2"/>
  <c r="Y266" i="2"/>
  <c r="AA266" i="2"/>
  <c r="Y265" i="2"/>
  <c r="AA265" i="2"/>
  <c r="Y264" i="2"/>
  <c r="AA264" i="2"/>
  <c r="Y263" i="2"/>
  <c r="AA263" i="2"/>
  <c r="Y262" i="2"/>
  <c r="AA262" i="2"/>
  <c r="Y261" i="2"/>
  <c r="AA261" i="2"/>
  <c r="Y260" i="2"/>
  <c r="AA260" i="2"/>
  <c r="Y259" i="2"/>
  <c r="AA259" i="2"/>
  <c r="Y258" i="2"/>
  <c r="AA258" i="2"/>
  <c r="Y257" i="2"/>
  <c r="AA257" i="2"/>
  <c r="Y256" i="2"/>
  <c r="AA256" i="2"/>
  <c r="Y255" i="2"/>
  <c r="AA255" i="2"/>
  <c r="Y254" i="2"/>
  <c r="AA254" i="2"/>
  <c r="Y253" i="2"/>
  <c r="AA253" i="2"/>
  <c r="Y252" i="2"/>
  <c r="AA252" i="2"/>
  <c r="Y251" i="2"/>
  <c r="AA251" i="2"/>
  <c r="Y250" i="2"/>
  <c r="AA250" i="2"/>
  <c r="Y249" i="2"/>
  <c r="AA249" i="2"/>
  <c r="Y247" i="2"/>
  <c r="AA247" i="2"/>
  <c r="Y245" i="2"/>
  <c r="AA245" i="2"/>
  <c r="Y243" i="2"/>
  <c r="AA243" i="2"/>
  <c r="Y241" i="2"/>
  <c r="AA241" i="2"/>
  <c r="Y239" i="2"/>
  <c r="AA239" i="2"/>
  <c r="Y237" i="2"/>
  <c r="AA237" i="2"/>
  <c r="Y235" i="2"/>
  <c r="AA235" i="2"/>
  <c r="Y233" i="2"/>
  <c r="AA233" i="2"/>
  <c r="Y231" i="2"/>
  <c r="AA231" i="2"/>
  <c r="Y229" i="2"/>
  <c r="AA229" i="2"/>
  <c r="Y227" i="2"/>
  <c r="AA227" i="2"/>
  <c r="Y225" i="2"/>
  <c r="AA225" i="2"/>
  <c r="Y223" i="2"/>
  <c r="AA223" i="2"/>
  <c r="Y221" i="2"/>
  <c r="AA221" i="2"/>
  <c r="Y219" i="2"/>
  <c r="AA219" i="2"/>
  <c r="Y217" i="2"/>
  <c r="AA217" i="2"/>
  <c r="Y215" i="2"/>
  <c r="AA215" i="2"/>
  <c r="Y213" i="2"/>
  <c r="AA213" i="2"/>
  <c r="Y211" i="2"/>
  <c r="AA211" i="2"/>
  <c r="Y209" i="2"/>
  <c r="AA209" i="2"/>
  <c r="Y207" i="2"/>
  <c r="AA207" i="2"/>
  <c r="Y205" i="2"/>
  <c r="AA205" i="2"/>
  <c r="Y203" i="2"/>
  <c r="AA203" i="2"/>
  <c r="Y201" i="2"/>
  <c r="AA201" i="2"/>
  <c r="Y199" i="2"/>
  <c r="AA199" i="2"/>
  <c r="Y197" i="2"/>
  <c r="AA197" i="2"/>
  <c r="Y195" i="2"/>
  <c r="AA195" i="2"/>
  <c r="Y193" i="2"/>
  <c r="AA193" i="2"/>
  <c r="Y191" i="2"/>
  <c r="AA191" i="2"/>
  <c r="Y189" i="2"/>
  <c r="AA189" i="2"/>
  <c r="Y187" i="2"/>
  <c r="AA187" i="2"/>
  <c r="Y185" i="2"/>
  <c r="AA185" i="2"/>
  <c r="Y183" i="2"/>
  <c r="AA183" i="2"/>
  <c r="Y181" i="2"/>
  <c r="AA181" i="2"/>
  <c r="Y450" i="2"/>
  <c r="AA450" i="2"/>
  <c r="Y448" i="2"/>
  <c r="AA448" i="2"/>
  <c r="Y446" i="2"/>
  <c r="AA446" i="2"/>
  <c r="Y444" i="2"/>
  <c r="AA444" i="2"/>
  <c r="Y442" i="2"/>
  <c r="AA442" i="2"/>
  <c r="Y440" i="2"/>
  <c r="AA440" i="2"/>
  <c r="Y438" i="2"/>
  <c r="AA438" i="2"/>
  <c r="Y436" i="2"/>
  <c r="AA436" i="2"/>
  <c r="Y434" i="2"/>
  <c r="AA434" i="2"/>
  <c r="Y432" i="2"/>
  <c r="AA432" i="2"/>
  <c r="Y430" i="2"/>
  <c r="AA430" i="2"/>
  <c r="Y428" i="2"/>
  <c r="AA428" i="2"/>
  <c r="Y426" i="2"/>
  <c r="AA426" i="2"/>
  <c r="Y424" i="2"/>
  <c r="AA424" i="2"/>
  <c r="Y422" i="2"/>
  <c r="AA422" i="2"/>
  <c r="Y420" i="2"/>
  <c r="AA420" i="2"/>
  <c r="Y418" i="2"/>
  <c r="AA418" i="2"/>
  <c r="Y416" i="2"/>
  <c r="AA416" i="2"/>
  <c r="Y414" i="2"/>
  <c r="AA414" i="2"/>
  <c r="Y412" i="2"/>
  <c r="AA412" i="2"/>
  <c r="Y410" i="2"/>
  <c r="AA410" i="2"/>
  <c r="Y408" i="2"/>
  <c r="AA408" i="2"/>
  <c r="Y406" i="2"/>
  <c r="AA406" i="2"/>
  <c r="Y404" i="2"/>
  <c r="AA404" i="2"/>
  <c r="Y402" i="2"/>
  <c r="AA402" i="2"/>
  <c r="Y400" i="2"/>
  <c r="AA400" i="2"/>
  <c r="Y398" i="2"/>
  <c r="AA398" i="2"/>
  <c r="Y396" i="2"/>
  <c r="AA396" i="2"/>
  <c r="Y394" i="2"/>
  <c r="AA394" i="2"/>
  <c r="Y392" i="2"/>
  <c r="AA392" i="2"/>
  <c r="Z248" i="2"/>
  <c r="Z246" i="2"/>
  <c r="Z244" i="2"/>
  <c r="Z242" i="2"/>
  <c r="Z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14" i="2"/>
  <c r="Z212" i="2"/>
  <c r="Z210" i="2"/>
  <c r="Z208" i="2"/>
  <c r="Z206" i="2"/>
  <c r="Z204" i="2"/>
  <c r="Z202" i="2"/>
  <c r="Z200" i="2"/>
  <c r="Z198" i="2"/>
  <c r="Z196" i="2"/>
  <c r="Z194" i="2"/>
  <c r="Z192" i="2"/>
  <c r="Z190" i="2"/>
  <c r="Z188" i="2"/>
  <c r="Z186" i="2"/>
  <c r="Z184" i="2"/>
  <c r="Z182" i="2"/>
  <c r="Z180" i="2"/>
  <c r="Z178" i="2"/>
  <c r="Z176" i="2"/>
  <c r="Z174" i="2"/>
  <c r="Z172" i="2"/>
  <c r="Z170" i="2"/>
  <c r="Z168" i="2"/>
  <c r="Z166" i="2"/>
  <c r="Z164" i="2"/>
  <c r="Z162" i="2"/>
  <c r="Y179" i="2"/>
  <c r="AA179" i="2"/>
  <c r="Y175" i="2"/>
  <c r="AA175" i="2"/>
  <c r="Y171" i="2"/>
  <c r="AA171" i="2"/>
  <c r="Y167" i="2"/>
  <c r="AA167" i="2"/>
  <c r="Y163" i="2"/>
  <c r="AA163" i="2"/>
  <c r="Z160" i="2"/>
  <c r="Z156" i="2"/>
  <c r="Z152" i="2"/>
  <c r="Y149" i="2"/>
  <c r="AA149" i="2"/>
  <c r="Y147" i="2"/>
  <c r="AA147" i="2"/>
  <c r="Y145" i="2"/>
  <c r="AA145" i="2"/>
  <c r="Y143" i="2"/>
  <c r="AA143" i="2"/>
  <c r="Y53" i="2"/>
  <c r="Z52" i="2"/>
  <c r="Y49" i="2"/>
  <c r="Z48" i="2"/>
  <c r="Y45" i="2"/>
  <c r="Z44" i="2"/>
  <c r="Y41" i="2"/>
  <c r="Z40" i="2"/>
  <c r="Y37" i="2"/>
  <c r="Z36" i="2"/>
  <c r="Y33" i="2"/>
  <c r="Z32" i="2"/>
  <c r="Y29" i="2"/>
  <c r="Z28" i="2"/>
  <c r="Z25" i="2"/>
  <c r="Z22" i="2"/>
  <c r="Z21" i="2"/>
  <c r="Y19" i="2"/>
  <c r="Z18" i="2"/>
  <c r="Y17" i="2"/>
  <c r="Y14" i="2"/>
  <c r="Z12" i="2"/>
  <c r="Y176" i="2"/>
  <c r="AA176" i="2"/>
  <c r="Y172" i="2"/>
  <c r="AA172" i="2"/>
  <c r="Y168" i="2"/>
  <c r="AA168" i="2"/>
  <c r="Y164" i="2"/>
  <c r="AA164" i="2"/>
  <c r="Z157" i="2"/>
  <c r="Z153" i="2"/>
  <c r="Z148" i="2"/>
  <c r="Z146" i="2"/>
  <c r="Z144" i="2"/>
  <c r="Y52" i="2"/>
  <c r="Z51" i="2"/>
  <c r="Y48" i="2"/>
  <c r="Z47" i="2"/>
  <c r="Y44" i="2"/>
  <c r="Z43" i="2"/>
  <c r="Y40" i="2"/>
  <c r="Z39" i="2"/>
  <c r="Y36" i="2"/>
  <c r="Z35" i="2"/>
  <c r="Y32" i="2"/>
  <c r="Z31" i="2"/>
  <c r="Y28" i="2"/>
  <c r="Z27" i="2"/>
  <c r="Y25" i="2"/>
  <c r="Z24" i="2"/>
  <c r="Y22" i="2"/>
  <c r="Y21" i="2"/>
  <c r="Y18" i="2"/>
  <c r="Z15" i="2"/>
  <c r="Z13" i="2"/>
  <c r="Y12" i="2"/>
  <c r="Y9" i="2"/>
  <c r="Z8" i="2"/>
  <c r="Y177" i="2"/>
  <c r="AA177" i="2"/>
  <c r="Y173" i="2"/>
  <c r="AA173" i="2"/>
  <c r="Y169" i="2"/>
  <c r="AA169" i="2"/>
  <c r="Y165" i="2"/>
  <c r="AA165" i="2"/>
  <c r="Y161" i="2"/>
  <c r="AA161" i="2"/>
  <c r="Z158" i="2"/>
  <c r="Z154" i="2"/>
  <c r="Z150" i="2"/>
  <c r="Y148" i="2"/>
  <c r="AA148" i="2"/>
  <c r="Y146" i="2"/>
  <c r="AA146" i="2"/>
  <c r="Y144" i="2"/>
  <c r="AA144" i="2"/>
  <c r="Z142" i="2"/>
  <c r="Z141" i="2"/>
  <c r="Z140" i="2"/>
  <c r="I137" i="13"/>
  <c r="Z139" i="2"/>
  <c r="I136" i="13"/>
  <c r="Z138" i="2"/>
  <c r="I135" i="13"/>
  <c r="Z137" i="2"/>
  <c r="I134" i="13"/>
  <c r="Z136" i="2"/>
  <c r="I133" i="13"/>
  <c r="Z135" i="2"/>
  <c r="I132" i="13"/>
  <c r="Z134" i="2"/>
  <c r="I131" i="13"/>
  <c r="Z133" i="2"/>
  <c r="I130" i="13"/>
  <c r="Z132" i="2"/>
  <c r="I129" i="13"/>
  <c r="Z131" i="2"/>
  <c r="I128" i="13"/>
  <c r="Z130" i="2"/>
  <c r="I127" i="13"/>
  <c r="Z129" i="2"/>
  <c r="I126" i="13"/>
  <c r="Z128" i="2"/>
  <c r="I125" i="13"/>
  <c r="Z127" i="2"/>
  <c r="I124" i="13"/>
  <c r="Z126" i="2"/>
  <c r="I123" i="13"/>
  <c r="Z125" i="2"/>
  <c r="I122" i="13"/>
  <c r="Z124" i="2"/>
  <c r="I121" i="13"/>
  <c r="Z123" i="2"/>
  <c r="I120" i="13"/>
  <c r="Z122" i="2"/>
  <c r="I119" i="13"/>
  <c r="Z121" i="2"/>
  <c r="I118" i="13"/>
  <c r="Z120" i="2"/>
  <c r="I117" i="13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Y51" i="2"/>
  <c r="Z50" i="2"/>
  <c r="Y47" i="2"/>
  <c r="Z46" i="2"/>
  <c r="Y43" i="2"/>
  <c r="Z42" i="2"/>
  <c r="Y39" i="2"/>
  <c r="Z38" i="2"/>
  <c r="Y35" i="2"/>
  <c r="Z34" i="2"/>
  <c r="Y31" i="2"/>
  <c r="Z30" i="2"/>
  <c r="Y27" i="2"/>
  <c r="Z26" i="2"/>
  <c r="Y24" i="2"/>
  <c r="Z23" i="2"/>
  <c r="Z20" i="2"/>
  <c r="Y178" i="2"/>
  <c r="AA178" i="2"/>
  <c r="Y174" i="2"/>
  <c r="AA174" i="2"/>
  <c r="Y170" i="2"/>
  <c r="AA170" i="2"/>
  <c r="Y166" i="2"/>
  <c r="AA166" i="2"/>
  <c r="Y162" i="2"/>
  <c r="AA162" i="2"/>
  <c r="Z159" i="2"/>
  <c r="Z155" i="2"/>
  <c r="Z151" i="2"/>
  <c r="Z149" i="2"/>
  <c r="Z147" i="2"/>
  <c r="Z145" i="2"/>
  <c r="Z143" i="2"/>
  <c r="Y142" i="2"/>
  <c r="AA142" i="2"/>
  <c r="Y141" i="2"/>
  <c r="AA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Z53" i="2"/>
  <c r="Y50" i="2"/>
  <c r="Z49" i="2"/>
  <c r="Y46" i="2"/>
  <c r="Z45" i="2"/>
  <c r="Y42" i="2"/>
  <c r="Z41" i="2"/>
  <c r="Y38" i="2"/>
  <c r="Z37" i="2"/>
  <c r="Y34" i="2"/>
  <c r="Z33" i="2"/>
  <c r="Y30" i="2"/>
  <c r="Z29" i="2"/>
  <c r="Y26" i="2"/>
  <c r="Y23" i="2"/>
  <c r="Y20" i="2"/>
  <c r="Z19" i="2"/>
  <c r="Z17" i="2"/>
  <c r="Y16" i="2"/>
  <c r="Z14" i="2"/>
  <c r="Y11" i="2"/>
  <c r="Y10" i="2"/>
  <c r="Y7" i="2"/>
  <c r="Z16" i="2"/>
  <c r="Y15" i="2"/>
  <c r="Z11" i="2"/>
  <c r="Z9" i="2"/>
  <c r="Y8" i="2"/>
  <c r="Y13" i="2"/>
  <c r="Z10" i="2"/>
  <c r="Z7" i="2"/>
  <c r="W45" i="19"/>
  <c r="W70" i="26"/>
  <c r="W86" i="19"/>
  <c r="W93" i="26"/>
  <c r="W109" i="19"/>
  <c r="W8" i="19"/>
  <c r="W43" i="26"/>
  <c r="W59" i="26"/>
  <c r="W75" i="19"/>
  <c r="W123" i="26"/>
  <c r="W137" i="19"/>
  <c r="W135" i="26"/>
  <c r="BX8" i="1"/>
  <c r="BY8" i="1"/>
  <c r="AR6" i="19"/>
  <c r="Z12" i="19"/>
  <c r="AB12" i="19"/>
  <c r="AS6" i="19"/>
  <c r="Z13" i="19"/>
  <c r="AB13" i="19"/>
  <c r="CB7" i="19"/>
  <c r="BM7" i="19"/>
  <c r="AW6" i="19"/>
  <c r="Z17" i="19"/>
  <c r="AB17" i="19"/>
  <c r="W6" i="19"/>
  <c r="AX6" i="19"/>
  <c r="Z18" i="19"/>
  <c r="AB18" i="19"/>
  <c r="BV7" i="19"/>
  <c r="AQ6" i="19"/>
  <c r="Z11" i="19"/>
  <c r="AB11" i="19"/>
  <c r="BO7" i="19"/>
  <c r="CE7" i="19"/>
  <c r="W49" i="19"/>
  <c r="W65" i="19"/>
  <c r="W81" i="19"/>
  <c r="W97" i="19"/>
  <c r="W113" i="19"/>
  <c r="W447" i="11"/>
  <c r="V446" i="11"/>
  <c r="W443" i="11"/>
  <c r="V442" i="11"/>
  <c r="W439" i="11"/>
  <c r="V438" i="11"/>
  <c r="W435" i="11"/>
  <c r="V434" i="11"/>
  <c r="W431" i="11"/>
  <c r="V430" i="11"/>
  <c r="W427" i="11"/>
  <c r="V426" i="11"/>
  <c r="W423" i="11"/>
  <c r="W448" i="11"/>
  <c r="V447" i="11"/>
  <c r="W444" i="11"/>
  <c r="V443" i="11"/>
  <c r="W440" i="11"/>
  <c r="V439" i="11"/>
  <c r="W436" i="11"/>
  <c r="V435" i="11"/>
  <c r="W432" i="11"/>
  <c r="V431" i="11"/>
  <c r="W428" i="11"/>
  <c r="V427" i="11"/>
  <c r="W424" i="11"/>
  <c r="W449" i="11"/>
  <c r="V448" i="11"/>
  <c r="W442" i="11"/>
  <c r="W441" i="11"/>
  <c r="V440" i="11"/>
  <c r="W434" i="11"/>
  <c r="W433" i="11"/>
  <c r="V432" i="11"/>
  <c r="W426" i="11"/>
  <c r="W425" i="11"/>
  <c r="V424" i="11"/>
  <c r="V422" i="11"/>
  <c r="W419" i="11"/>
  <c r="V418" i="11"/>
  <c r="W415" i="11"/>
  <c r="V414" i="11"/>
  <c r="W411" i="11"/>
  <c r="V410" i="11"/>
  <c r="W407" i="11"/>
  <c r="V406" i="11"/>
  <c r="W403" i="11"/>
  <c r="V402" i="11"/>
  <c r="W399" i="11"/>
  <c r="V398" i="11"/>
  <c r="W395" i="11"/>
  <c r="V394" i="11"/>
  <c r="W391" i="11"/>
  <c r="V390" i="11"/>
  <c r="W387" i="11"/>
  <c r="V386" i="11"/>
  <c r="W383" i="11"/>
  <c r="V382" i="11"/>
  <c r="W379" i="11"/>
  <c r="V378" i="11"/>
  <c r="W375" i="11"/>
  <c r="V374" i="11"/>
  <c r="W371" i="11"/>
  <c r="V370" i="11"/>
  <c r="V449" i="11"/>
  <c r="V441" i="11"/>
  <c r="V433" i="11"/>
  <c r="V425" i="11"/>
  <c r="V423" i="11"/>
  <c r="W420" i="11"/>
  <c r="V419" i="11"/>
  <c r="W416" i="11"/>
  <c r="V415" i="11"/>
  <c r="W412" i="11"/>
  <c r="V411" i="11"/>
  <c r="W408" i="11"/>
  <c r="V407" i="11"/>
  <c r="W404" i="11"/>
  <c r="V403" i="11"/>
  <c r="W400" i="11"/>
  <c r="V399" i="11"/>
  <c r="W396" i="11"/>
  <c r="V395" i="11"/>
  <c r="W392" i="11"/>
  <c r="V391" i="11"/>
  <c r="W388" i="11"/>
  <c r="V387" i="11"/>
  <c r="W384" i="11"/>
  <c r="V383" i="11"/>
  <c r="W380" i="11"/>
  <c r="V379" i="11"/>
  <c r="W376" i="11"/>
  <c r="V375" i="11"/>
  <c r="W372" i="11"/>
  <c r="V371" i="11"/>
  <c r="W368" i="11"/>
  <c r="V367" i="11"/>
  <c r="W446" i="11"/>
  <c r="W445" i="11"/>
  <c r="V444" i="11"/>
  <c r="W438" i="11"/>
  <c r="W437" i="11"/>
  <c r="V436" i="11"/>
  <c r="W430" i="11"/>
  <c r="W429" i="11"/>
  <c r="V428" i="11"/>
  <c r="W421" i="11"/>
  <c r="V420" i="11"/>
  <c r="W417" i="11"/>
  <c r="V416" i="11"/>
  <c r="W413" i="11"/>
  <c r="V412" i="11"/>
  <c r="W409" i="11"/>
  <c r="V408" i="11"/>
  <c r="W405" i="11"/>
  <c r="V404" i="11"/>
  <c r="W401" i="11"/>
  <c r="V400" i="11"/>
  <c r="W397" i="11"/>
  <c r="V396" i="11"/>
  <c r="W393" i="11"/>
  <c r="V392" i="11"/>
  <c r="W389" i="11"/>
  <c r="V388" i="11"/>
  <c r="W385" i="11"/>
  <c r="V384" i="11"/>
  <c r="W381" i="11"/>
  <c r="V380" i="11"/>
  <c r="W377" i="11"/>
  <c r="V376" i="11"/>
  <c r="W373" i="11"/>
  <c r="V372" i="11"/>
  <c r="W369" i="11"/>
  <c r="V368" i="11"/>
  <c r="W365" i="11"/>
  <c r="V364" i="11"/>
  <c r="W361" i="11"/>
  <c r="V360" i="11"/>
  <c r="W357" i="11"/>
  <c r="V356" i="11"/>
  <c r="W353" i="11"/>
  <c r="V352" i="11"/>
  <c r="W349" i="11"/>
  <c r="V348" i="11"/>
  <c r="W345" i="11"/>
  <c r="V344" i="11"/>
  <c r="W341" i="11"/>
  <c r="V340" i="11"/>
  <c r="W337" i="11"/>
  <c r="V336" i="11"/>
  <c r="W333" i="11"/>
  <c r="V332" i="11"/>
  <c r="V445" i="11"/>
  <c r="V437" i="11"/>
  <c r="V429" i="11"/>
  <c r="W422" i="11"/>
  <c r="V421" i="11"/>
  <c r="W418" i="11"/>
  <c r="V417" i="11"/>
  <c r="W414" i="11"/>
  <c r="V413" i="11"/>
  <c r="W410" i="11"/>
  <c r="V409" i="11"/>
  <c r="W406" i="11"/>
  <c r="V405" i="11"/>
  <c r="W402" i="11"/>
  <c r="V401" i="11"/>
  <c r="W398" i="11"/>
  <c r="V397" i="11"/>
  <c r="W394" i="11"/>
  <c r="V393" i="11"/>
  <c r="W390" i="11"/>
  <c r="V389" i="11"/>
  <c r="W386" i="11"/>
  <c r="V385" i="11"/>
  <c r="W382" i="11"/>
  <c r="V381" i="11"/>
  <c r="W378" i="11"/>
  <c r="V377" i="11"/>
  <c r="W374" i="11"/>
  <c r="V373" i="11"/>
  <c r="W370" i="11"/>
  <c r="V369" i="11"/>
  <c r="W366" i="11"/>
  <c r="V365" i="11"/>
  <c r="W362" i="11"/>
  <c r="V361" i="11"/>
  <c r="W358" i="11"/>
  <c r="V357" i="11"/>
  <c r="W354" i="11"/>
  <c r="V353" i="11"/>
  <c r="W350" i="11"/>
  <c r="V349" i="11"/>
  <c r="W346" i="11"/>
  <c r="V345" i="11"/>
  <c r="W342" i="11"/>
  <c r="V341" i="11"/>
  <c r="W338" i="11"/>
  <c r="V337" i="11"/>
  <c r="W334" i="11"/>
  <c r="V333" i="11"/>
  <c r="W367" i="11"/>
  <c r="V363" i="11"/>
  <c r="V355" i="11"/>
  <c r="V347" i="11"/>
  <c r="V339" i="11"/>
  <c r="V331" i="11"/>
  <c r="V330" i="11"/>
  <c r="W327" i="11"/>
  <c r="V326" i="11"/>
  <c r="W323" i="11"/>
  <c r="V322" i="11"/>
  <c r="W319" i="11"/>
  <c r="V318" i="11"/>
  <c r="W315" i="11"/>
  <c r="V314" i="11"/>
  <c r="W311" i="11"/>
  <c r="V310" i="11"/>
  <c r="W307" i="11"/>
  <c r="V306" i="11"/>
  <c r="W303" i="11"/>
  <c r="V302" i="11"/>
  <c r="W299" i="11"/>
  <c r="V298" i="11"/>
  <c r="W295" i="11"/>
  <c r="V294" i="11"/>
  <c r="W291" i="11"/>
  <c r="V290" i="11"/>
  <c r="W287" i="11"/>
  <c r="V286" i="11"/>
  <c r="W283" i="11"/>
  <c r="V282" i="11"/>
  <c r="W279" i="11"/>
  <c r="V278" i="11"/>
  <c r="W275" i="11"/>
  <c r="V274" i="11"/>
  <c r="W271" i="11"/>
  <c r="V270" i="11"/>
  <c r="W267" i="11"/>
  <c r="V266" i="11"/>
  <c r="W263" i="11"/>
  <c r="V262" i="11"/>
  <c r="W259" i="11"/>
  <c r="V258" i="11"/>
  <c r="W255" i="11"/>
  <c r="V254" i="11"/>
  <c r="W251" i="11"/>
  <c r="V250" i="11"/>
  <c r="W247" i="11"/>
  <c r="V246" i="11"/>
  <c r="W243" i="11"/>
  <c r="V242" i="11"/>
  <c r="W239" i="11"/>
  <c r="V238" i="11"/>
  <c r="W235" i="11"/>
  <c r="V234" i="11"/>
  <c r="W231" i="11"/>
  <c r="V230" i="11"/>
  <c r="W227" i="11"/>
  <c r="V226" i="11"/>
  <c r="W223" i="11"/>
  <c r="V222" i="11"/>
  <c r="W219" i="11"/>
  <c r="V218" i="11"/>
  <c r="W215" i="11"/>
  <c r="V214" i="11"/>
  <c r="W211" i="11"/>
  <c r="V210" i="11"/>
  <c r="W207" i="11"/>
  <c r="V206" i="11"/>
  <c r="W203" i="11"/>
  <c r="V202" i="11"/>
  <c r="W199" i="11"/>
  <c r="V198" i="11"/>
  <c r="W195" i="11"/>
  <c r="V194" i="11"/>
  <c r="W191" i="11"/>
  <c r="V190" i="11"/>
  <c r="W187" i="11"/>
  <c r="V186" i="11"/>
  <c r="W183" i="11"/>
  <c r="V182" i="11"/>
  <c r="W179" i="11"/>
  <c r="V178" i="11"/>
  <c r="W175" i="11"/>
  <c r="V174" i="11"/>
  <c r="W171" i="11"/>
  <c r="V170" i="11"/>
  <c r="W167" i="11"/>
  <c r="V166" i="11"/>
  <c r="W163" i="11"/>
  <c r="W360" i="11"/>
  <c r="W359" i="11"/>
  <c r="V358" i="11"/>
  <c r="W352" i="11"/>
  <c r="W351" i="11"/>
  <c r="V350" i="11"/>
  <c r="W344" i="11"/>
  <c r="W343" i="11"/>
  <c r="V342" i="11"/>
  <c r="W336" i="11"/>
  <c r="W335" i="11"/>
  <c r="V334" i="11"/>
  <c r="W328" i="11"/>
  <c r="V327" i="11"/>
  <c r="W324" i="11"/>
  <c r="V323" i="11"/>
  <c r="W320" i="11"/>
  <c r="V319" i="11"/>
  <c r="W316" i="11"/>
  <c r="V315" i="11"/>
  <c r="W312" i="11"/>
  <c r="V311" i="11"/>
  <c r="W308" i="11"/>
  <c r="V307" i="11"/>
  <c r="W304" i="11"/>
  <c r="V303" i="11"/>
  <c r="W300" i="11"/>
  <c r="V299" i="11"/>
  <c r="W296" i="11"/>
  <c r="V295" i="11"/>
  <c r="W292" i="11"/>
  <c r="V291" i="11"/>
  <c r="W288" i="11"/>
  <c r="V287" i="11"/>
  <c r="W284" i="11"/>
  <c r="V283" i="11"/>
  <c r="W280" i="11"/>
  <c r="V279" i="11"/>
  <c r="W276" i="11"/>
  <c r="V275" i="11"/>
  <c r="W272" i="11"/>
  <c r="V271" i="11"/>
  <c r="W268" i="11"/>
  <c r="V267" i="11"/>
  <c r="W264" i="11"/>
  <c r="V263" i="11"/>
  <c r="W260" i="11"/>
  <c r="V259" i="11"/>
  <c r="W256" i="11"/>
  <c r="V255" i="11"/>
  <c r="W252" i="11"/>
  <c r="V251" i="11"/>
  <c r="W248" i="11"/>
  <c r="V247" i="11"/>
  <c r="W244" i="11"/>
  <c r="V243" i="11"/>
  <c r="W240" i="11"/>
  <c r="V239" i="11"/>
  <c r="W236" i="11"/>
  <c r="V235" i="11"/>
  <c r="W232" i="11"/>
  <c r="V231" i="11"/>
  <c r="W228" i="11"/>
  <c r="V227" i="11"/>
  <c r="W224" i="11"/>
  <c r="V223" i="11"/>
  <c r="W220" i="11"/>
  <c r="V219" i="11"/>
  <c r="W216" i="11"/>
  <c r="V215" i="11"/>
  <c r="W212" i="11"/>
  <c r="V211" i="11"/>
  <c r="W208" i="11"/>
  <c r="V207" i="11"/>
  <c r="W204" i="11"/>
  <c r="V203" i="11"/>
  <c r="W200" i="11"/>
  <c r="V199" i="11"/>
  <c r="W196" i="11"/>
  <c r="V195" i="11"/>
  <c r="W192" i="11"/>
  <c r="V191" i="11"/>
  <c r="W188" i="11"/>
  <c r="V187" i="11"/>
  <c r="W184" i="11"/>
  <c r="V183" i="11"/>
  <c r="W180" i="11"/>
  <c r="V179" i="11"/>
  <c r="W176" i="11"/>
  <c r="V175" i="11"/>
  <c r="W172" i="11"/>
  <c r="V359" i="11"/>
  <c r="V351" i="11"/>
  <c r="V343" i="11"/>
  <c r="V335" i="11"/>
  <c r="W329" i="11"/>
  <c r="V328" i="11"/>
  <c r="W325" i="11"/>
  <c r="V324" i="11"/>
  <c r="W321" i="11"/>
  <c r="V320" i="11"/>
  <c r="W317" i="11"/>
  <c r="V316" i="11"/>
  <c r="W313" i="11"/>
  <c r="V312" i="11"/>
  <c r="W309" i="11"/>
  <c r="V308" i="11"/>
  <c r="W305" i="11"/>
  <c r="V304" i="11"/>
  <c r="W301" i="11"/>
  <c r="V300" i="11"/>
  <c r="W297" i="11"/>
  <c r="V296" i="11"/>
  <c r="W293" i="11"/>
  <c r="V292" i="11"/>
  <c r="W289" i="11"/>
  <c r="V288" i="11"/>
  <c r="W285" i="11"/>
  <c r="V284" i="11"/>
  <c r="W281" i="11"/>
  <c r="V280" i="11"/>
  <c r="W277" i="11"/>
  <c r="V276" i="11"/>
  <c r="W273" i="11"/>
  <c r="V272" i="11"/>
  <c r="W269" i="11"/>
  <c r="V268" i="11"/>
  <c r="W265" i="11"/>
  <c r="V264" i="11"/>
  <c r="W261" i="11"/>
  <c r="V260" i="11"/>
  <c r="W257" i="11"/>
  <c r="V256" i="11"/>
  <c r="W253" i="11"/>
  <c r="V252" i="11"/>
  <c r="W249" i="11"/>
  <c r="V248" i="11"/>
  <c r="W245" i="11"/>
  <c r="V244" i="11"/>
  <c r="W241" i="11"/>
  <c r="V240" i="11"/>
  <c r="W237" i="11"/>
  <c r="V236" i="11"/>
  <c r="W233" i="11"/>
  <c r="V232" i="11"/>
  <c r="W229" i="11"/>
  <c r="V228" i="11"/>
  <c r="W225" i="11"/>
  <c r="V224" i="11"/>
  <c r="W221" i="11"/>
  <c r="V220" i="11"/>
  <c r="W217" i="11"/>
  <c r="V216" i="11"/>
  <c r="W213" i="11"/>
  <c r="V212" i="11"/>
  <c r="W209" i="11"/>
  <c r="V208" i="11"/>
  <c r="W205" i="11"/>
  <c r="V204" i="11"/>
  <c r="W201" i="11"/>
  <c r="V200" i="11"/>
  <c r="W197" i="11"/>
  <c r="V196" i="11"/>
  <c r="W193" i="11"/>
  <c r="V192" i="11"/>
  <c r="W189" i="11"/>
  <c r="V188" i="11"/>
  <c r="W185" i="11"/>
  <c r="V184" i="11"/>
  <c r="W181" i="11"/>
  <c r="V180" i="11"/>
  <c r="W177" i="11"/>
  <c r="V176" i="11"/>
  <c r="W173" i="11"/>
  <c r="V172" i="11"/>
  <c r="W169" i="11"/>
  <c r="V168" i="11"/>
  <c r="W165" i="11"/>
  <c r="V164" i="11"/>
  <c r="V366" i="11"/>
  <c r="W364" i="11"/>
  <c r="W363" i="11"/>
  <c r="V362" i="11"/>
  <c r="W356" i="11"/>
  <c r="W355" i="11"/>
  <c r="V354" i="11"/>
  <c r="W348" i="11"/>
  <c r="W347" i="11"/>
  <c r="V346" i="11"/>
  <c r="W340" i="11"/>
  <c r="W339" i="11"/>
  <c r="V338" i="11"/>
  <c r="W332" i="11"/>
  <c r="W331" i="11"/>
  <c r="W330" i="11"/>
  <c r="V329" i="11"/>
  <c r="W326" i="11"/>
  <c r="V325" i="11"/>
  <c r="W322" i="11"/>
  <c r="V321" i="11"/>
  <c r="W318" i="11"/>
  <c r="V317" i="11"/>
  <c r="W314" i="11"/>
  <c r="V313" i="11"/>
  <c r="W310" i="11"/>
  <c r="V309" i="11"/>
  <c r="W306" i="11"/>
  <c r="V305" i="11"/>
  <c r="W294" i="11"/>
  <c r="V289" i="11"/>
  <c r="W278" i="11"/>
  <c r="V273" i="11"/>
  <c r="W262" i="11"/>
  <c r="V257" i="11"/>
  <c r="W246" i="11"/>
  <c r="V245" i="11"/>
  <c r="W238" i="11"/>
  <c r="V237" i="11"/>
  <c r="W230" i="11"/>
  <c r="V229" i="11"/>
  <c r="W222" i="11"/>
  <c r="V221" i="11"/>
  <c r="W214" i="11"/>
  <c r="V213" i="11"/>
  <c r="W206" i="11"/>
  <c r="V205" i="11"/>
  <c r="W198" i="11"/>
  <c r="V197" i="11"/>
  <c r="W190" i="11"/>
  <c r="V189" i="11"/>
  <c r="W182" i="11"/>
  <c r="V181" i="11"/>
  <c r="W174" i="11"/>
  <c r="V173" i="11"/>
  <c r="W160" i="11"/>
  <c r="V159" i="11"/>
  <c r="W156" i="11"/>
  <c r="V155" i="11"/>
  <c r="W152" i="11"/>
  <c r="V151" i="11"/>
  <c r="W148" i="11"/>
  <c r="V147" i="11"/>
  <c r="W144" i="11"/>
  <c r="V143" i="11"/>
  <c r="W140" i="11"/>
  <c r="V139" i="11"/>
  <c r="W136" i="11"/>
  <c r="V135" i="11"/>
  <c r="W132" i="11"/>
  <c r="V131" i="11"/>
  <c r="W128" i="11"/>
  <c r="V127" i="11"/>
  <c r="W124" i="11"/>
  <c r="V123" i="11"/>
  <c r="W120" i="11"/>
  <c r="V119" i="11"/>
  <c r="W116" i="11"/>
  <c r="V115" i="11"/>
  <c r="W112" i="11"/>
  <c r="V111" i="11"/>
  <c r="W108" i="11"/>
  <c r="V107" i="11"/>
  <c r="W104" i="11"/>
  <c r="V103" i="11"/>
  <c r="W100" i="11"/>
  <c r="V99" i="11"/>
  <c r="W96" i="11"/>
  <c r="V95" i="11"/>
  <c r="W92" i="11"/>
  <c r="V91" i="11"/>
  <c r="W88" i="11"/>
  <c r="V87" i="11"/>
  <c r="W84" i="11"/>
  <c r="V83" i="11"/>
  <c r="W80" i="11"/>
  <c r="V79" i="11"/>
  <c r="W76" i="11"/>
  <c r="V75" i="11"/>
  <c r="W72" i="11"/>
  <c r="V71" i="11"/>
  <c r="W68" i="11"/>
  <c r="V67" i="11"/>
  <c r="W64" i="11"/>
  <c r="V63" i="11"/>
  <c r="W60" i="11"/>
  <c r="V59" i="11"/>
  <c r="W56" i="11"/>
  <c r="V55" i="11"/>
  <c r="W18" i="11"/>
  <c r="V17" i="11"/>
  <c r="V16" i="11"/>
  <c r="V15" i="11"/>
  <c r="W14" i="11"/>
  <c r="W13" i="11"/>
  <c r="W12" i="11"/>
  <c r="W9" i="11"/>
  <c r="V8" i="11"/>
  <c r="V7" i="11"/>
  <c r="V6" i="11"/>
  <c r="V301" i="11"/>
  <c r="W290" i="11"/>
  <c r="V285" i="11"/>
  <c r="W274" i="11"/>
  <c r="V269" i="11"/>
  <c r="W258" i="11"/>
  <c r="V253" i="11"/>
  <c r="V171" i="11"/>
  <c r="V169" i="11"/>
  <c r="V167" i="11"/>
  <c r="V165" i="11"/>
  <c r="V163" i="11"/>
  <c r="W161" i="11"/>
  <c r="V160" i="11"/>
  <c r="W157" i="11"/>
  <c r="V156" i="11"/>
  <c r="W153" i="11"/>
  <c r="V152" i="11"/>
  <c r="W149" i="11"/>
  <c r="V148" i="11"/>
  <c r="W145" i="11"/>
  <c r="V144" i="11"/>
  <c r="W141" i="11"/>
  <c r="V140" i="11"/>
  <c r="W137" i="11"/>
  <c r="V136" i="11"/>
  <c r="W133" i="11"/>
  <c r="V132" i="11"/>
  <c r="W129" i="11"/>
  <c r="V128" i="11"/>
  <c r="W125" i="11"/>
  <c r="V124" i="11"/>
  <c r="W121" i="11"/>
  <c r="V120" i="11"/>
  <c r="W117" i="11"/>
  <c r="V116" i="11"/>
  <c r="W113" i="11"/>
  <c r="V112" i="11"/>
  <c r="W109" i="11"/>
  <c r="V108" i="11"/>
  <c r="W105" i="11"/>
  <c r="V104" i="11"/>
  <c r="W101" i="11"/>
  <c r="V100" i="11"/>
  <c r="W97" i="11"/>
  <c r="V96" i="11"/>
  <c r="W93" i="11"/>
  <c r="V92" i="11"/>
  <c r="W89" i="11"/>
  <c r="V88" i="11"/>
  <c r="W85" i="11"/>
  <c r="V84" i="11"/>
  <c r="W81" i="11"/>
  <c r="V80" i="11"/>
  <c r="W77" i="11"/>
  <c r="V76" i="11"/>
  <c r="W73" i="11"/>
  <c r="V72" i="11"/>
  <c r="W69" i="11"/>
  <c r="V68" i="11"/>
  <c r="W65" i="11"/>
  <c r="V64" i="11"/>
  <c r="W61" i="11"/>
  <c r="V60" i="11"/>
  <c r="W57" i="11"/>
  <c r="V56" i="11"/>
  <c r="W53" i="11"/>
  <c r="W52" i="11"/>
  <c r="W51" i="11"/>
  <c r="W50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V18" i="11"/>
  <c r="V14" i="11"/>
  <c r="V13" i="11"/>
  <c r="V12" i="11"/>
  <c r="W11" i="11"/>
  <c r="W10" i="11"/>
  <c r="V9" i="11"/>
  <c r="W302" i="11"/>
  <c r="V297" i="11"/>
  <c r="W286" i="11"/>
  <c r="V281" i="11"/>
  <c r="W270" i="11"/>
  <c r="V265" i="11"/>
  <c r="W254" i="11"/>
  <c r="V249" i="11"/>
  <c r="W242" i="11"/>
  <c r="V241" i="11"/>
  <c r="W234" i="11"/>
  <c r="V233" i="11"/>
  <c r="W226" i="11"/>
  <c r="V225" i="11"/>
  <c r="W218" i="11"/>
  <c r="V217" i="11"/>
  <c r="W210" i="11"/>
  <c r="V209" i="11"/>
  <c r="W202" i="11"/>
  <c r="V201" i="11"/>
  <c r="W194" i="11"/>
  <c r="V193" i="11"/>
  <c r="W186" i="11"/>
  <c r="V185" i="11"/>
  <c r="W178" i="11"/>
  <c r="V177" i="11"/>
  <c r="W170" i="11"/>
  <c r="W168" i="11"/>
  <c r="W166" i="11"/>
  <c r="W164" i="11"/>
  <c r="W162" i="11"/>
  <c r="V161" i="11"/>
  <c r="W158" i="11"/>
  <c r="V157" i="11"/>
  <c r="W154" i="11"/>
  <c r="V153" i="11"/>
  <c r="W150" i="11"/>
  <c r="V149" i="11"/>
  <c r="W146" i="11"/>
  <c r="V145" i="11"/>
  <c r="W142" i="11"/>
  <c r="V141" i="11"/>
  <c r="W138" i="11"/>
  <c r="V137" i="11"/>
  <c r="W134" i="11"/>
  <c r="V133" i="11"/>
  <c r="W130" i="11"/>
  <c r="V129" i="11"/>
  <c r="W126" i="11"/>
  <c r="V125" i="11"/>
  <c r="W122" i="11"/>
  <c r="V121" i="11"/>
  <c r="W118" i="11"/>
  <c r="V117" i="11"/>
  <c r="W114" i="11"/>
  <c r="V113" i="11"/>
  <c r="W110" i="11"/>
  <c r="V109" i="11"/>
  <c r="W106" i="11"/>
  <c r="V105" i="11"/>
  <c r="W102" i="11"/>
  <c r="V101" i="11"/>
  <c r="W98" i="11"/>
  <c r="V97" i="11"/>
  <c r="W94" i="11"/>
  <c r="V93" i="11"/>
  <c r="W90" i="11"/>
  <c r="V89" i="11"/>
  <c r="W86" i="11"/>
  <c r="V85" i="11"/>
  <c r="W82" i="11"/>
  <c r="V81" i="11"/>
  <c r="W78" i="11"/>
  <c r="V77" i="11"/>
  <c r="W74" i="11"/>
  <c r="V73" i="11"/>
  <c r="W70" i="11"/>
  <c r="V69" i="11"/>
  <c r="W66" i="11"/>
  <c r="V65" i="11"/>
  <c r="W62" i="11"/>
  <c r="V61" i="11"/>
  <c r="W58" i="11"/>
  <c r="V57" i="11"/>
  <c r="W54" i="11"/>
  <c r="V53" i="11"/>
  <c r="V52" i="11"/>
  <c r="V51" i="11"/>
  <c r="V50" i="11"/>
  <c r="V49" i="11"/>
  <c r="V293" i="11"/>
  <c r="W250" i="11"/>
  <c r="W7" i="11"/>
  <c r="W298" i="11"/>
  <c r="V277" i="11"/>
  <c r="V162" i="11"/>
  <c r="W155" i="11"/>
  <c r="V154" i="11"/>
  <c r="W147" i="11"/>
  <c r="V146" i="11"/>
  <c r="W139" i="11"/>
  <c r="V138" i="11"/>
  <c r="W131" i="11"/>
  <c r="V130" i="11"/>
  <c r="W123" i="11"/>
  <c r="V122" i="11"/>
  <c r="W115" i="11"/>
  <c r="V114" i="11"/>
  <c r="W107" i="11"/>
  <c r="V106" i="11"/>
  <c r="W99" i="11"/>
  <c r="V98" i="11"/>
  <c r="W91" i="11"/>
  <c r="V90" i="11"/>
  <c r="W83" i="11"/>
  <c r="V82" i="11"/>
  <c r="W75" i="11"/>
  <c r="V74" i="11"/>
  <c r="W67" i="11"/>
  <c r="V66" i="11"/>
  <c r="W59" i="11"/>
  <c r="V58" i="11"/>
  <c r="V48" i="11"/>
  <c r="V46" i="11"/>
  <c r="V44" i="11"/>
  <c r="V42" i="11"/>
  <c r="V40" i="11"/>
  <c r="V38" i="11"/>
  <c r="V36" i="11"/>
  <c r="V34" i="11"/>
  <c r="V32" i="11"/>
  <c r="V30" i="11"/>
  <c r="V28" i="11"/>
  <c r="V26" i="11"/>
  <c r="V24" i="11"/>
  <c r="V22" i="11"/>
  <c r="V20" i="11"/>
  <c r="W15" i="11"/>
  <c r="V10" i="11"/>
  <c r="W8" i="11"/>
  <c r="W282" i="11"/>
  <c r="V261" i="11"/>
  <c r="W16" i="11"/>
  <c r="W266" i="11"/>
  <c r="W159" i="11"/>
  <c r="V158" i="11"/>
  <c r="W151" i="11"/>
  <c r="V150" i="11"/>
  <c r="W143" i="11"/>
  <c r="V142" i="11"/>
  <c r="W135" i="11"/>
  <c r="V134" i="11"/>
  <c r="W127" i="11"/>
  <c r="V126" i="11"/>
  <c r="W119" i="11"/>
  <c r="V118" i="11"/>
  <c r="W111" i="11"/>
  <c r="V110" i="11"/>
  <c r="W103" i="11"/>
  <c r="V102" i="11"/>
  <c r="W95" i="11"/>
  <c r="V94" i="11"/>
  <c r="W87" i="11"/>
  <c r="V86" i="11"/>
  <c r="W79" i="11"/>
  <c r="V78" i="11"/>
  <c r="W71" i="11"/>
  <c r="V70" i="11"/>
  <c r="W63" i="11"/>
  <c r="V62" i="11"/>
  <c r="W55" i="11"/>
  <c r="V54" i="11"/>
  <c r="V47" i="11"/>
  <c r="V45" i="11"/>
  <c r="V43" i="11"/>
  <c r="V41" i="11"/>
  <c r="V39" i="11"/>
  <c r="V37" i="11"/>
  <c r="V35" i="11"/>
  <c r="V33" i="11"/>
  <c r="V31" i="11"/>
  <c r="V29" i="11"/>
  <c r="V27" i="11"/>
  <c r="V25" i="11"/>
  <c r="V23" i="11"/>
  <c r="V21" i="11"/>
  <c r="V19" i="11"/>
  <c r="W17" i="11"/>
  <c r="V11" i="11"/>
  <c r="W6" i="11"/>
  <c r="W40" i="19"/>
  <c r="W47" i="19"/>
  <c r="W63" i="19"/>
  <c r="W111" i="26"/>
  <c r="W127" i="19"/>
  <c r="BB6" i="26"/>
  <c r="Z22" i="26"/>
  <c r="AB22" i="26"/>
  <c r="BN22" i="26"/>
  <c r="E40" i="39"/>
  <c r="AR6" i="26"/>
  <c r="Z12" i="26"/>
  <c r="AB12" i="26"/>
  <c r="BN12" i="26"/>
  <c r="E29" i="39"/>
  <c r="BE6" i="26"/>
  <c r="Z25" i="26"/>
  <c r="AB25" i="26"/>
  <c r="BN25" i="26"/>
  <c r="E43" i="39"/>
  <c r="AP6" i="26"/>
  <c r="Z10" i="26"/>
  <c r="AB10" i="26"/>
  <c r="BN10" i="26"/>
  <c r="E27" i="39"/>
  <c r="AM6" i="26"/>
  <c r="Z7" i="26"/>
  <c r="AB7" i="26"/>
  <c r="BN7" i="26"/>
  <c r="E24" i="39"/>
  <c r="BC6" i="26"/>
  <c r="Z23" i="26"/>
  <c r="AB23" i="26"/>
  <c r="BN23" i="26"/>
  <c r="E41" i="39"/>
  <c r="AV6" i="26"/>
  <c r="Z16" i="26"/>
  <c r="AB16" i="26"/>
  <c r="BN16" i="26"/>
  <c r="E33" i="39"/>
  <c r="W69" i="19"/>
  <c r="W101" i="19"/>
  <c r="W110" i="26"/>
  <c r="W129" i="19"/>
  <c r="W51" i="26"/>
  <c r="W67" i="26"/>
  <c r="W83" i="19"/>
  <c r="W50" i="19"/>
  <c r="W57" i="26"/>
  <c r="W73" i="19"/>
  <c r="W98" i="26"/>
  <c r="W114" i="19"/>
  <c r="W121" i="26"/>
  <c r="W9" i="26"/>
  <c r="W55" i="19"/>
  <c r="W103" i="26"/>
  <c r="W119" i="19"/>
  <c r="W54" i="26"/>
  <c r="W70" i="19"/>
  <c r="W77" i="26"/>
  <c r="W93" i="19"/>
  <c r="W118" i="26"/>
  <c r="W43" i="19"/>
  <c r="W59" i="19"/>
  <c r="W107" i="26"/>
  <c r="W123" i="19"/>
  <c r="W135" i="19"/>
  <c r="W141" i="26"/>
  <c r="CA8" i="1"/>
  <c r="M10" i="22"/>
  <c r="AZ6" i="19"/>
  <c r="Z20" i="19"/>
  <c r="AB20" i="19"/>
  <c r="BA6" i="19"/>
  <c r="Z21" i="19"/>
  <c r="AB21" i="19"/>
  <c r="AN6" i="19"/>
  <c r="Z8" i="19"/>
  <c r="AB8" i="19"/>
  <c r="BU7" i="19"/>
  <c r="BE6" i="19"/>
  <c r="Z25" i="19"/>
  <c r="AB25" i="19"/>
  <c r="AL6" i="19"/>
  <c r="Z6" i="19"/>
  <c r="AB6" i="19"/>
  <c r="BB6" i="19"/>
  <c r="Z22" i="19"/>
  <c r="AB22" i="19"/>
  <c r="BZ7" i="19"/>
  <c r="AU6" i="19"/>
  <c r="Z15" i="19"/>
  <c r="AB15" i="19"/>
  <c r="W42" i="26"/>
  <c r="W58" i="26"/>
  <c r="W74" i="26"/>
  <c r="W90" i="26"/>
  <c r="W106" i="26"/>
  <c r="W122" i="26"/>
  <c r="W133" i="26"/>
  <c r="E5" i="22"/>
  <c r="W95" i="26"/>
  <c r="W111" i="19"/>
  <c r="AA13" i="26"/>
  <c r="AA14" i="26"/>
  <c r="AA24" i="26"/>
  <c r="BD19" i="36"/>
  <c r="CN19" i="36"/>
  <c r="EE19" i="36"/>
  <c r="AM20" i="36"/>
  <c r="CD20" i="36"/>
  <c r="DU20" i="36"/>
  <c r="AC21" i="36"/>
  <c r="BT21" i="36"/>
  <c r="DK21" i="36"/>
  <c r="S22" i="36"/>
  <c r="BJ22" i="36"/>
  <c r="DA22" i="36"/>
  <c r="EQ22" i="36"/>
  <c r="AZ23" i="36"/>
  <c r="CQ23" i="36"/>
  <c r="EG23" i="36"/>
  <c r="AP24" i="36"/>
  <c r="CG24" i="36"/>
  <c r="DW24" i="36"/>
  <c r="AF25" i="36"/>
  <c r="BW25" i="36"/>
  <c r="DW25" i="36"/>
  <c r="AG5" i="36"/>
  <c r="BM5" i="36"/>
  <c r="CS5" i="36"/>
  <c r="DY5" i="36"/>
  <c r="W6" i="36"/>
  <c r="BC6" i="36"/>
  <c r="CI6" i="36"/>
  <c r="DO6" i="36"/>
  <c r="M7" i="36"/>
  <c r="AS7" i="36"/>
  <c r="BY7" i="36"/>
  <c r="DE7" i="36"/>
  <c r="EK7" i="36"/>
  <c r="AI8" i="36"/>
  <c r="BO8" i="36"/>
  <c r="CU8" i="36"/>
  <c r="EA8" i="36"/>
  <c r="Y9" i="36"/>
  <c r="BE9" i="36"/>
  <c r="CK9" i="36"/>
  <c r="DQ9" i="36"/>
  <c r="O10" i="36"/>
  <c r="AU10" i="36"/>
  <c r="CA10" i="36"/>
  <c r="DG10" i="36"/>
  <c r="EM10" i="36"/>
  <c r="AK11" i="36"/>
  <c r="BQ11" i="36"/>
  <c r="CW11" i="36"/>
  <c r="EC11" i="36"/>
  <c r="AA12" i="36"/>
  <c r="BG12" i="36"/>
  <c r="CM12" i="36"/>
  <c r="DS12" i="36"/>
  <c r="Q13" i="36"/>
  <c r="AW13" i="36"/>
  <c r="CC13" i="36"/>
  <c r="DI13" i="36"/>
  <c r="EO13" i="36"/>
  <c r="AM14" i="36"/>
  <c r="BS14" i="36"/>
  <c r="CY14" i="36"/>
  <c r="EE14" i="36"/>
  <c r="AC15" i="36"/>
  <c r="BI15" i="36"/>
  <c r="CO15" i="36"/>
  <c r="DU15" i="36"/>
  <c r="S16" i="36"/>
  <c r="AY16" i="36"/>
  <c r="CE16" i="36"/>
  <c r="DK16" i="36"/>
  <c r="EQ16" i="36"/>
  <c r="AO17" i="36"/>
  <c r="BU17" i="36"/>
  <c r="DA17" i="36"/>
  <c r="EG17" i="36"/>
  <c r="AE18" i="36"/>
  <c r="BK18" i="36"/>
  <c r="CQ18" i="36"/>
  <c r="DW18" i="36"/>
  <c r="U19" i="36"/>
  <c r="BA19" i="36"/>
  <c r="CJ19" i="36"/>
  <c r="EA19" i="36"/>
  <c r="AI20" i="36"/>
  <c r="BZ20" i="36"/>
  <c r="DQ20" i="36"/>
  <c r="Y21" i="36"/>
  <c r="BP21" i="36"/>
  <c r="DG21" i="36"/>
  <c r="O22" i="36"/>
  <c r="BF22" i="36"/>
  <c r="CW22" i="36"/>
  <c r="EM22" i="36"/>
  <c r="AV23" i="36"/>
  <c r="CM23" i="36"/>
  <c r="EC23" i="36"/>
  <c r="AL24" i="36"/>
  <c r="CC24" i="36"/>
  <c r="DS24" i="36"/>
  <c r="AB25" i="36"/>
  <c r="BS25" i="36"/>
  <c r="DQ25" i="36"/>
  <c r="BJ5" i="36"/>
  <c r="CP5" i="36"/>
  <c r="H22" i="36"/>
  <c r="I22" i="36"/>
  <c r="DV5" i="36"/>
  <c r="T6" i="36"/>
  <c r="AZ6" i="36"/>
  <c r="CF6" i="36"/>
  <c r="DL6" i="36"/>
  <c r="ER6" i="36"/>
  <c r="AP7" i="36"/>
  <c r="BV7" i="36"/>
  <c r="DB7" i="36"/>
  <c r="EH7" i="36"/>
  <c r="AF8" i="36"/>
  <c r="BL8" i="36"/>
  <c r="CR8" i="36"/>
  <c r="DX8" i="36"/>
  <c r="V9" i="36"/>
  <c r="BB9" i="36"/>
  <c r="CH9" i="36"/>
  <c r="DN9" i="36"/>
  <c r="L10" i="36"/>
  <c r="AR10" i="36"/>
  <c r="BX10" i="36"/>
  <c r="DD10" i="36"/>
  <c r="EJ10" i="36"/>
  <c r="AH11" i="36"/>
  <c r="BN11" i="36"/>
  <c r="CT11" i="36"/>
  <c r="DZ11" i="36"/>
  <c r="X12" i="36"/>
  <c r="BD12" i="36"/>
  <c r="CJ12" i="36"/>
  <c r="DX12" i="36"/>
  <c r="AD13" i="36"/>
  <c r="BV13" i="36"/>
  <c r="DN13" i="36"/>
  <c r="T14" i="36"/>
  <c r="BL14" i="36"/>
  <c r="DD14" i="36"/>
  <c r="ER14" i="36"/>
  <c r="BB15" i="36"/>
  <c r="CT15" i="36"/>
  <c r="EH15" i="36"/>
  <c r="AR16" i="36"/>
  <c r="CN16" i="36"/>
  <c r="R17" i="36"/>
  <c r="CD17" i="36"/>
  <c r="EP17" i="36"/>
  <c r="BT18" i="36"/>
  <c r="EF18" i="36"/>
  <c r="BJ19" i="36"/>
  <c r="EM19" i="36"/>
  <c r="CL20" i="36"/>
  <c r="AK21" i="36"/>
  <c r="DS21" i="36"/>
  <c r="EI22" i="36"/>
  <c r="AH24" i="36"/>
  <c r="BO25" i="36"/>
  <c r="CX19" i="36"/>
  <c r="CN20" i="36"/>
  <c r="CD21" i="36"/>
  <c r="BT22" i="36"/>
  <c r="BJ23" i="36"/>
  <c r="AZ24" i="36"/>
  <c r="AP25" i="36"/>
  <c r="AA8" i="26"/>
  <c r="CB16" i="36"/>
  <c r="CR16" i="36"/>
  <c r="DH16" i="36"/>
  <c r="DX16" i="36"/>
  <c r="EN16" i="36"/>
  <c r="V17" i="36"/>
  <c r="AL17" i="36"/>
  <c r="BB17" i="36"/>
  <c r="BR17" i="36"/>
  <c r="CH17" i="36"/>
  <c r="CX17" i="36"/>
  <c r="DN17" i="36"/>
  <c r="ED17" i="36"/>
  <c r="L18" i="36"/>
  <c r="AB18" i="36"/>
  <c r="AR18" i="36"/>
  <c r="BH18" i="36"/>
  <c r="BX18" i="36"/>
  <c r="CN18" i="36"/>
  <c r="DD18" i="36"/>
  <c r="DT18" i="36"/>
  <c r="EJ18" i="36"/>
  <c r="R19" i="36"/>
  <c r="AH19" i="36"/>
  <c r="AX19" i="36"/>
  <c r="BN19" i="36"/>
  <c r="CF19" i="36"/>
  <c r="DA19" i="36"/>
  <c r="DW19" i="36"/>
  <c r="ER19" i="36"/>
  <c r="AE20" i="36"/>
  <c r="BA20" i="36"/>
  <c r="BV20" i="36"/>
  <c r="CQ20" i="36"/>
  <c r="DM20" i="36"/>
  <c r="EH20" i="36"/>
  <c r="U21" i="36"/>
  <c r="AQ21" i="36"/>
  <c r="BL21" i="36"/>
  <c r="CG21" i="36"/>
  <c r="DC21" i="36"/>
  <c r="DX21" i="36"/>
  <c r="Q22" i="36"/>
  <c r="BG22" i="36"/>
  <c r="CX22" i="36"/>
  <c r="EO22" i="36"/>
  <c r="AW23" i="36"/>
  <c r="CN23" i="36"/>
  <c r="EE23" i="36"/>
  <c r="AM24" i="36"/>
  <c r="CD24" i="36"/>
  <c r="DU24" i="36"/>
  <c r="AC25" i="36"/>
  <c r="BT25" i="36"/>
  <c r="DS25" i="36"/>
  <c r="DL25" i="36"/>
  <c r="ER25" i="36"/>
  <c r="DB19" i="36"/>
  <c r="EH19" i="36"/>
  <c r="AF20" i="36"/>
  <c r="BL20" i="36"/>
  <c r="CR20" i="36"/>
  <c r="DX20" i="36"/>
  <c r="V21" i="36"/>
  <c r="BB21" i="36"/>
  <c r="CH21" i="36"/>
  <c r="DN21" i="36"/>
  <c r="L22" i="36"/>
  <c r="AR22" i="36"/>
  <c r="BX22" i="36"/>
  <c r="DD22" i="36"/>
  <c r="EJ22" i="36"/>
  <c r="AH23" i="36"/>
  <c r="BN23" i="36"/>
  <c r="CT23" i="36"/>
  <c r="DZ23" i="36"/>
  <c r="X24" i="36"/>
  <c r="BD24" i="36"/>
  <c r="CJ24" i="36"/>
  <c r="DP24" i="36"/>
  <c r="N25" i="36"/>
  <c r="AT25" i="36"/>
  <c r="BZ25" i="36"/>
  <c r="DF25" i="36"/>
  <c r="EL25" i="36"/>
  <c r="DD12" i="36"/>
  <c r="DT12" i="36"/>
  <c r="EJ12" i="36"/>
  <c r="R13" i="36"/>
  <c r="AH13" i="36"/>
  <c r="AX13" i="36"/>
  <c r="BN13" i="36"/>
  <c r="CD13" i="36"/>
  <c r="CT13" i="36"/>
  <c r="DJ13" i="36"/>
  <c r="DZ13" i="36"/>
  <c r="EP13" i="36"/>
  <c r="X14" i="36"/>
  <c r="AN14" i="36"/>
  <c r="BD14" i="36"/>
  <c r="BT14" i="36"/>
  <c r="CJ14" i="36"/>
  <c r="CZ14" i="36"/>
  <c r="DP14" i="36"/>
  <c r="EF14" i="36"/>
  <c r="N15" i="36"/>
  <c r="AD15" i="36"/>
  <c r="AT15" i="36"/>
  <c r="BJ15" i="36"/>
  <c r="BZ15" i="36"/>
  <c r="CP15" i="36"/>
  <c r="DF15" i="36"/>
  <c r="DV15" i="36"/>
  <c r="EL15" i="36"/>
  <c r="T16" i="36"/>
  <c r="AJ16" i="36"/>
  <c r="AZ16" i="36"/>
  <c r="BP16" i="36"/>
  <c r="CF16" i="36"/>
  <c r="CV16" i="36"/>
  <c r="DL16" i="36"/>
  <c r="EB16" i="36"/>
  <c r="ER16" i="36"/>
  <c r="Z17" i="36"/>
  <c r="AP17" i="36"/>
  <c r="BF17" i="36"/>
  <c r="BV17" i="36"/>
  <c r="CL17" i="36"/>
  <c r="DB17" i="36"/>
  <c r="DR17" i="36"/>
  <c r="EH17" i="36"/>
  <c r="P18" i="36"/>
  <c r="AF18" i="36"/>
  <c r="AV18" i="36"/>
  <c r="BL18" i="36"/>
  <c r="CB18" i="36"/>
  <c r="CR18" i="36"/>
  <c r="DH18" i="36"/>
  <c r="DX18" i="36"/>
  <c r="EN18" i="36"/>
  <c r="V19" i="36"/>
  <c r="AL19" i="36"/>
  <c r="BB19" i="36"/>
  <c r="BR19" i="36"/>
  <c r="CK19" i="36"/>
  <c r="DG19" i="36"/>
  <c r="EB19" i="36"/>
  <c r="O20" i="36"/>
  <c r="AK20" i="36"/>
  <c r="BF20" i="36"/>
  <c r="CA20" i="36"/>
  <c r="CW20" i="36"/>
  <c r="DR20" i="36"/>
  <c r="EM20" i="36"/>
  <c r="AA21" i="36"/>
  <c r="AV21" i="36"/>
  <c r="BQ21" i="36"/>
  <c r="CM21" i="36"/>
  <c r="DH21" i="36"/>
  <c r="EC21" i="36"/>
  <c r="AG22" i="36"/>
  <c r="BW22" i="36"/>
  <c r="DN22" i="36"/>
  <c r="W23" i="36"/>
  <c r="BM23" i="36"/>
  <c r="DD23" i="36"/>
  <c r="M24" i="36"/>
  <c r="BC24" i="36"/>
  <c r="CT24" i="36"/>
  <c r="EK24" i="36"/>
  <c r="AS25" i="36"/>
  <c r="CJ25" i="36"/>
  <c r="EQ25" i="36"/>
  <c r="DX25" i="36"/>
  <c r="CH19" i="36"/>
  <c r="DN19" i="36"/>
  <c r="L20" i="36"/>
  <c r="AR20" i="36"/>
  <c r="BX20" i="36"/>
  <c r="DD20" i="36"/>
  <c r="EJ20" i="36"/>
  <c r="AH21" i="36"/>
  <c r="BN21" i="36"/>
  <c r="CT21" i="36"/>
  <c r="DZ21" i="36"/>
  <c r="X22" i="36"/>
  <c r="BD22" i="36"/>
  <c r="CJ22" i="36"/>
  <c r="DP22" i="36"/>
  <c r="N23" i="36"/>
  <c r="AT23" i="36"/>
  <c r="BZ23" i="36"/>
  <c r="DF23" i="36"/>
  <c r="EL23" i="36"/>
  <c r="AJ24" i="36"/>
  <c r="BP24" i="36"/>
  <c r="CV24" i="36"/>
  <c r="EB24" i="36"/>
  <c r="Z25" i="36"/>
  <c r="BF25" i="36"/>
  <c r="CL25" i="36"/>
  <c r="DR25" i="36"/>
  <c r="AB20" i="26"/>
  <c r="BN20" i="26"/>
  <c r="E37" i="39"/>
  <c r="AB11" i="26"/>
  <c r="BN11" i="26"/>
  <c r="E28" i="39"/>
  <c r="AB17" i="26"/>
  <c r="BN17" i="26"/>
  <c r="E34" i="39"/>
  <c r="AB18" i="26"/>
  <c r="BN18" i="26"/>
  <c r="E35" i="39"/>
  <c r="BR19" i="26"/>
  <c r="H36" i="39"/>
  <c r="BR16" i="26"/>
  <c r="H33" i="39"/>
  <c r="BR12" i="26"/>
  <c r="H29" i="39"/>
  <c r="AC24" i="26"/>
  <c r="BM24" i="26"/>
  <c r="BQ24" i="26"/>
  <c r="D17" i="21"/>
  <c r="F17" i="21"/>
  <c r="BR22" i="26"/>
  <c r="H40" i="39"/>
  <c r="BR23" i="26"/>
  <c r="H41" i="39"/>
  <c r="AC11" i="26"/>
  <c r="BM11" i="26"/>
  <c r="BQ11" i="26"/>
  <c r="D23" i="21"/>
  <c r="F23" i="21"/>
  <c r="BR6" i="26"/>
  <c r="H23" i="39"/>
  <c r="BR7" i="26"/>
  <c r="H24" i="39"/>
  <c r="BR25" i="26"/>
  <c r="H43" i="39"/>
  <c r="AC20" i="26"/>
  <c r="BM20" i="26"/>
  <c r="BQ20" i="26"/>
  <c r="BR10" i="26"/>
  <c r="H27" i="39"/>
  <c r="AC8" i="26"/>
  <c r="BM8" i="26"/>
  <c r="BQ8" i="26"/>
  <c r="D26" i="21"/>
  <c r="F26" i="21"/>
  <c r="V22" i="36"/>
  <c r="AQ22" i="36"/>
  <c r="BM22" i="36"/>
  <c r="CH22" i="36"/>
  <c r="DC22" i="36"/>
  <c r="DY22" i="36"/>
  <c r="L23" i="36"/>
  <c r="AG23" i="36"/>
  <c r="BC23" i="36"/>
  <c r="BX23" i="36"/>
  <c r="CS23" i="36"/>
  <c r="DO23" i="36"/>
  <c r="EJ23" i="36"/>
  <c r="W24" i="36"/>
  <c r="AS24" i="36"/>
  <c r="BN24" i="36"/>
  <c r="CI24" i="36"/>
  <c r="DE24" i="36"/>
  <c r="DZ24" i="36"/>
  <c r="M25" i="36"/>
  <c r="AI25" i="36"/>
  <c r="BD25" i="36"/>
  <c r="BY25" i="36"/>
  <c r="CU25" i="36"/>
  <c r="EA25" i="36"/>
  <c r="CZ25" i="36"/>
  <c r="DP25" i="36"/>
  <c r="EF25" i="36"/>
  <c r="BZ19" i="36"/>
  <c r="CP19" i="36"/>
  <c r="DF19" i="36"/>
  <c r="DV19" i="36"/>
  <c r="EL19" i="36"/>
  <c r="T20" i="36"/>
  <c r="AJ20" i="36"/>
  <c r="AZ20" i="36"/>
  <c r="BP20" i="36"/>
  <c r="CF20" i="36"/>
  <c r="CV20" i="36"/>
  <c r="DL20" i="36"/>
  <c r="EB20" i="36"/>
  <c r="ER20" i="36"/>
  <c r="Z21" i="36"/>
  <c r="AP21" i="36"/>
  <c r="BF21" i="36"/>
  <c r="BV21" i="36"/>
  <c r="CL21" i="36"/>
  <c r="DB21" i="36"/>
  <c r="DR21" i="36"/>
  <c r="EH21" i="36"/>
  <c r="P22" i="36"/>
  <c r="AF22" i="36"/>
  <c r="AV22" i="36"/>
  <c r="BL22" i="36"/>
  <c r="CB22" i="36"/>
  <c r="CR22" i="36"/>
  <c r="DH22" i="36"/>
  <c r="DX22" i="36"/>
  <c r="EN22" i="36"/>
  <c r="V23" i="36"/>
  <c r="AL23" i="36"/>
  <c r="BB23" i="36"/>
  <c r="BR23" i="36"/>
  <c r="CH23" i="36"/>
  <c r="CX23" i="36"/>
  <c r="DN23" i="36"/>
  <c r="ED23" i="36"/>
  <c r="L24" i="36"/>
  <c r="AB24" i="36"/>
  <c r="AR24" i="36"/>
  <c r="BH24" i="36"/>
  <c r="BX24" i="36"/>
  <c r="CN24" i="36"/>
  <c r="DD24" i="36"/>
  <c r="DT24" i="36"/>
  <c r="EJ24" i="36"/>
  <c r="R25" i="36"/>
  <c r="AH25" i="36"/>
  <c r="AX25" i="36"/>
  <c r="BN25" i="36"/>
  <c r="CD25" i="36"/>
  <c r="CT25" i="36"/>
  <c r="DJ25" i="36"/>
  <c r="DZ25" i="36"/>
  <c r="EP25" i="36"/>
  <c r="EN21" i="36"/>
  <c r="AA22" i="36"/>
  <c r="AW22" i="36"/>
  <c r="BR22" i="36"/>
  <c r="CM22" i="36"/>
  <c r="DI22" i="36"/>
  <c r="ED22" i="36"/>
  <c r="Q23" i="36"/>
  <c r="AM23" i="36"/>
  <c r="BH23" i="36"/>
  <c r="CC23" i="36"/>
  <c r="CY23" i="36"/>
  <c r="DT23" i="36"/>
  <c r="EO23" i="36"/>
  <c r="AC24" i="36"/>
  <c r="AX24" i="36"/>
  <c r="BS24" i="36"/>
  <c r="CO24" i="36"/>
  <c r="DJ24" i="36"/>
  <c r="EE24" i="36"/>
  <c r="S25" i="36"/>
  <c r="AN25" i="36"/>
  <c r="BI25" i="36"/>
  <c r="CE25" i="36"/>
  <c r="DC25" i="36"/>
  <c r="EI25" i="36"/>
  <c r="DD25" i="36"/>
  <c r="DT25" i="36"/>
  <c r="EJ25" i="36"/>
  <c r="CD19" i="36"/>
  <c r="CT19" i="36"/>
  <c r="DJ19" i="36"/>
  <c r="DZ19" i="36"/>
  <c r="EP19" i="36"/>
  <c r="X20" i="36"/>
  <c r="AN20" i="36"/>
  <c r="BD20" i="36"/>
  <c r="BT20" i="36"/>
  <c r="CJ20" i="36"/>
  <c r="CZ20" i="36"/>
  <c r="DP20" i="36"/>
  <c r="EF20" i="36"/>
  <c r="N21" i="36"/>
  <c r="AD21" i="36"/>
  <c r="AT21" i="36"/>
  <c r="BJ21" i="36"/>
  <c r="BZ21" i="36"/>
  <c r="CP21" i="36"/>
  <c r="DF21" i="36"/>
  <c r="DV21" i="36"/>
  <c r="EL21" i="36"/>
  <c r="T22" i="36"/>
  <c r="AJ22" i="36"/>
  <c r="AZ22" i="36"/>
  <c r="BP22" i="36"/>
  <c r="CF22" i="36"/>
  <c r="CV22" i="36"/>
  <c r="DL22" i="36"/>
  <c r="EB22" i="36"/>
  <c r="ER22" i="36"/>
  <c r="Z23" i="36"/>
  <c r="AP23" i="36"/>
  <c r="BF23" i="36"/>
  <c r="BV23" i="36"/>
  <c r="CL23" i="36"/>
  <c r="DB23" i="36"/>
  <c r="DR23" i="36"/>
  <c r="EH23" i="36"/>
  <c r="P24" i="36"/>
  <c r="AF24" i="36"/>
  <c r="AV24" i="36"/>
  <c r="BL24" i="36"/>
  <c r="CB24" i="36"/>
  <c r="CR24" i="36"/>
  <c r="DH24" i="36"/>
  <c r="DX24" i="36"/>
  <c r="EN24" i="36"/>
  <c r="V25" i="36"/>
  <c r="AL25" i="36"/>
  <c r="BB25" i="36"/>
  <c r="BR25" i="36"/>
  <c r="CH25" i="36"/>
  <c r="CX25" i="36"/>
  <c r="DN25" i="36"/>
  <c r="H61" i="13"/>
  <c r="L61" i="13"/>
  <c r="H77" i="13"/>
  <c r="L77" i="13"/>
  <c r="H93" i="13"/>
  <c r="L93" i="13"/>
  <c r="H109" i="13"/>
  <c r="L109" i="13"/>
  <c r="H125" i="13"/>
  <c r="L125" i="13"/>
  <c r="H57" i="13"/>
  <c r="L57" i="13"/>
  <c r="H73" i="13"/>
  <c r="L73" i="13"/>
  <c r="H89" i="13"/>
  <c r="L89" i="13"/>
  <c r="H105" i="13"/>
  <c r="L105" i="13"/>
  <c r="H121" i="13"/>
  <c r="L121" i="13"/>
  <c r="H137" i="13"/>
  <c r="L137" i="13"/>
  <c r="H5" i="13"/>
  <c r="L5" i="13"/>
  <c r="H52" i="13"/>
  <c r="L52" i="13"/>
  <c r="H60" i="13"/>
  <c r="L60" i="13"/>
  <c r="H68" i="13"/>
  <c r="L68" i="13"/>
  <c r="H76" i="13"/>
  <c r="L76" i="13"/>
  <c r="H84" i="13"/>
  <c r="L84" i="13"/>
  <c r="H92" i="13"/>
  <c r="L92" i="13"/>
  <c r="H100" i="13"/>
  <c r="L100" i="13"/>
  <c r="H108" i="13"/>
  <c r="L108" i="13"/>
  <c r="H116" i="13"/>
  <c r="L116" i="13"/>
  <c r="H124" i="13"/>
  <c r="L124" i="13"/>
  <c r="H132" i="13"/>
  <c r="L132" i="13"/>
  <c r="H17" i="13"/>
  <c r="L17" i="13"/>
  <c r="H21" i="13"/>
  <c r="L21" i="13"/>
  <c r="H25" i="13"/>
  <c r="L25" i="13"/>
  <c r="H29" i="13"/>
  <c r="L29" i="13"/>
  <c r="H33" i="13"/>
  <c r="L33" i="13"/>
  <c r="H37" i="13"/>
  <c r="L37" i="13"/>
  <c r="H41" i="13"/>
  <c r="L41" i="13"/>
  <c r="H45" i="13"/>
  <c r="L45" i="13"/>
  <c r="H49" i="13"/>
  <c r="L49" i="13"/>
  <c r="H55" i="13"/>
  <c r="L55" i="13"/>
  <c r="H63" i="13"/>
  <c r="L63" i="13"/>
  <c r="H71" i="13"/>
  <c r="L71" i="13"/>
  <c r="H79" i="13"/>
  <c r="L79" i="13"/>
  <c r="H87" i="13"/>
  <c r="L87" i="13"/>
  <c r="H95" i="13"/>
  <c r="L95" i="13"/>
  <c r="H103" i="13"/>
  <c r="L103" i="13"/>
  <c r="H111" i="13"/>
  <c r="L111" i="13"/>
  <c r="H119" i="13"/>
  <c r="L119" i="13"/>
  <c r="H127" i="13"/>
  <c r="L127" i="13"/>
  <c r="H135" i="13"/>
  <c r="L135" i="13"/>
  <c r="H7" i="13"/>
  <c r="L7" i="13"/>
  <c r="I4" i="13"/>
  <c r="BB7" i="2"/>
  <c r="AJ3" i="2"/>
  <c r="AJ5" i="2"/>
  <c r="AD1" i="2"/>
  <c r="AO5" i="2"/>
  <c r="AD2" i="2"/>
  <c r="I6" i="13"/>
  <c r="BB9" i="2"/>
  <c r="D4" i="13"/>
  <c r="AA7" i="2"/>
  <c r="BA7" i="2"/>
  <c r="D13" i="13"/>
  <c r="BA16" i="2"/>
  <c r="AA16" i="2"/>
  <c r="D20" i="13"/>
  <c r="AA23" i="2"/>
  <c r="BA23" i="2"/>
  <c r="I30" i="13"/>
  <c r="BB33" i="2"/>
  <c r="I38" i="13"/>
  <c r="BB41" i="2"/>
  <c r="I46" i="13"/>
  <c r="BB49" i="2"/>
  <c r="D52" i="13"/>
  <c r="AA55" i="2"/>
  <c r="BA55" i="2"/>
  <c r="D56" i="13"/>
  <c r="AA59" i="2"/>
  <c r="BA59" i="2"/>
  <c r="D60" i="13"/>
  <c r="AA63" i="2"/>
  <c r="BA63" i="2"/>
  <c r="D64" i="13"/>
  <c r="AA67" i="2"/>
  <c r="BA67" i="2"/>
  <c r="D68" i="13"/>
  <c r="AA71" i="2"/>
  <c r="BA71" i="2"/>
  <c r="D72" i="13"/>
  <c r="AA75" i="2"/>
  <c r="BA75" i="2"/>
  <c r="D76" i="13"/>
  <c r="AA79" i="2"/>
  <c r="BA79" i="2"/>
  <c r="D80" i="13"/>
  <c r="AA83" i="2"/>
  <c r="BA83" i="2"/>
  <c r="D84" i="13"/>
  <c r="AA87" i="2"/>
  <c r="BA87" i="2"/>
  <c r="D88" i="13"/>
  <c r="AA91" i="2"/>
  <c r="BA91" i="2"/>
  <c r="D92" i="13"/>
  <c r="AA95" i="2"/>
  <c r="BA95" i="2"/>
  <c r="D96" i="13"/>
  <c r="AA99" i="2"/>
  <c r="BA99" i="2"/>
  <c r="D100" i="13"/>
  <c r="AA103" i="2"/>
  <c r="BA103" i="2"/>
  <c r="D104" i="13"/>
  <c r="AA107" i="2"/>
  <c r="BA107" i="2"/>
  <c r="D108" i="13"/>
  <c r="AA111" i="2"/>
  <c r="BA111" i="2"/>
  <c r="D112" i="13"/>
  <c r="AA115" i="2"/>
  <c r="BA115" i="2"/>
  <c r="D116" i="13"/>
  <c r="AA119" i="2"/>
  <c r="BA119" i="2"/>
  <c r="D120" i="13"/>
  <c r="AA123" i="2"/>
  <c r="J120" i="13"/>
  <c r="D124" i="13"/>
  <c r="AA127" i="2"/>
  <c r="J124" i="13"/>
  <c r="D128" i="13"/>
  <c r="AA131" i="2"/>
  <c r="J128" i="13"/>
  <c r="D132" i="13"/>
  <c r="AA135" i="2"/>
  <c r="J132" i="13"/>
  <c r="D136" i="13"/>
  <c r="AA139" i="2"/>
  <c r="J136" i="13"/>
  <c r="I17" i="13"/>
  <c r="BB20" i="2"/>
  <c r="D24" i="13"/>
  <c r="AA27" i="2"/>
  <c r="BA27" i="2"/>
  <c r="D32" i="13"/>
  <c r="AA35" i="2"/>
  <c r="BA35" i="2"/>
  <c r="D40" i="13"/>
  <c r="AA43" i="2"/>
  <c r="BA43" i="2"/>
  <c r="D48" i="13"/>
  <c r="AA51" i="2"/>
  <c r="BA51" i="2"/>
  <c r="I54" i="13"/>
  <c r="BB57" i="2"/>
  <c r="I58" i="13"/>
  <c r="BB61" i="2"/>
  <c r="I62" i="13"/>
  <c r="BB65" i="2"/>
  <c r="I66" i="13"/>
  <c r="BB69" i="2"/>
  <c r="I70" i="13"/>
  <c r="BB73" i="2"/>
  <c r="I74" i="13"/>
  <c r="BB77" i="2"/>
  <c r="I78" i="13"/>
  <c r="BB81" i="2"/>
  <c r="I82" i="13"/>
  <c r="BB85" i="2"/>
  <c r="I86" i="13"/>
  <c r="BB89" i="2"/>
  <c r="I90" i="13"/>
  <c r="BB93" i="2"/>
  <c r="I94" i="13"/>
  <c r="BB97" i="2"/>
  <c r="I98" i="13"/>
  <c r="BB101" i="2"/>
  <c r="I102" i="13"/>
  <c r="BB105" i="2"/>
  <c r="I106" i="13"/>
  <c r="BB109" i="2"/>
  <c r="I110" i="13"/>
  <c r="BB113" i="2"/>
  <c r="I114" i="13"/>
  <c r="BB117" i="2"/>
  <c r="I10" i="13"/>
  <c r="BB13" i="2"/>
  <c r="D19" i="13"/>
  <c r="BA22" i="2"/>
  <c r="AA22" i="2"/>
  <c r="D25" i="13"/>
  <c r="BA28" i="2"/>
  <c r="AA28" i="2"/>
  <c r="D33" i="13"/>
  <c r="BA36" i="2"/>
  <c r="AA36" i="2"/>
  <c r="D41" i="13"/>
  <c r="BA44" i="2"/>
  <c r="AA44" i="2"/>
  <c r="D49" i="13"/>
  <c r="BA52" i="2"/>
  <c r="AA52" i="2"/>
  <c r="D14" i="13"/>
  <c r="BA17" i="2"/>
  <c r="AA17" i="2"/>
  <c r="I19" i="13"/>
  <c r="BB22" i="2"/>
  <c r="I29" i="13"/>
  <c r="BB32" i="2"/>
  <c r="I37" i="13"/>
  <c r="BB40" i="2"/>
  <c r="I45" i="13"/>
  <c r="BB48" i="2"/>
  <c r="H39" i="39"/>
  <c r="H38" i="39"/>
  <c r="AA16" i="26"/>
  <c r="AA9" i="26"/>
  <c r="AA12" i="26"/>
  <c r="AA6" i="19"/>
  <c r="AC6" i="19"/>
  <c r="C13" i="21"/>
  <c r="AA12" i="19"/>
  <c r="AC12" i="19"/>
  <c r="C19" i="21"/>
  <c r="AA8" i="19"/>
  <c r="AC8" i="19"/>
  <c r="C15" i="21"/>
  <c r="AA14" i="19"/>
  <c r="AC14" i="19"/>
  <c r="C21" i="21"/>
  <c r="H8" i="21"/>
  <c r="X7" i="9"/>
  <c r="BA17" i="9"/>
  <c r="T7" i="9"/>
  <c r="BA13" i="9"/>
  <c r="L7" i="9"/>
  <c r="BA5" i="9"/>
  <c r="AB7" i="9"/>
  <c r="BA21" i="9"/>
  <c r="R7" i="9"/>
  <c r="BA11" i="9"/>
  <c r="J7" i="9"/>
  <c r="Z7" i="9"/>
  <c r="BA19" i="9"/>
  <c r="P7" i="9"/>
  <c r="BA9" i="9"/>
  <c r="V7" i="9"/>
  <c r="BA15" i="9"/>
  <c r="N7" i="9"/>
  <c r="BA7" i="9"/>
  <c r="AJ25" i="2"/>
  <c r="Q7" i="9"/>
  <c r="BA10" i="9"/>
  <c r="AJ13" i="12"/>
  <c r="J13" i="22"/>
  <c r="J21" i="22"/>
  <c r="O7" i="9"/>
  <c r="BA8" i="9"/>
  <c r="Q9" i="14"/>
  <c r="J14" i="22"/>
  <c r="J22" i="22"/>
  <c r="J8" i="22"/>
  <c r="G9" i="15"/>
  <c r="U7" i="9"/>
  <c r="BA14" i="9"/>
  <c r="S7" i="9"/>
  <c r="BA12" i="9"/>
  <c r="Y7" i="9"/>
  <c r="BA18" i="9"/>
  <c r="J17" i="22"/>
  <c r="W7" i="9"/>
  <c r="BA16" i="9"/>
  <c r="J7" i="22"/>
  <c r="M7" i="9"/>
  <c r="BA6" i="9"/>
  <c r="AC7" i="9"/>
  <c r="BA22" i="9"/>
  <c r="J10" i="22"/>
  <c r="J19" i="22"/>
  <c r="K7" i="9"/>
  <c r="BA4" i="9"/>
  <c r="AA7" i="9"/>
  <c r="BA20" i="9"/>
  <c r="J9" i="22"/>
  <c r="J20" i="22"/>
  <c r="J18" i="22"/>
  <c r="J23" i="22"/>
  <c r="J12" i="22"/>
  <c r="J5" i="22"/>
  <c r="J11" i="22"/>
  <c r="J15" i="22"/>
  <c r="J24" i="22"/>
  <c r="J6" i="22"/>
  <c r="J16" i="22"/>
  <c r="E39" i="39"/>
  <c r="E38" i="39"/>
  <c r="K17" i="11"/>
  <c r="N2" i="11"/>
  <c r="AX6" i="9"/>
  <c r="AY6" i="9"/>
  <c r="H15" i="13"/>
  <c r="L15" i="13"/>
  <c r="H6" i="13"/>
  <c r="L6" i="13"/>
  <c r="H18" i="13"/>
  <c r="L18" i="13"/>
  <c r="H22" i="13"/>
  <c r="L22" i="13"/>
  <c r="H26" i="13"/>
  <c r="L26" i="13"/>
  <c r="H30" i="13"/>
  <c r="L30" i="13"/>
  <c r="H34" i="13"/>
  <c r="L34" i="13"/>
  <c r="H38" i="13"/>
  <c r="L38" i="13"/>
  <c r="H42" i="13"/>
  <c r="L42" i="13"/>
  <c r="H46" i="13"/>
  <c r="L46" i="13"/>
  <c r="H50" i="13"/>
  <c r="L50" i="13"/>
  <c r="H10" i="13"/>
  <c r="L10" i="13"/>
  <c r="H54" i="13"/>
  <c r="L54" i="13"/>
  <c r="H62" i="13"/>
  <c r="L62" i="13"/>
  <c r="H70" i="13"/>
  <c r="L70" i="13"/>
  <c r="H78" i="13"/>
  <c r="L78" i="13"/>
  <c r="H86" i="13"/>
  <c r="L86" i="13"/>
  <c r="H94" i="13"/>
  <c r="L94" i="13"/>
  <c r="H102" i="13"/>
  <c r="L102" i="13"/>
  <c r="H110" i="13"/>
  <c r="L110" i="13"/>
  <c r="H118" i="13"/>
  <c r="L118" i="13"/>
  <c r="H126" i="13"/>
  <c r="L126" i="13"/>
  <c r="H134" i="13"/>
  <c r="L134" i="13"/>
  <c r="I7" i="13"/>
  <c r="BB10" i="2"/>
  <c r="I8" i="13"/>
  <c r="BB11" i="2"/>
  <c r="D7" i="13"/>
  <c r="AA10" i="2"/>
  <c r="BA10" i="2"/>
  <c r="I14" i="13"/>
  <c r="BB17" i="2"/>
  <c r="D23" i="13"/>
  <c r="AA26" i="2"/>
  <c r="BA26" i="2"/>
  <c r="D31" i="13"/>
  <c r="AA34" i="2"/>
  <c r="BA34" i="2"/>
  <c r="D39" i="13"/>
  <c r="AA42" i="2"/>
  <c r="BA42" i="2"/>
  <c r="D47" i="13"/>
  <c r="AA50" i="2"/>
  <c r="BA50" i="2"/>
  <c r="D53" i="13"/>
  <c r="AA56" i="2"/>
  <c r="BA56" i="2"/>
  <c r="D57" i="13"/>
  <c r="AA60" i="2"/>
  <c r="BA60" i="2"/>
  <c r="D61" i="13"/>
  <c r="AA64" i="2"/>
  <c r="BA64" i="2"/>
  <c r="D65" i="13"/>
  <c r="AA68" i="2"/>
  <c r="BA68" i="2"/>
  <c r="D69" i="13"/>
  <c r="AA72" i="2"/>
  <c r="BA72" i="2"/>
  <c r="D73" i="13"/>
  <c r="AA76" i="2"/>
  <c r="BA76" i="2"/>
  <c r="D77" i="13"/>
  <c r="AA80" i="2"/>
  <c r="BA80" i="2"/>
  <c r="D81" i="13"/>
  <c r="AA84" i="2"/>
  <c r="BA84" i="2"/>
  <c r="D85" i="13"/>
  <c r="AA88" i="2"/>
  <c r="BA88" i="2"/>
  <c r="D89" i="13"/>
  <c r="AA92" i="2"/>
  <c r="BA92" i="2"/>
  <c r="D93" i="13"/>
  <c r="AA96" i="2"/>
  <c r="BA96" i="2"/>
  <c r="D97" i="13"/>
  <c r="AA100" i="2"/>
  <c r="BA100" i="2"/>
  <c r="D101" i="13"/>
  <c r="AA104" i="2"/>
  <c r="BA104" i="2"/>
  <c r="D105" i="13"/>
  <c r="AA108" i="2"/>
  <c r="BA108" i="2"/>
  <c r="D109" i="13"/>
  <c r="AA112" i="2"/>
  <c r="BA112" i="2"/>
  <c r="D113" i="13"/>
  <c r="AA116" i="2"/>
  <c r="BA116" i="2"/>
  <c r="D117" i="13"/>
  <c r="AA120" i="2"/>
  <c r="J117" i="13"/>
  <c r="D121" i="13"/>
  <c r="AA124" i="2"/>
  <c r="J121" i="13"/>
  <c r="D125" i="13"/>
  <c r="AA128" i="2"/>
  <c r="J125" i="13"/>
  <c r="D129" i="13"/>
  <c r="AA132" i="2"/>
  <c r="J129" i="13"/>
  <c r="D133" i="13"/>
  <c r="AA136" i="2"/>
  <c r="J133" i="13"/>
  <c r="D137" i="13"/>
  <c r="AA140" i="2"/>
  <c r="J137" i="13"/>
  <c r="I20" i="13"/>
  <c r="BB23" i="2"/>
  <c r="I27" i="13"/>
  <c r="BB30" i="2"/>
  <c r="I35" i="13"/>
  <c r="BB38" i="2"/>
  <c r="I43" i="13"/>
  <c r="BB46" i="2"/>
  <c r="I51" i="13"/>
  <c r="BB54" i="2"/>
  <c r="I55" i="13"/>
  <c r="BB58" i="2"/>
  <c r="I59" i="13"/>
  <c r="BB62" i="2"/>
  <c r="I63" i="13"/>
  <c r="BB66" i="2"/>
  <c r="I67" i="13"/>
  <c r="BB70" i="2"/>
  <c r="I71" i="13"/>
  <c r="BB74" i="2"/>
  <c r="I75" i="13"/>
  <c r="BB78" i="2"/>
  <c r="I79" i="13"/>
  <c r="BB82" i="2"/>
  <c r="I83" i="13"/>
  <c r="BB86" i="2"/>
  <c r="I87" i="13"/>
  <c r="BB90" i="2"/>
  <c r="I91" i="13"/>
  <c r="BB94" i="2"/>
  <c r="I95" i="13"/>
  <c r="BB98" i="2"/>
  <c r="I99" i="13"/>
  <c r="BB102" i="2"/>
  <c r="I103" i="13"/>
  <c r="BB106" i="2"/>
  <c r="I107" i="13"/>
  <c r="BB110" i="2"/>
  <c r="I111" i="13"/>
  <c r="BB114" i="2"/>
  <c r="I115" i="13"/>
  <c r="BB118" i="2"/>
  <c r="I5" i="13"/>
  <c r="BB8" i="2"/>
  <c r="I12" i="13"/>
  <c r="BB15" i="2"/>
  <c r="I21" i="13"/>
  <c r="BB24" i="2"/>
  <c r="I28" i="13"/>
  <c r="BB31" i="2"/>
  <c r="I36" i="13"/>
  <c r="BB39" i="2"/>
  <c r="I44" i="13"/>
  <c r="BB47" i="2"/>
  <c r="I15" i="13"/>
  <c r="BB18" i="2"/>
  <c r="I22" i="13"/>
  <c r="BB25" i="2"/>
  <c r="D30" i="13"/>
  <c r="BA33" i="2"/>
  <c r="AA33" i="2"/>
  <c r="D38" i="13"/>
  <c r="BA41" i="2"/>
  <c r="AA41" i="2"/>
  <c r="D46" i="13"/>
  <c r="BA49" i="2"/>
  <c r="AA49" i="2"/>
  <c r="AA6" i="26"/>
  <c r="AA23" i="26"/>
  <c r="AA15" i="26"/>
  <c r="AA19" i="26"/>
  <c r="AA7" i="19"/>
  <c r="AC7" i="19"/>
  <c r="C14" i="21"/>
  <c r="AA15" i="19"/>
  <c r="AC15" i="19"/>
  <c r="C22" i="21"/>
  <c r="AA13" i="19"/>
  <c r="AC13" i="19"/>
  <c r="C20" i="21"/>
  <c r="AA11" i="19"/>
  <c r="AC11" i="19"/>
  <c r="C18" i="21"/>
  <c r="AA18" i="19"/>
  <c r="AC18" i="19"/>
  <c r="C25" i="21"/>
  <c r="M12" i="22"/>
  <c r="O15" i="12"/>
  <c r="O17" i="12"/>
  <c r="H53" i="13"/>
  <c r="L53" i="13"/>
  <c r="H69" i="13"/>
  <c r="L69" i="13"/>
  <c r="H85" i="13"/>
  <c r="L85" i="13"/>
  <c r="H101" i="13"/>
  <c r="L101" i="13"/>
  <c r="H117" i="13"/>
  <c r="L117" i="13"/>
  <c r="H133" i="13"/>
  <c r="L133" i="13"/>
  <c r="H14" i="13"/>
  <c r="L14" i="13"/>
  <c r="H65" i="13"/>
  <c r="L65" i="13"/>
  <c r="H81" i="13"/>
  <c r="L81" i="13"/>
  <c r="H97" i="13"/>
  <c r="L97" i="13"/>
  <c r="H113" i="13"/>
  <c r="L113" i="13"/>
  <c r="H129" i="13"/>
  <c r="L129" i="13"/>
  <c r="H56" i="13"/>
  <c r="L56" i="13"/>
  <c r="H64" i="13"/>
  <c r="L64" i="13"/>
  <c r="H72" i="13"/>
  <c r="L72" i="13"/>
  <c r="H80" i="13"/>
  <c r="L80" i="13"/>
  <c r="H88" i="13"/>
  <c r="L88" i="13"/>
  <c r="H96" i="13"/>
  <c r="L96" i="13"/>
  <c r="H104" i="13"/>
  <c r="L104" i="13"/>
  <c r="H112" i="13"/>
  <c r="L112" i="13"/>
  <c r="H120" i="13"/>
  <c r="L120" i="13"/>
  <c r="H128" i="13"/>
  <c r="L128" i="13"/>
  <c r="H136" i="13"/>
  <c r="L136" i="13"/>
  <c r="H8" i="13"/>
  <c r="L8" i="13"/>
  <c r="H19" i="13"/>
  <c r="L19" i="13"/>
  <c r="H23" i="13"/>
  <c r="L23" i="13"/>
  <c r="H27" i="13"/>
  <c r="L27" i="13"/>
  <c r="H31" i="13"/>
  <c r="L31" i="13"/>
  <c r="H35" i="13"/>
  <c r="L35" i="13"/>
  <c r="H39" i="13"/>
  <c r="L39" i="13"/>
  <c r="H43" i="13"/>
  <c r="L43" i="13"/>
  <c r="H47" i="13"/>
  <c r="L47" i="13"/>
  <c r="H51" i="13"/>
  <c r="L51" i="13"/>
  <c r="H59" i="13"/>
  <c r="L59" i="13"/>
  <c r="H67" i="13"/>
  <c r="L67" i="13"/>
  <c r="H75" i="13"/>
  <c r="L75" i="13"/>
  <c r="H83" i="13"/>
  <c r="L83" i="13"/>
  <c r="H91" i="13"/>
  <c r="L91" i="13"/>
  <c r="H99" i="13"/>
  <c r="L99" i="13"/>
  <c r="H107" i="13"/>
  <c r="L107" i="13"/>
  <c r="H115" i="13"/>
  <c r="L115" i="13"/>
  <c r="H123" i="13"/>
  <c r="L123" i="13"/>
  <c r="H131" i="13"/>
  <c r="L131" i="13"/>
  <c r="H11" i="13"/>
  <c r="L11" i="13"/>
  <c r="D10" i="13"/>
  <c r="AA13" i="2"/>
  <c r="BA13" i="2"/>
  <c r="D12" i="13"/>
  <c r="BA15" i="2"/>
  <c r="AA15" i="2"/>
  <c r="D8" i="13"/>
  <c r="AA11" i="2"/>
  <c r="BA11" i="2"/>
  <c r="I16" i="13"/>
  <c r="BB19" i="2"/>
  <c r="I26" i="13"/>
  <c r="BB29" i="2"/>
  <c r="I34" i="13"/>
  <c r="BB37" i="2"/>
  <c r="I42" i="13"/>
  <c r="BB45" i="2"/>
  <c r="I50" i="13"/>
  <c r="BB53" i="2"/>
  <c r="D54" i="13"/>
  <c r="AA57" i="2"/>
  <c r="BA57" i="2"/>
  <c r="D58" i="13"/>
  <c r="AA61" i="2"/>
  <c r="BA61" i="2"/>
  <c r="D62" i="13"/>
  <c r="AA65" i="2"/>
  <c r="BA65" i="2"/>
  <c r="D66" i="13"/>
  <c r="AA69" i="2"/>
  <c r="BA69" i="2"/>
  <c r="D70" i="13"/>
  <c r="AA73" i="2"/>
  <c r="BA73" i="2"/>
  <c r="D74" i="13"/>
  <c r="AA77" i="2"/>
  <c r="BA77" i="2"/>
  <c r="D78" i="13"/>
  <c r="AA81" i="2"/>
  <c r="BA81" i="2"/>
  <c r="D82" i="13"/>
  <c r="AA85" i="2"/>
  <c r="BA85" i="2"/>
  <c r="D86" i="13"/>
  <c r="AA89" i="2"/>
  <c r="BA89" i="2"/>
  <c r="D90" i="13"/>
  <c r="AA93" i="2"/>
  <c r="BA93" i="2"/>
  <c r="D94" i="13"/>
  <c r="AA97" i="2"/>
  <c r="BA97" i="2"/>
  <c r="D98" i="13"/>
  <c r="AA101" i="2"/>
  <c r="BA101" i="2"/>
  <c r="D102" i="13"/>
  <c r="AA105" i="2"/>
  <c r="BA105" i="2"/>
  <c r="D106" i="13"/>
  <c r="AA109" i="2"/>
  <c r="BA109" i="2"/>
  <c r="D110" i="13"/>
  <c r="AA113" i="2"/>
  <c r="BA113" i="2"/>
  <c r="D114" i="13"/>
  <c r="AA117" i="2"/>
  <c r="BA117" i="2"/>
  <c r="D118" i="13"/>
  <c r="AA121" i="2"/>
  <c r="J118" i="13"/>
  <c r="D122" i="13"/>
  <c r="AA125" i="2"/>
  <c r="J122" i="13"/>
  <c r="D126" i="13"/>
  <c r="AA129" i="2"/>
  <c r="J126" i="13"/>
  <c r="D130" i="13"/>
  <c r="AA133" i="2"/>
  <c r="J130" i="13"/>
  <c r="D134" i="13"/>
  <c r="AA137" i="2"/>
  <c r="J134" i="13"/>
  <c r="D21" i="13"/>
  <c r="AA24" i="2"/>
  <c r="BA24" i="2"/>
  <c r="D28" i="13"/>
  <c r="AA31" i="2"/>
  <c r="BA31" i="2"/>
  <c r="D36" i="13"/>
  <c r="AA39" i="2"/>
  <c r="BA39" i="2"/>
  <c r="D44" i="13"/>
  <c r="AA47" i="2"/>
  <c r="BA47" i="2"/>
  <c r="I52" i="13"/>
  <c r="BB55" i="2"/>
  <c r="I56" i="13"/>
  <c r="BB59" i="2"/>
  <c r="I60" i="13"/>
  <c r="BB63" i="2"/>
  <c r="I64" i="13"/>
  <c r="BB67" i="2"/>
  <c r="I68" i="13"/>
  <c r="BB71" i="2"/>
  <c r="I72" i="13"/>
  <c r="BB75" i="2"/>
  <c r="I76" i="13"/>
  <c r="BB79" i="2"/>
  <c r="I80" i="13"/>
  <c r="BB83" i="2"/>
  <c r="I84" i="13"/>
  <c r="BB87" i="2"/>
  <c r="I88" i="13"/>
  <c r="BB91" i="2"/>
  <c r="I92" i="13"/>
  <c r="BB95" i="2"/>
  <c r="I96" i="13"/>
  <c r="BB99" i="2"/>
  <c r="I100" i="13"/>
  <c r="BB103" i="2"/>
  <c r="I104" i="13"/>
  <c r="BB107" i="2"/>
  <c r="I108" i="13"/>
  <c r="BB111" i="2"/>
  <c r="I112" i="13"/>
  <c r="BB115" i="2"/>
  <c r="I116" i="13"/>
  <c r="BB119" i="2"/>
  <c r="D6" i="13"/>
  <c r="BA9" i="2"/>
  <c r="AA9" i="2"/>
  <c r="D15" i="13"/>
  <c r="BA18" i="2"/>
  <c r="AA18" i="2"/>
  <c r="D22" i="13"/>
  <c r="BA25" i="2"/>
  <c r="AA25" i="2"/>
  <c r="D29" i="13"/>
  <c r="BA32" i="2"/>
  <c r="AA32" i="2"/>
  <c r="D37" i="13"/>
  <c r="BA40" i="2"/>
  <c r="AA40" i="2"/>
  <c r="D45" i="13"/>
  <c r="BA48" i="2"/>
  <c r="AA48" i="2"/>
  <c r="I9" i="13"/>
  <c r="BB12" i="2"/>
  <c r="D16" i="13"/>
  <c r="AA19" i="2"/>
  <c r="BA19" i="2"/>
  <c r="I25" i="13"/>
  <c r="BB28" i="2"/>
  <c r="I33" i="13"/>
  <c r="BB36" i="2"/>
  <c r="I41" i="13"/>
  <c r="BB44" i="2"/>
  <c r="I49" i="13"/>
  <c r="BB52" i="2"/>
  <c r="AA21" i="26"/>
  <c r="AA7" i="26"/>
  <c r="BQ13" i="26"/>
  <c r="AC13" i="26"/>
  <c r="BM13" i="26"/>
  <c r="AA25" i="26"/>
  <c r="BQ18" i="26"/>
  <c r="AC18" i="26"/>
  <c r="BM18" i="26"/>
  <c r="AA20" i="19"/>
  <c r="AC20" i="19"/>
  <c r="C27" i="21"/>
  <c r="AA17" i="19"/>
  <c r="AC17" i="19"/>
  <c r="C24" i="21"/>
  <c r="AA21" i="19"/>
  <c r="AC21" i="19"/>
  <c r="C28" i="21"/>
  <c r="D28" i="21"/>
  <c r="F28" i="21"/>
  <c r="H17" i="36"/>
  <c r="I17" i="36"/>
  <c r="H13" i="36"/>
  <c r="I13" i="36"/>
  <c r="H9" i="36"/>
  <c r="I9" i="36"/>
  <c r="H23" i="36"/>
  <c r="I23" i="36"/>
  <c r="H19" i="36"/>
  <c r="I19" i="36"/>
  <c r="H15" i="36"/>
  <c r="I15" i="36"/>
  <c r="H12" i="36"/>
  <c r="I12" i="36"/>
  <c r="H8" i="36"/>
  <c r="I8" i="36"/>
  <c r="H5" i="36"/>
  <c r="I5" i="36"/>
  <c r="H4" i="13"/>
  <c r="L4" i="13"/>
  <c r="AG3" i="11"/>
  <c r="AG4" i="11"/>
  <c r="AA3" i="11"/>
  <c r="H13" i="13"/>
  <c r="L13" i="13"/>
  <c r="H9" i="13"/>
  <c r="L9" i="13"/>
  <c r="H20" i="13"/>
  <c r="L20" i="13"/>
  <c r="H24" i="13"/>
  <c r="L24" i="13"/>
  <c r="H28" i="13"/>
  <c r="L28" i="13"/>
  <c r="H32" i="13"/>
  <c r="L32" i="13"/>
  <c r="H36" i="13"/>
  <c r="L36" i="13"/>
  <c r="H40" i="13"/>
  <c r="L40" i="13"/>
  <c r="H44" i="13"/>
  <c r="L44" i="13"/>
  <c r="H48" i="13"/>
  <c r="L48" i="13"/>
  <c r="H12" i="13"/>
  <c r="L12" i="13"/>
  <c r="H16" i="13"/>
  <c r="L16" i="13"/>
  <c r="H58" i="13"/>
  <c r="L58" i="13"/>
  <c r="H66" i="13"/>
  <c r="L66" i="13"/>
  <c r="H74" i="13"/>
  <c r="L74" i="13"/>
  <c r="H82" i="13"/>
  <c r="L82" i="13"/>
  <c r="H90" i="13"/>
  <c r="L90" i="13"/>
  <c r="H98" i="13"/>
  <c r="L98" i="13"/>
  <c r="H106" i="13"/>
  <c r="L106" i="13"/>
  <c r="H114" i="13"/>
  <c r="L114" i="13"/>
  <c r="H122" i="13"/>
  <c r="L122" i="13"/>
  <c r="H130" i="13"/>
  <c r="L130" i="13"/>
  <c r="AD12" i="2"/>
  <c r="AO6" i="2"/>
  <c r="AD11" i="2"/>
  <c r="F42" i="21"/>
  <c r="C11" i="39"/>
  <c r="D5" i="13"/>
  <c r="BA8" i="2"/>
  <c r="AA8" i="2"/>
  <c r="I13" i="13"/>
  <c r="BB16" i="2"/>
  <c r="I11" i="13"/>
  <c r="BB14" i="2"/>
  <c r="D17" i="13"/>
  <c r="BA20" i="2"/>
  <c r="AA20" i="2"/>
  <c r="D27" i="13"/>
  <c r="AA30" i="2"/>
  <c r="BA30" i="2"/>
  <c r="D35" i="13"/>
  <c r="AA38" i="2"/>
  <c r="BA38" i="2"/>
  <c r="D43" i="13"/>
  <c r="AA46" i="2"/>
  <c r="BA46" i="2"/>
  <c r="D51" i="13"/>
  <c r="AA54" i="2"/>
  <c r="BA54" i="2"/>
  <c r="D55" i="13"/>
  <c r="AA58" i="2"/>
  <c r="BA58" i="2"/>
  <c r="D59" i="13"/>
  <c r="AA62" i="2"/>
  <c r="BA62" i="2"/>
  <c r="D63" i="13"/>
  <c r="AA66" i="2"/>
  <c r="BA66" i="2"/>
  <c r="D67" i="13"/>
  <c r="AA70" i="2"/>
  <c r="BA70" i="2"/>
  <c r="D71" i="13"/>
  <c r="AA74" i="2"/>
  <c r="BA74" i="2"/>
  <c r="D75" i="13"/>
  <c r="AA78" i="2"/>
  <c r="BA78" i="2"/>
  <c r="D79" i="13"/>
  <c r="AA82" i="2"/>
  <c r="BA82" i="2"/>
  <c r="D83" i="13"/>
  <c r="AA86" i="2"/>
  <c r="BA86" i="2"/>
  <c r="D87" i="13"/>
  <c r="AA90" i="2"/>
  <c r="BA90" i="2"/>
  <c r="D91" i="13"/>
  <c r="AA94" i="2"/>
  <c r="BA94" i="2"/>
  <c r="D95" i="13"/>
  <c r="AA98" i="2"/>
  <c r="BA98" i="2"/>
  <c r="D99" i="13"/>
  <c r="AA102" i="2"/>
  <c r="BA102" i="2"/>
  <c r="D103" i="13"/>
  <c r="AA106" i="2"/>
  <c r="BA106" i="2"/>
  <c r="D107" i="13"/>
  <c r="AA110" i="2"/>
  <c r="BA110" i="2"/>
  <c r="D111" i="13"/>
  <c r="AA114" i="2"/>
  <c r="BA114" i="2"/>
  <c r="D115" i="13"/>
  <c r="AA118" i="2"/>
  <c r="BA118" i="2"/>
  <c r="D119" i="13"/>
  <c r="AA122" i="2"/>
  <c r="J119" i="13"/>
  <c r="D123" i="13"/>
  <c r="AA126" i="2"/>
  <c r="J123" i="13"/>
  <c r="D127" i="13"/>
  <c r="AA130" i="2"/>
  <c r="J127" i="13"/>
  <c r="D131" i="13"/>
  <c r="AA134" i="2"/>
  <c r="J131" i="13"/>
  <c r="D135" i="13"/>
  <c r="AA138" i="2"/>
  <c r="J135" i="13"/>
  <c r="I23" i="13"/>
  <c r="BB26" i="2"/>
  <c r="I31" i="13"/>
  <c r="BB34" i="2"/>
  <c r="I39" i="13"/>
  <c r="BB42" i="2"/>
  <c r="I47" i="13"/>
  <c r="BB50" i="2"/>
  <c r="I53" i="13"/>
  <c r="BB56" i="2"/>
  <c r="I57" i="13"/>
  <c r="BB60" i="2"/>
  <c r="I61" i="13"/>
  <c r="BB64" i="2"/>
  <c r="I65" i="13"/>
  <c r="BB68" i="2"/>
  <c r="I69" i="13"/>
  <c r="BB72" i="2"/>
  <c r="I73" i="13"/>
  <c r="BB76" i="2"/>
  <c r="I77" i="13"/>
  <c r="BB80" i="2"/>
  <c r="I81" i="13"/>
  <c r="BB84" i="2"/>
  <c r="I85" i="13"/>
  <c r="BB88" i="2"/>
  <c r="I89" i="13"/>
  <c r="BB92" i="2"/>
  <c r="I93" i="13"/>
  <c r="BB96" i="2"/>
  <c r="I97" i="13"/>
  <c r="BB100" i="2"/>
  <c r="I101" i="13"/>
  <c r="BB104" i="2"/>
  <c r="I105" i="13"/>
  <c r="BB108" i="2"/>
  <c r="I109" i="13"/>
  <c r="BB112" i="2"/>
  <c r="I113" i="13"/>
  <c r="BB116" i="2"/>
  <c r="D9" i="13"/>
  <c r="BA12" i="2"/>
  <c r="AA12" i="2"/>
  <c r="D18" i="13"/>
  <c r="BA21" i="2"/>
  <c r="AA21" i="2"/>
  <c r="I24" i="13"/>
  <c r="BB27" i="2"/>
  <c r="I32" i="13"/>
  <c r="BB35" i="2"/>
  <c r="I40" i="13"/>
  <c r="BB43" i="2"/>
  <c r="I48" i="13"/>
  <c r="BB51" i="2"/>
  <c r="D11" i="13"/>
  <c r="BA14" i="2"/>
  <c r="AA14" i="2"/>
  <c r="I18" i="13"/>
  <c r="BB21" i="2"/>
  <c r="D26" i="13"/>
  <c r="BA29" i="2"/>
  <c r="AA29" i="2"/>
  <c r="D34" i="13"/>
  <c r="BA37" i="2"/>
  <c r="AA37" i="2"/>
  <c r="D42" i="13"/>
  <c r="BA45" i="2"/>
  <c r="AA45" i="2"/>
  <c r="D50" i="13"/>
  <c r="BA53" i="2"/>
  <c r="AA53" i="2"/>
  <c r="AA10" i="26"/>
  <c r="BQ17" i="26"/>
  <c r="AC17" i="26"/>
  <c r="BM17" i="26"/>
  <c r="BQ14" i="26"/>
  <c r="AC14" i="26"/>
  <c r="BM14" i="26"/>
  <c r="AA22" i="26"/>
  <c r="BY9" i="26"/>
  <c r="BY6" i="26"/>
  <c r="BY8" i="26"/>
  <c r="BY11" i="26"/>
  <c r="BY12" i="26"/>
  <c r="BY10" i="26"/>
  <c r="BY7" i="26"/>
  <c r="AA23" i="19"/>
  <c r="AC23" i="19"/>
  <c r="C30" i="21"/>
  <c r="D30" i="21"/>
  <c r="F30" i="21"/>
  <c r="AA24" i="19"/>
  <c r="AC24" i="19"/>
  <c r="C31" i="21"/>
  <c r="D31" i="21"/>
  <c r="F31" i="21"/>
  <c r="AA22" i="19"/>
  <c r="AC22" i="19"/>
  <c r="C29" i="21"/>
  <c r="D29" i="21"/>
  <c r="F29" i="21"/>
  <c r="AA9" i="19"/>
  <c r="AC9" i="19"/>
  <c r="C16" i="21"/>
  <c r="AA25" i="19"/>
  <c r="AC25" i="19"/>
  <c r="C32" i="21"/>
  <c r="D32" i="21"/>
  <c r="F32" i="21"/>
  <c r="H6" i="36"/>
  <c r="I6" i="36"/>
  <c r="H21" i="36"/>
  <c r="I21" i="36"/>
  <c r="H20" i="36"/>
  <c r="I20" i="36"/>
  <c r="H10" i="36"/>
  <c r="I10" i="36"/>
  <c r="H24" i="36"/>
  <c r="I24" i="36"/>
  <c r="H14" i="36"/>
  <c r="I14" i="36"/>
  <c r="H7" i="36"/>
  <c r="I7" i="36"/>
  <c r="H18" i="36"/>
  <c r="I18" i="36"/>
  <c r="H16" i="36"/>
  <c r="I16" i="36"/>
  <c r="H11" i="36"/>
  <c r="I11" i="36"/>
  <c r="E16" i="21"/>
  <c r="D16" i="21"/>
  <c r="F16" i="21"/>
  <c r="E18" i="21"/>
  <c r="D18" i="21"/>
  <c r="F18" i="21"/>
  <c r="AC19" i="26"/>
  <c r="BM19" i="26"/>
  <c r="BU19" i="26"/>
  <c r="BQ19" i="26"/>
  <c r="D13" i="21"/>
  <c r="F13" i="21"/>
  <c r="E13" i="21"/>
  <c r="BU8" i="26"/>
  <c r="D25" i="39"/>
  <c r="BU24" i="26"/>
  <c r="D42" i="39"/>
  <c r="AC7" i="26"/>
  <c r="BM7" i="26"/>
  <c r="BQ7" i="26"/>
  <c r="D20" i="21"/>
  <c r="F20" i="21"/>
  <c r="AC15" i="26"/>
  <c r="BM15" i="26"/>
  <c r="BU15" i="26"/>
  <c r="BQ15" i="26"/>
  <c r="D21" i="21"/>
  <c r="F21" i="21"/>
  <c r="AC12" i="26"/>
  <c r="BM12" i="26"/>
  <c r="BU12" i="26"/>
  <c r="BQ12" i="26"/>
  <c r="BT11" i="26"/>
  <c r="G28" i="39"/>
  <c r="E17" i="21"/>
  <c r="D24" i="21"/>
  <c r="F24" i="21"/>
  <c r="D22" i="21"/>
  <c r="F22" i="21"/>
  <c r="AC23" i="26"/>
  <c r="BM23" i="26"/>
  <c r="BQ23" i="26"/>
  <c r="D15" i="21"/>
  <c r="F15" i="21"/>
  <c r="E15" i="21"/>
  <c r="G37" i="39"/>
  <c r="BT20" i="26"/>
  <c r="D28" i="39"/>
  <c r="BU11" i="26"/>
  <c r="D27" i="21"/>
  <c r="F27" i="21"/>
  <c r="D25" i="21"/>
  <c r="F25" i="21"/>
  <c r="E14" i="21"/>
  <c r="D14" i="21"/>
  <c r="F14" i="21"/>
  <c r="D19" i="21"/>
  <c r="F19" i="21"/>
  <c r="AC16" i="26"/>
  <c r="BM16" i="26"/>
  <c r="D33" i="39"/>
  <c r="BQ16" i="26"/>
  <c r="BT8" i="26"/>
  <c r="G25" i="39"/>
  <c r="BU20" i="26"/>
  <c r="D37" i="39"/>
  <c r="G42" i="39"/>
  <c r="BT24" i="26"/>
  <c r="BU14" i="26"/>
  <c r="D31" i="39"/>
  <c r="BQ10" i="26"/>
  <c r="AC10" i="26"/>
  <c r="BM10" i="26"/>
  <c r="J34" i="13"/>
  <c r="BC37" i="2"/>
  <c r="J11" i="13"/>
  <c r="Q11" i="13"/>
  <c r="BC14" i="2"/>
  <c r="J115" i="13"/>
  <c r="BC118" i="2"/>
  <c r="J99" i="13"/>
  <c r="BC102" i="2"/>
  <c r="J83" i="13"/>
  <c r="BC86" i="2"/>
  <c r="J67" i="13"/>
  <c r="BC70" i="2"/>
  <c r="J51" i="13"/>
  <c r="BC54" i="2"/>
  <c r="BU13" i="26"/>
  <c r="D30" i="39"/>
  <c r="J37" i="13"/>
  <c r="BC40" i="2"/>
  <c r="J6" i="13"/>
  <c r="Q6" i="13"/>
  <c r="AD19" i="2"/>
  <c r="BC9" i="2"/>
  <c r="J28" i="13"/>
  <c r="BC31" i="2"/>
  <c r="J114" i="13"/>
  <c r="BC117" i="2"/>
  <c r="J98" i="13"/>
  <c r="BC101" i="2"/>
  <c r="J82" i="13"/>
  <c r="BC85" i="2"/>
  <c r="J66" i="13"/>
  <c r="BC69" i="2"/>
  <c r="J12" i="13"/>
  <c r="Q12" i="13"/>
  <c r="BC15" i="2"/>
  <c r="J10" i="13"/>
  <c r="Q10" i="13"/>
  <c r="BC13" i="2"/>
  <c r="D36" i="39"/>
  <c r="J46" i="13"/>
  <c r="BC49" i="2"/>
  <c r="J113" i="13"/>
  <c r="BC116" i="2"/>
  <c r="J97" i="13"/>
  <c r="BC100" i="2"/>
  <c r="J81" i="13"/>
  <c r="BC84" i="2"/>
  <c r="J65" i="13"/>
  <c r="BC68" i="2"/>
  <c r="J47" i="13"/>
  <c r="BC50" i="2"/>
  <c r="R4" i="22"/>
  <c r="R6" i="22"/>
  <c r="J49" i="13"/>
  <c r="BC52" i="2"/>
  <c r="J19" i="13"/>
  <c r="Q19" i="13"/>
  <c r="BC22" i="2"/>
  <c r="J32" i="13"/>
  <c r="BC35" i="2"/>
  <c r="J108" i="13"/>
  <c r="BC111" i="2"/>
  <c r="J92" i="13"/>
  <c r="BC95" i="2"/>
  <c r="J76" i="13"/>
  <c r="BC79" i="2"/>
  <c r="J60" i="13"/>
  <c r="BC63" i="2"/>
  <c r="J103" i="13"/>
  <c r="BC106" i="2"/>
  <c r="J87" i="13"/>
  <c r="BC90" i="2"/>
  <c r="J71" i="13"/>
  <c r="BC74" i="2"/>
  <c r="J55" i="13"/>
  <c r="BC58" i="2"/>
  <c r="J27" i="13"/>
  <c r="BC30" i="2"/>
  <c r="BU18" i="26"/>
  <c r="D35" i="39"/>
  <c r="G30" i="39"/>
  <c r="BT13" i="26"/>
  <c r="J16" i="13"/>
  <c r="Q16" i="13"/>
  <c r="BC19" i="2"/>
  <c r="J45" i="13"/>
  <c r="BC48" i="2"/>
  <c r="J15" i="13"/>
  <c r="Q15" i="13"/>
  <c r="BC18" i="2"/>
  <c r="J36" i="13"/>
  <c r="BC39" i="2"/>
  <c r="J102" i="13"/>
  <c r="BC105" i="2"/>
  <c r="J86" i="13"/>
  <c r="BC89" i="2"/>
  <c r="J70" i="13"/>
  <c r="BC73" i="2"/>
  <c r="J54" i="13"/>
  <c r="BC57" i="2"/>
  <c r="J101" i="13"/>
  <c r="BC104" i="2"/>
  <c r="J85" i="13"/>
  <c r="BC88" i="2"/>
  <c r="J69" i="13"/>
  <c r="BC72" i="2"/>
  <c r="J53" i="13"/>
  <c r="BC56" i="2"/>
  <c r="J23" i="13"/>
  <c r="BC26" i="2"/>
  <c r="AV7" i="9"/>
  <c r="AW7" i="9"/>
  <c r="BA3" i="9"/>
  <c r="BQ9" i="26"/>
  <c r="AC9" i="26"/>
  <c r="BM9" i="26"/>
  <c r="J14" i="13"/>
  <c r="Q14" i="13"/>
  <c r="BC17" i="2"/>
  <c r="J25" i="13"/>
  <c r="BC28" i="2"/>
  <c r="J40" i="13"/>
  <c r="BC43" i="2"/>
  <c r="J112" i="13"/>
  <c r="BC115" i="2"/>
  <c r="J96" i="13"/>
  <c r="BC99" i="2"/>
  <c r="J80" i="13"/>
  <c r="BC83" i="2"/>
  <c r="J64" i="13"/>
  <c r="BC67" i="2"/>
  <c r="J13" i="13"/>
  <c r="Q13" i="13"/>
  <c r="BC16" i="2"/>
  <c r="J4" i="13"/>
  <c r="Q4" i="13"/>
  <c r="AD16" i="2"/>
  <c r="AD17" i="2"/>
  <c r="BC7" i="2"/>
  <c r="G31" i="39"/>
  <c r="BT14" i="26"/>
  <c r="D34" i="39"/>
  <c r="BU17" i="26"/>
  <c r="J50" i="13"/>
  <c r="BC53" i="2"/>
  <c r="J9" i="13"/>
  <c r="Q9" i="13"/>
  <c r="BC12" i="2"/>
  <c r="J107" i="13"/>
  <c r="BC110" i="2"/>
  <c r="J91" i="13"/>
  <c r="BC94" i="2"/>
  <c r="J75" i="13"/>
  <c r="BC78" i="2"/>
  <c r="J59" i="13"/>
  <c r="BC62" i="2"/>
  <c r="J35" i="13"/>
  <c r="BC38" i="2"/>
  <c r="J5" i="13"/>
  <c r="Q5" i="13"/>
  <c r="BC8" i="2"/>
  <c r="AD18" i="2"/>
  <c r="AH3" i="11"/>
  <c r="AI6" i="11"/>
  <c r="AG14" i="11"/>
  <c r="BT18" i="26"/>
  <c r="G35" i="39"/>
  <c r="D24" i="39"/>
  <c r="BU7" i="26"/>
  <c r="J22" i="13"/>
  <c r="Q22" i="13"/>
  <c r="BC25" i="2"/>
  <c r="J44" i="13"/>
  <c r="BC47" i="2"/>
  <c r="J106" i="13"/>
  <c r="BC109" i="2"/>
  <c r="J90" i="13"/>
  <c r="BC93" i="2"/>
  <c r="J74" i="13"/>
  <c r="BC77" i="2"/>
  <c r="J58" i="13"/>
  <c r="BC61" i="2"/>
  <c r="J8" i="13"/>
  <c r="Q8" i="13"/>
  <c r="BC11" i="2"/>
  <c r="D41" i="39"/>
  <c r="BU23" i="26"/>
  <c r="J30" i="13"/>
  <c r="BC33" i="2"/>
  <c r="J105" i="13"/>
  <c r="BC108" i="2"/>
  <c r="J89" i="13"/>
  <c r="BC92" i="2"/>
  <c r="J73" i="13"/>
  <c r="BC76" i="2"/>
  <c r="J57" i="13"/>
  <c r="BC60" i="2"/>
  <c r="J31" i="13"/>
  <c r="BC34" i="2"/>
  <c r="J7" i="13"/>
  <c r="Q7" i="13"/>
  <c r="AD20" i="2"/>
  <c r="BC10" i="2"/>
  <c r="E29" i="15"/>
  <c r="I9" i="15"/>
  <c r="E30" i="15"/>
  <c r="AL14" i="15"/>
  <c r="J33" i="13"/>
  <c r="BC36" i="2"/>
  <c r="J48" i="13"/>
  <c r="BC51" i="2"/>
  <c r="J116" i="13"/>
  <c r="BC119" i="2"/>
  <c r="J100" i="13"/>
  <c r="BC103" i="2"/>
  <c r="J84" i="13"/>
  <c r="BC87" i="2"/>
  <c r="J68" i="13"/>
  <c r="BC71" i="2"/>
  <c r="J52" i="13"/>
  <c r="BC55" i="2"/>
  <c r="AL13" i="2"/>
  <c r="AR8" i="2"/>
  <c r="AD10" i="2"/>
  <c r="H42" i="21"/>
  <c r="E11" i="39"/>
  <c r="J42" i="13"/>
  <c r="BC45" i="2"/>
  <c r="BQ22" i="26"/>
  <c r="AC22" i="26"/>
  <c r="BM22" i="26"/>
  <c r="BT17" i="26"/>
  <c r="G34" i="39"/>
  <c r="J26" i="13"/>
  <c r="BC29" i="2"/>
  <c r="J18" i="13"/>
  <c r="Q18" i="13"/>
  <c r="BC21" i="2"/>
  <c r="J111" i="13"/>
  <c r="BC114" i="2"/>
  <c r="J95" i="13"/>
  <c r="BC98" i="2"/>
  <c r="J79" i="13"/>
  <c r="BC82" i="2"/>
  <c r="J63" i="13"/>
  <c r="BC66" i="2"/>
  <c r="J43" i="13"/>
  <c r="BC46" i="2"/>
  <c r="J17" i="13"/>
  <c r="Q17" i="13"/>
  <c r="BC20" i="2"/>
  <c r="BQ25" i="26"/>
  <c r="AC25" i="26"/>
  <c r="BM25" i="26"/>
  <c r="BQ21" i="26"/>
  <c r="AC21" i="26"/>
  <c r="BM21" i="26"/>
  <c r="J29" i="13"/>
  <c r="BC32" i="2"/>
  <c r="J21" i="13"/>
  <c r="Q21" i="13"/>
  <c r="BC24" i="2"/>
  <c r="J110" i="13"/>
  <c r="BC113" i="2"/>
  <c r="J94" i="13"/>
  <c r="BC97" i="2"/>
  <c r="J78" i="13"/>
  <c r="BC81" i="2"/>
  <c r="J62" i="13"/>
  <c r="BC65" i="2"/>
  <c r="BQ6" i="26"/>
  <c r="AC6" i="26"/>
  <c r="BM6" i="26"/>
  <c r="J38" i="13"/>
  <c r="BC41" i="2"/>
  <c r="J109" i="13"/>
  <c r="BC112" i="2"/>
  <c r="J93" i="13"/>
  <c r="BC96" i="2"/>
  <c r="J77" i="13"/>
  <c r="BC80" i="2"/>
  <c r="J61" i="13"/>
  <c r="BC64" i="2"/>
  <c r="J39" i="13"/>
  <c r="BC42" i="2"/>
  <c r="J41" i="13"/>
  <c r="BC44" i="2"/>
  <c r="J24" i="13"/>
  <c r="BC27" i="2"/>
  <c r="J104" i="13"/>
  <c r="BC107" i="2"/>
  <c r="J88" i="13"/>
  <c r="BC91" i="2"/>
  <c r="J72" i="13"/>
  <c r="BC75" i="2"/>
  <c r="J56" i="13"/>
  <c r="BC59" i="2"/>
  <c r="J20" i="13"/>
  <c r="Q20" i="13"/>
  <c r="BC23" i="2"/>
  <c r="AJ15" i="2"/>
  <c r="AH6" i="2"/>
  <c r="AH8" i="2"/>
  <c r="AH10" i="2"/>
  <c r="AH12" i="2"/>
  <c r="AK3" i="2"/>
  <c r="AL7" i="2"/>
  <c r="AL8" i="2"/>
  <c r="D29" i="39"/>
  <c r="D32" i="39"/>
  <c r="BU16" i="26"/>
  <c r="BO13" i="26"/>
  <c r="BG13" i="26"/>
  <c r="AX7" i="9"/>
  <c r="AY7" i="9"/>
  <c r="G33" i="39"/>
  <c r="BT16" i="26"/>
  <c r="BT23" i="26"/>
  <c r="G41" i="39"/>
  <c r="G29" i="39"/>
  <c r="BT12" i="26"/>
  <c r="G32" i="39"/>
  <c r="BT15" i="26"/>
  <c r="G24" i="39"/>
  <c r="BT7" i="26"/>
  <c r="G36" i="39"/>
  <c r="BT19" i="26"/>
  <c r="AZ19" i="15"/>
  <c r="AG20" i="2"/>
  <c r="J13" i="12"/>
  <c r="BO23" i="26"/>
  <c r="BG23" i="26"/>
  <c r="BO7" i="26"/>
  <c r="BG7" i="26"/>
  <c r="BU9" i="26"/>
  <c r="D26" i="39"/>
  <c r="BO9" i="26"/>
  <c r="BG9" i="26"/>
  <c r="BO18" i="26"/>
  <c r="BG18" i="26"/>
  <c r="G27" i="39"/>
  <c r="BT10" i="26"/>
  <c r="D23" i="39"/>
  <c r="BU6" i="26"/>
  <c r="BO11" i="26"/>
  <c r="BG11" i="26"/>
  <c r="BO6" i="26"/>
  <c r="BG6" i="26"/>
  <c r="BO24" i="26"/>
  <c r="BG24" i="26"/>
  <c r="BO8" i="26"/>
  <c r="BG8" i="26"/>
  <c r="BO20" i="26"/>
  <c r="BG20" i="26"/>
  <c r="D43" i="39"/>
  <c r="BU25" i="26"/>
  <c r="BO25" i="26"/>
  <c r="BG25" i="26"/>
  <c r="D40" i="39"/>
  <c r="BU22" i="26"/>
  <c r="BO22" i="26"/>
  <c r="BG22" i="26"/>
  <c r="G23" i="39"/>
  <c r="BT6" i="26"/>
  <c r="G43" i="39"/>
  <c r="BT25" i="26"/>
  <c r="G40" i="39"/>
  <c r="BT22" i="26"/>
  <c r="BO16" i="26"/>
  <c r="BG16" i="26"/>
  <c r="R449" i="11"/>
  <c r="R445" i="11"/>
  <c r="R441" i="11"/>
  <c r="R437" i="11"/>
  <c r="R433" i="11"/>
  <c r="R429" i="11"/>
  <c r="R425" i="11"/>
  <c r="R446" i="11"/>
  <c r="R442" i="11"/>
  <c r="R438" i="11"/>
  <c r="R434" i="11"/>
  <c r="R430" i="11"/>
  <c r="R426" i="11"/>
  <c r="R421" i="11"/>
  <c r="R417" i="11"/>
  <c r="R413" i="11"/>
  <c r="R409" i="11"/>
  <c r="R405" i="11"/>
  <c r="R401" i="11"/>
  <c r="R397" i="11"/>
  <c r="R393" i="11"/>
  <c r="R389" i="11"/>
  <c r="R385" i="11"/>
  <c r="R381" i="11"/>
  <c r="R377" i="11"/>
  <c r="R373" i="11"/>
  <c r="R369" i="11"/>
  <c r="R448" i="11"/>
  <c r="R447" i="11"/>
  <c r="R440" i="11"/>
  <c r="R439" i="11"/>
  <c r="R432" i="11"/>
  <c r="R431" i="11"/>
  <c r="R424" i="11"/>
  <c r="R422" i="11"/>
  <c r="R418" i="11"/>
  <c r="R414" i="11"/>
  <c r="R410" i="11"/>
  <c r="R406" i="11"/>
  <c r="R402" i="11"/>
  <c r="R398" i="11"/>
  <c r="R394" i="11"/>
  <c r="R390" i="11"/>
  <c r="R386" i="11"/>
  <c r="R382" i="11"/>
  <c r="R378" i="11"/>
  <c r="R374" i="11"/>
  <c r="R370" i="11"/>
  <c r="R366" i="11"/>
  <c r="R423" i="11"/>
  <c r="R419" i="11"/>
  <c r="R415" i="11"/>
  <c r="R411" i="11"/>
  <c r="R407" i="11"/>
  <c r="R403" i="11"/>
  <c r="R399" i="11"/>
  <c r="R395" i="11"/>
  <c r="R391" i="11"/>
  <c r="R387" i="11"/>
  <c r="R383" i="11"/>
  <c r="R379" i="11"/>
  <c r="R375" i="11"/>
  <c r="R371" i="11"/>
  <c r="R367" i="11"/>
  <c r="R363" i="11"/>
  <c r="R359" i="11"/>
  <c r="R355" i="11"/>
  <c r="R351" i="11"/>
  <c r="R347" i="11"/>
  <c r="R343" i="11"/>
  <c r="R339" i="11"/>
  <c r="R335" i="11"/>
  <c r="R331" i="11"/>
  <c r="R444" i="11"/>
  <c r="R443" i="11"/>
  <c r="R436" i="11"/>
  <c r="R435" i="11"/>
  <c r="R428" i="11"/>
  <c r="R427" i="11"/>
  <c r="R420" i="11"/>
  <c r="R416" i="11"/>
  <c r="R412" i="11"/>
  <c r="R408" i="11"/>
  <c r="R404" i="11"/>
  <c r="R400" i="11"/>
  <c r="R396" i="11"/>
  <c r="R392" i="11"/>
  <c r="R388" i="11"/>
  <c r="R384" i="11"/>
  <c r="R380" i="11"/>
  <c r="R376" i="11"/>
  <c r="R372" i="11"/>
  <c r="R368" i="11"/>
  <c r="R364" i="11"/>
  <c r="R360" i="11"/>
  <c r="R356" i="11"/>
  <c r="R352" i="11"/>
  <c r="R348" i="11"/>
  <c r="R344" i="11"/>
  <c r="R340" i="11"/>
  <c r="R336" i="11"/>
  <c r="R332" i="11"/>
  <c r="R362" i="11"/>
  <c r="R361" i="11"/>
  <c r="R354" i="11"/>
  <c r="R353" i="11"/>
  <c r="R346" i="11"/>
  <c r="R345" i="11"/>
  <c r="R338" i="11"/>
  <c r="R337" i="11"/>
  <c r="R329" i="11"/>
  <c r="R325" i="11"/>
  <c r="R321" i="11"/>
  <c r="R317" i="11"/>
  <c r="R313" i="11"/>
  <c r="R309" i="11"/>
  <c r="R305" i="11"/>
  <c r="R301" i="11"/>
  <c r="R297" i="11"/>
  <c r="R293" i="11"/>
  <c r="R289" i="11"/>
  <c r="R285" i="11"/>
  <c r="R281" i="11"/>
  <c r="R277" i="11"/>
  <c r="R273" i="11"/>
  <c r="R269" i="11"/>
  <c r="R265" i="11"/>
  <c r="R261" i="11"/>
  <c r="R257" i="11"/>
  <c r="R253" i="11"/>
  <c r="R249" i="11"/>
  <c r="R330" i="11"/>
  <c r="R326" i="11"/>
  <c r="R322" i="11"/>
  <c r="R318" i="11"/>
  <c r="R314" i="11"/>
  <c r="R310" i="11"/>
  <c r="R306" i="11"/>
  <c r="R302" i="11"/>
  <c r="R298" i="11"/>
  <c r="R294" i="11"/>
  <c r="R290" i="11"/>
  <c r="R286" i="11"/>
  <c r="R282" i="11"/>
  <c r="R278" i="11"/>
  <c r="R274" i="11"/>
  <c r="R270" i="11"/>
  <c r="R266" i="11"/>
  <c r="R262" i="11"/>
  <c r="R258" i="11"/>
  <c r="R254" i="11"/>
  <c r="R250" i="11"/>
  <c r="R365" i="11"/>
  <c r="R358" i="11"/>
  <c r="R357" i="11"/>
  <c r="R350" i="11"/>
  <c r="R349" i="11"/>
  <c r="R342" i="11"/>
  <c r="R341" i="11"/>
  <c r="R334" i="11"/>
  <c r="R333" i="11"/>
  <c r="R327" i="11"/>
  <c r="R323" i="11"/>
  <c r="R319" i="11"/>
  <c r="R315" i="11"/>
  <c r="R311" i="11"/>
  <c r="R307" i="11"/>
  <c r="R303" i="11"/>
  <c r="R299" i="11"/>
  <c r="R295" i="11"/>
  <c r="R291" i="11"/>
  <c r="R287" i="11"/>
  <c r="R283" i="11"/>
  <c r="R279" i="11"/>
  <c r="R275" i="11"/>
  <c r="R271" i="11"/>
  <c r="R267" i="11"/>
  <c r="R263" i="11"/>
  <c r="R259" i="11"/>
  <c r="R255" i="11"/>
  <c r="R251" i="11"/>
  <c r="R328" i="11"/>
  <c r="R324" i="11"/>
  <c r="R320" i="11"/>
  <c r="R316" i="11"/>
  <c r="R312" i="11"/>
  <c r="R308" i="11"/>
  <c r="R300" i="11"/>
  <c r="R284" i="11"/>
  <c r="R268" i="11"/>
  <c r="R252" i="11"/>
  <c r="R296" i="11"/>
  <c r="R280" i="11"/>
  <c r="R264" i="11"/>
  <c r="AI7" i="11"/>
  <c r="R292" i="11"/>
  <c r="R276" i="11"/>
  <c r="R260" i="11"/>
  <c r="R272" i="11"/>
  <c r="R256" i="11"/>
  <c r="R304" i="11"/>
  <c r="R288" i="11"/>
  <c r="R10" i="11"/>
  <c r="R20" i="11"/>
  <c r="R22" i="11"/>
  <c r="R24" i="11"/>
  <c r="R26" i="11"/>
  <c r="R28" i="11"/>
  <c r="R30" i="11"/>
  <c r="R32" i="11"/>
  <c r="R34" i="11"/>
  <c r="R47" i="11"/>
  <c r="R67" i="11"/>
  <c r="R83" i="11"/>
  <c r="R99" i="11"/>
  <c r="R115" i="11"/>
  <c r="R42" i="11"/>
  <c r="R62" i="11"/>
  <c r="R78" i="11"/>
  <c r="R94" i="11"/>
  <c r="R110" i="11"/>
  <c r="R126" i="11"/>
  <c r="R138" i="11"/>
  <c r="R154" i="11"/>
  <c r="R178" i="11"/>
  <c r="R193" i="11"/>
  <c r="R195" i="11"/>
  <c r="R197" i="11"/>
  <c r="R209" i="11"/>
  <c r="R225" i="11"/>
  <c r="R241" i="11"/>
  <c r="R173" i="11"/>
  <c r="R189" i="11"/>
  <c r="R152" i="11"/>
  <c r="R168" i="11"/>
  <c r="R184" i="11"/>
  <c r="R215" i="11"/>
  <c r="R219" i="11"/>
  <c r="R223" i="11"/>
  <c r="R227" i="11"/>
  <c r="R231" i="11"/>
  <c r="R175" i="11"/>
  <c r="R191" i="11"/>
  <c r="R204" i="11"/>
  <c r="R220" i="11"/>
  <c r="R236" i="11"/>
  <c r="R181" i="11"/>
  <c r="R136" i="11"/>
  <c r="R160" i="11"/>
  <c r="R176" i="11"/>
  <c r="R200" i="11"/>
  <c r="R239" i="11"/>
  <c r="R243" i="11"/>
  <c r="R167" i="11"/>
  <c r="R8" i="11"/>
  <c r="R15" i="11"/>
  <c r="R17" i="11"/>
  <c r="R38" i="11"/>
  <c r="R37" i="11"/>
  <c r="R51" i="11"/>
  <c r="R55" i="11"/>
  <c r="R71" i="11"/>
  <c r="R87" i="11"/>
  <c r="R103" i="11"/>
  <c r="R119" i="11"/>
  <c r="R36" i="11"/>
  <c r="R46" i="11"/>
  <c r="R66" i="11"/>
  <c r="R82" i="11"/>
  <c r="R98" i="11"/>
  <c r="R114" i="11"/>
  <c r="R134" i="11"/>
  <c r="R150" i="11"/>
  <c r="R174" i="11"/>
  <c r="R190" i="11"/>
  <c r="R199" i="11"/>
  <c r="R205" i="11"/>
  <c r="R221" i="11"/>
  <c r="R237" i="11"/>
  <c r="R177" i="11"/>
  <c r="R140" i="11"/>
  <c r="R156" i="11"/>
  <c r="R172" i="11"/>
  <c r="R188" i="11"/>
  <c r="R211" i="11"/>
  <c r="R163" i="11"/>
  <c r="R179" i="11"/>
  <c r="R208" i="11"/>
  <c r="R224" i="11"/>
  <c r="R240" i="11"/>
  <c r="R192" i="11"/>
  <c r="R207" i="11"/>
  <c r="R228" i="11"/>
  <c r="R11" i="11"/>
  <c r="R13" i="11"/>
  <c r="R19" i="11"/>
  <c r="R21" i="11"/>
  <c r="R23" i="11"/>
  <c r="R25" i="11"/>
  <c r="R27" i="11"/>
  <c r="R29" i="11"/>
  <c r="R31" i="11"/>
  <c r="R33" i="11"/>
  <c r="R35" i="11"/>
  <c r="R6" i="11"/>
  <c r="R7" i="11"/>
  <c r="R59" i="11"/>
  <c r="R75" i="11"/>
  <c r="R91" i="11"/>
  <c r="R107" i="11"/>
  <c r="R123" i="11"/>
  <c r="R9" i="11"/>
  <c r="R50" i="11"/>
  <c r="R54" i="11"/>
  <c r="R70" i="11"/>
  <c r="R86" i="11"/>
  <c r="R102" i="11"/>
  <c r="R118" i="11"/>
  <c r="R130" i="11"/>
  <c r="R146" i="11"/>
  <c r="R162" i="11"/>
  <c r="R186" i="11"/>
  <c r="R201" i="11"/>
  <c r="R217" i="11"/>
  <c r="R233" i="11"/>
  <c r="R144" i="11"/>
  <c r="R196" i="11"/>
  <c r="R198" i="11"/>
  <c r="R203" i="11"/>
  <c r="R247" i="11"/>
  <c r="R244" i="11"/>
  <c r="R12" i="11"/>
  <c r="R14" i="11"/>
  <c r="R16" i="11"/>
  <c r="R18" i="11"/>
  <c r="R39" i="11"/>
  <c r="R43" i="11"/>
  <c r="R63" i="11"/>
  <c r="R79" i="11"/>
  <c r="R95" i="11"/>
  <c r="R111" i="11"/>
  <c r="R127" i="11"/>
  <c r="R58" i="11"/>
  <c r="R74" i="11"/>
  <c r="R90" i="11"/>
  <c r="R106" i="11"/>
  <c r="R122" i="11"/>
  <c r="R142" i="11"/>
  <c r="R158" i="11"/>
  <c r="R166" i="11"/>
  <c r="R170" i="11"/>
  <c r="R182" i="11"/>
  <c r="R213" i="11"/>
  <c r="R229" i="11"/>
  <c r="R245" i="11"/>
  <c r="R185" i="11"/>
  <c r="R202" i="11"/>
  <c r="R206" i="11"/>
  <c r="R210" i="11"/>
  <c r="R214" i="11"/>
  <c r="R218" i="11"/>
  <c r="R222" i="11"/>
  <c r="R226" i="11"/>
  <c r="R230" i="11"/>
  <c r="R234" i="11"/>
  <c r="R238" i="11"/>
  <c r="R242" i="11"/>
  <c r="R246" i="11"/>
  <c r="R132" i="11"/>
  <c r="R148" i="11"/>
  <c r="R164" i="11"/>
  <c r="R180" i="11"/>
  <c r="R194" i="11"/>
  <c r="R235" i="11"/>
  <c r="R171" i="11"/>
  <c r="R187" i="11"/>
  <c r="R216" i="11"/>
  <c r="R232" i="11"/>
  <c r="R248" i="11"/>
  <c r="R183" i="11"/>
  <c r="R212" i="11"/>
  <c r="R165" i="11"/>
  <c r="R155" i="11"/>
  <c r="R149" i="11"/>
  <c r="R113" i="11"/>
  <c r="R97" i="11"/>
  <c r="R81" i="11"/>
  <c r="R65" i="11"/>
  <c r="R49" i="11"/>
  <c r="R169" i="11"/>
  <c r="R143" i="11"/>
  <c r="R109" i="11"/>
  <c r="R92" i="11"/>
  <c r="R45" i="11"/>
  <c r="R139" i="11"/>
  <c r="R135" i="11"/>
  <c r="R89" i="11"/>
  <c r="R72" i="11"/>
  <c r="R100" i="11"/>
  <c r="R68" i="11"/>
  <c r="R84" i="11"/>
  <c r="R128" i="11"/>
  <c r="R112" i="11"/>
  <c r="R96" i="11"/>
  <c r="R80" i="11"/>
  <c r="R64" i="11"/>
  <c r="R125" i="11"/>
  <c r="R108" i="11"/>
  <c r="R61" i="11"/>
  <c r="R153" i="11"/>
  <c r="R159" i="11"/>
  <c r="R105" i="11"/>
  <c r="R88" i="11"/>
  <c r="R41" i="11"/>
  <c r="R117" i="11"/>
  <c r="R85" i="11"/>
  <c r="R53" i="11"/>
  <c r="R116" i="11"/>
  <c r="R129" i="11"/>
  <c r="R48" i="11"/>
  <c r="R147" i="11"/>
  <c r="R131" i="11"/>
  <c r="R124" i="11"/>
  <c r="R77" i="11"/>
  <c r="R60" i="11"/>
  <c r="R44" i="11"/>
  <c r="R121" i="11"/>
  <c r="R104" i="11"/>
  <c r="R57" i="11"/>
  <c r="R157" i="11"/>
  <c r="R161" i="11"/>
  <c r="R145" i="11"/>
  <c r="R141" i="11"/>
  <c r="R93" i="11"/>
  <c r="R76" i="11"/>
  <c r="R137" i="11"/>
  <c r="R120" i="11"/>
  <c r="R73" i="11"/>
  <c r="R56" i="11"/>
  <c r="R40" i="11"/>
  <c r="R151" i="11"/>
  <c r="R133" i="11"/>
  <c r="R101" i="11"/>
  <c r="R69" i="11"/>
  <c r="R52" i="11"/>
  <c r="AG17" i="2"/>
  <c r="AZ16" i="15"/>
  <c r="C38" i="21"/>
  <c r="J10" i="12"/>
  <c r="G26" i="39"/>
  <c r="BT9" i="26"/>
  <c r="BO15" i="26"/>
  <c r="BG15" i="26"/>
  <c r="BO12" i="26"/>
  <c r="BG12" i="26"/>
  <c r="BO14" i="26"/>
  <c r="BG14" i="26"/>
  <c r="D39" i="39"/>
  <c r="BO21" i="26"/>
  <c r="BG21" i="26"/>
  <c r="BU21" i="26"/>
  <c r="D38" i="39"/>
  <c r="AL14" i="2"/>
  <c r="AL15" i="2"/>
  <c r="AZ15" i="15"/>
  <c r="AG16" i="2"/>
  <c r="B38" i="21"/>
  <c r="D18" i="39"/>
  <c r="J9" i="12"/>
  <c r="AJ22" i="2"/>
  <c r="AK25" i="2"/>
  <c r="AD21" i="2"/>
  <c r="AI20" i="2"/>
  <c r="BO19" i="26"/>
  <c r="BG19" i="26"/>
  <c r="AZ18" i="15"/>
  <c r="AG19" i="2"/>
  <c r="J12" i="12"/>
  <c r="AG18" i="2"/>
  <c r="AZ17" i="15"/>
  <c r="E3" i="14"/>
  <c r="J11" i="12"/>
  <c r="D38" i="21"/>
  <c r="F18" i="39"/>
  <c r="G39" i="39"/>
  <c r="G38" i="39"/>
  <c r="BT21" i="26"/>
  <c r="BO17" i="26"/>
  <c r="BG17" i="26"/>
  <c r="D27" i="39"/>
  <c r="BU10" i="26"/>
  <c r="BO10" i="26"/>
  <c r="BG10" i="26"/>
  <c r="E18" i="39"/>
  <c r="E26" i="21"/>
  <c r="E21" i="21"/>
  <c r="E22" i="21"/>
  <c r="E23" i="21"/>
  <c r="E25" i="21"/>
  <c r="E19" i="21"/>
  <c r="E24" i="21"/>
  <c r="E20" i="21"/>
  <c r="E27" i="21"/>
  <c r="BQ52" i="26"/>
  <c r="AI22" i="15"/>
  <c r="AH35" i="15"/>
  <c r="BS38" i="26"/>
  <c r="BS48" i="26"/>
  <c r="AH26" i="15"/>
  <c r="AG39" i="15"/>
  <c r="BR42" i="26"/>
  <c r="BS49" i="26"/>
  <c r="AH25" i="15"/>
  <c r="AG38" i="15"/>
  <c r="BQ37" i="26"/>
  <c r="BQ45" i="26"/>
  <c r="BQ48" i="26"/>
  <c r="AI26" i="15"/>
  <c r="AH39" i="15"/>
  <c r="BQ38" i="26"/>
  <c r="BS33" i="26"/>
  <c r="AH17" i="15"/>
  <c r="BR41" i="26"/>
  <c r="BR43" i="26"/>
  <c r="BS34" i="26"/>
  <c r="AH18" i="15"/>
  <c r="BQ46" i="26"/>
  <c r="BS37" i="26"/>
  <c r="BQ47" i="26"/>
  <c r="BR39" i="26"/>
  <c r="BQ42" i="26"/>
  <c r="BQ39" i="26"/>
  <c r="BS44" i="26"/>
  <c r="BQ50" i="26"/>
  <c r="AI24" i="15"/>
  <c r="AH37" i="15"/>
  <c r="BQ40" i="26"/>
  <c r="BQ33" i="26"/>
  <c r="AI17" i="15"/>
  <c r="BR45" i="26"/>
  <c r="BS51" i="26"/>
  <c r="AH23" i="15"/>
  <c r="AG36" i="15"/>
  <c r="BS42" i="26"/>
  <c r="BR47" i="26"/>
  <c r="BR38" i="26"/>
  <c r="BS50" i="26"/>
  <c r="AH24" i="15"/>
  <c r="AG37" i="15"/>
  <c r="BR34" i="26"/>
  <c r="AL18" i="15"/>
  <c r="BQ35" i="26"/>
  <c r="AI19" i="15"/>
  <c r="BR44" i="26"/>
  <c r="BQ41" i="26"/>
  <c r="BQ51" i="26"/>
  <c r="AI23" i="15"/>
  <c r="AH36" i="15"/>
  <c r="BR52" i="26"/>
  <c r="AL22" i="15"/>
  <c r="AJ35" i="15"/>
  <c r="BS45" i="26"/>
  <c r="BQ44" i="26"/>
  <c r="BS43" i="26"/>
  <c r="BS39" i="26"/>
  <c r="BR48" i="26"/>
  <c r="AL26" i="15"/>
  <c r="AJ39" i="15"/>
  <c r="BS36" i="26"/>
  <c r="AH20" i="15"/>
  <c r="BS46" i="26"/>
  <c r="BS40" i="26"/>
  <c r="BQ49" i="26"/>
  <c r="AI25" i="15"/>
  <c r="AH38" i="15"/>
  <c r="BR37" i="26"/>
  <c r="BS35" i="26"/>
  <c r="AH19" i="15"/>
  <c r="BQ43" i="26"/>
  <c r="BR40" i="26"/>
  <c r="BR36" i="26"/>
  <c r="AL20" i="15"/>
  <c r="BQ34" i="26"/>
  <c r="AI18" i="15"/>
  <c r="BS41" i="26"/>
  <c r="BR51" i="26"/>
  <c r="AL23" i="15"/>
  <c r="AJ36" i="15"/>
  <c r="BR35" i="26"/>
  <c r="AL19" i="15"/>
  <c r="BQ36" i="26"/>
  <c r="AI20" i="15"/>
  <c r="BR33" i="26"/>
  <c r="AL17" i="15"/>
  <c r="BR50" i="26"/>
  <c r="AL24" i="15"/>
  <c r="AJ37" i="15"/>
  <c r="BS52" i="26"/>
  <c r="AH22" i="15"/>
  <c r="AG35" i="15"/>
  <c r="BR49" i="26"/>
  <c r="AL25" i="15"/>
  <c r="AJ38" i="15"/>
  <c r="BR46" i="26"/>
  <c r="BS47" i="26"/>
  <c r="AR9" i="2"/>
  <c r="AL16" i="2"/>
  <c r="AP8" i="2"/>
  <c r="X282" i="11"/>
  <c r="X75" i="11"/>
  <c r="X107" i="11"/>
  <c r="X139" i="11"/>
  <c r="X158" i="11"/>
  <c r="X210" i="11"/>
  <c r="X302" i="11"/>
  <c r="X23" i="11"/>
  <c r="X31" i="11"/>
  <c r="X39" i="11"/>
  <c r="X47" i="11"/>
  <c r="X57" i="11"/>
  <c r="X73" i="11"/>
  <c r="X89" i="11"/>
  <c r="X105" i="11"/>
  <c r="X121" i="11"/>
  <c r="X137" i="11"/>
  <c r="X169" i="11"/>
  <c r="X201" i="11"/>
  <c r="X233" i="11"/>
  <c r="X265" i="11"/>
  <c r="X297" i="11"/>
  <c r="X329" i="11"/>
  <c r="X171" i="11"/>
  <c r="X203" i="11"/>
  <c r="X235" i="11"/>
  <c r="X267" i="11"/>
  <c r="X299" i="11"/>
  <c r="X333" i="11"/>
  <c r="X365" i="11"/>
  <c r="X397" i="11"/>
  <c r="X445" i="11"/>
  <c r="X395" i="11"/>
  <c r="X426" i="11"/>
  <c r="X443" i="11"/>
  <c r="X17" i="11"/>
  <c r="X250" i="11"/>
  <c r="X274" i="11"/>
  <c r="X56" i="11"/>
  <c r="X72" i="11"/>
  <c r="X88" i="11"/>
  <c r="X104" i="11"/>
  <c r="X120" i="11"/>
  <c r="X136" i="11"/>
  <c r="X182" i="11"/>
  <c r="X246" i="11"/>
  <c r="X322" i="11"/>
  <c r="X172" i="11"/>
  <c r="X204" i="11"/>
  <c r="X236" i="11"/>
  <c r="X268" i="11"/>
  <c r="X300" i="11"/>
  <c r="X335" i="11"/>
  <c r="X346" i="11"/>
  <c r="X378" i="11"/>
  <c r="X410" i="11"/>
  <c r="X372" i="11"/>
  <c r="X404" i="11"/>
  <c r="X424" i="11"/>
  <c r="X55" i="11"/>
  <c r="X87" i="11"/>
  <c r="X119" i="11"/>
  <c r="X147" i="11"/>
  <c r="X66" i="11"/>
  <c r="X82" i="11"/>
  <c r="X98" i="11"/>
  <c r="X114" i="11"/>
  <c r="X130" i="11"/>
  <c r="X154" i="11"/>
  <c r="X202" i="11"/>
  <c r="X286" i="11"/>
  <c r="X21" i="11"/>
  <c r="X29" i="11"/>
  <c r="X37" i="11"/>
  <c r="X45" i="11"/>
  <c r="X53" i="11"/>
  <c r="X69" i="11"/>
  <c r="X85" i="11"/>
  <c r="X101" i="11"/>
  <c r="X117" i="11"/>
  <c r="X133" i="11"/>
  <c r="X363" i="11"/>
  <c r="X189" i="11"/>
  <c r="X221" i="11"/>
  <c r="X253" i="11"/>
  <c r="X285" i="11"/>
  <c r="X317" i="11"/>
  <c r="X167" i="11"/>
  <c r="X199" i="11"/>
  <c r="X231" i="11"/>
  <c r="X263" i="11"/>
  <c r="X295" i="11"/>
  <c r="X327" i="11"/>
  <c r="X361" i="11"/>
  <c r="X393" i="11"/>
  <c r="X429" i="11"/>
  <c r="X391" i="11"/>
  <c r="X433" i="11"/>
  <c r="X439" i="11"/>
  <c r="X6" i="11"/>
  <c r="X298" i="11"/>
  <c r="X258" i="11"/>
  <c r="X156" i="11"/>
  <c r="X222" i="11"/>
  <c r="X310" i="11"/>
  <c r="X355" i="11"/>
  <c r="X192" i="11"/>
  <c r="X224" i="11"/>
  <c r="X256" i="11"/>
  <c r="X288" i="11"/>
  <c r="X320" i="11"/>
  <c r="X334" i="11"/>
  <c r="X366" i="11"/>
  <c r="X398" i="11"/>
  <c r="X430" i="11"/>
  <c r="X392" i="11"/>
  <c r="X425" i="11"/>
  <c r="X444" i="11"/>
  <c r="X63" i="11"/>
  <c r="X95" i="11"/>
  <c r="X127" i="11"/>
  <c r="X155" i="11"/>
  <c r="X54" i="11"/>
  <c r="X70" i="11"/>
  <c r="X86" i="11"/>
  <c r="X102" i="11"/>
  <c r="X118" i="11"/>
  <c r="X134" i="11"/>
  <c r="X166" i="11"/>
  <c r="X226" i="11"/>
  <c r="X145" i="11"/>
  <c r="X9" i="11"/>
  <c r="X177" i="11"/>
  <c r="X209" i="11"/>
  <c r="X241" i="11"/>
  <c r="X273" i="11"/>
  <c r="X305" i="11"/>
  <c r="X343" i="11"/>
  <c r="X179" i="11"/>
  <c r="X211" i="11"/>
  <c r="X243" i="11"/>
  <c r="X275" i="11"/>
  <c r="X307" i="11"/>
  <c r="X341" i="11"/>
  <c r="X373" i="11"/>
  <c r="X405" i="11"/>
  <c r="X371" i="11"/>
  <c r="X403" i="11"/>
  <c r="X449" i="11"/>
  <c r="X266" i="11"/>
  <c r="X168" i="11"/>
  <c r="X24" i="11"/>
  <c r="X32" i="11"/>
  <c r="X40" i="11"/>
  <c r="X48" i="11"/>
  <c r="X144" i="11"/>
  <c r="X198" i="11"/>
  <c r="X278" i="11"/>
  <c r="X330" i="11"/>
  <c r="X180" i="11"/>
  <c r="X212" i="11"/>
  <c r="X244" i="11"/>
  <c r="X276" i="11"/>
  <c r="X308" i="11"/>
  <c r="X344" i="11"/>
  <c r="X354" i="11"/>
  <c r="X386" i="11"/>
  <c r="X418" i="11"/>
  <c r="X380" i="11"/>
  <c r="X412" i="11"/>
  <c r="X432" i="11"/>
  <c r="X16" i="11"/>
  <c r="X83" i="11"/>
  <c r="X115" i="11"/>
  <c r="X162" i="11"/>
  <c r="X218" i="11"/>
  <c r="X141" i="11"/>
  <c r="X13" i="11"/>
  <c r="X165" i="11"/>
  <c r="X197" i="11"/>
  <c r="X229" i="11"/>
  <c r="X261" i="11"/>
  <c r="X293" i="11"/>
  <c r="X325" i="11"/>
  <c r="X175" i="11"/>
  <c r="X207" i="11"/>
  <c r="X239" i="11"/>
  <c r="X271" i="11"/>
  <c r="X303" i="11"/>
  <c r="X337" i="11"/>
  <c r="X369" i="11"/>
  <c r="X401" i="11"/>
  <c r="X438" i="11"/>
  <c r="X399" i="11"/>
  <c r="X442" i="11"/>
  <c r="X447" i="11"/>
  <c r="X164" i="11"/>
  <c r="X22" i="11"/>
  <c r="X30" i="11"/>
  <c r="X38" i="11"/>
  <c r="X46" i="11"/>
  <c r="X290" i="11"/>
  <c r="X18" i="11"/>
  <c r="X68" i="11"/>
  <c r="X84" i="11"/>
  <c r="X100" i="11"/>
  <c r="X116" i="11"/>
  <c r="X132" i="11"/>
  <c r="X174" i="11"/>
  <c r="X238" i="11"/>
  <c r="X318" i="11"/>
  <c r="X364" i="11"/>
  <c r="X200" i="11"/>
  <c r="X232" i="11"/>
  <c r="X264" i="11"/>
  <c r="X296" i="11"/>
  <c r="X328" i="11"/>
  <c r="X342" i="11"/>
  <c r="X374" i="11"/>
  <c r="X406" i="11"/>
  <c r="X368" i="11"/>
  <c r="X400" i="11"/>
  <c r="X434" i="11"/>
  <c r="X143" i="11"/>
  <c r="X59" i="11"/>
  <c r="X91" i="11"/>
  <c r="X123" i="11"/>
  <c r="X142" i="11"/>
  <c r="X178" i="11"/>
  <c r="X242" i="11"/>
  <c r="X19" i="11"/>
  <c r="X27" i="11"/>
  <c r="X35" i="11"/>
  <c r="X43" i="11"/>
  <c r="X51" i="11"/>
  <c r="X65" i="11"/>
  <c r="X81" i="11"/>
  <c r="X97" i="11"/>
  <c r="X113" i="11"/>
  <c r="X129" i="11"/>
  <c r="X153" i="11"/>
  <c r="X347" i="11"/>
  <c r="X185" i="11"/>
  <c r="X217" i="11"/>
  <c r="X249" i="11"/>
  <c r="X281" i="11"/>
  <c r="X313" i="11"/>
  <c r="X352" i="11"/>
  <c r="X187" i="11"/>
  <c r="X219" i="11"/>
  <c r="X251" i="11"/>
  <c r="X283" i="11"/>
  <c r="X315" i="11"/>
  <c r="X349" i="11"/>
  <c r="X381" i="11"/>
  <c r="X413" i="11"/>
  <c r="X379" i="11"/>
  <c r="X411" i="11"/>
  <c r="X427" i="11"/>
  <c r="X12" i="11"/>
  <c r="X64" i="11"/>
  <c r="X80" i="11"/>
  <c r="X96" i="11"/>
  <c r="X112" i="11"/>
  <c r="X128" i="11"/>
  <c r="X152" i="11"/>
  <c r="X214" i="11"/>
  <c r="X306" i="11"/>
  <c r="X339" i="11"/>
  <c r="X188" i="11"/>
  <c r="X220" i="11"/>
  <c r="X252" i="11"/>
  <c r="X284" i="11"/>
  <c r="X316" i="11"/>
  <c r="X367" i="11"/>
  <c r="X362" i="11"/>
  <c r="X394" i="11"/>
  <c r="X437" i="11"/>
  <c r="X388" i="11"/>
  <c r="X420" i="11"/>
  <c r="X440" i="11"/>
  <c r="X71" i="11"/>
  <c r="X103" i="11"/>
  <c r="X135" i="11"/>
  <c r="X58" i="11"/>
  <c r="X74" i="11"/>
  <c r="X90" i="11"/>
  <c r="X106" i="11"/>
  <c r="X122" i="11"/>
  <c r="X138" i="11"/>
  <c r="X170" i="11"/>
  <c r="X234" i="11"/>
  <c r="X10" i="11"/>
  <c r="X25" i="11"/>
  <c r="X33" i="11"/>
  <c r="X41" i="11"/>
  <c r="X49" i="11"/>
  <c r="X61" i="11"/>
  <c r="X77" i="11"/>
  <c r="X93" i="11"/>
  <c r="X109" i="11"/>
  <c r="X125" i="11"/>
  <c r="X149" i="11"/>
  <c r="X331" i="11"/>
  <c r="X173" i="11"/>
  <c r="X205" i="11"/>
  <c r="X237" i="11"/>
  <c r="X269" i="11"/>
  <c r="X301" i="11"/>
  <c r="X336" i="11"/>
  <c r="X183" i="11"/>
  <c r="X215" i="11"/>
  <c r="X247" i="11"/>
  <c r="X279" i="11"/>
  <c r="X311" i="11"/>
  <c r="X345" i="11"/>
  <c r="X377" i="11"/>
  <c r="X409" i="11"/>
  <c r="X375" i="11"/>
  <c r="X407" i="11"/>
  <c r="X423" i="11"/>
  <c r="X140" i="11"/>
  <c r="X190" i="11"/>
  <c r="X262" i="11"/>
  <c r="X326" i="11"/>
  <c r="X176" i="11"/>
  <c r="X208" i="11"/>
  <c r="X240" i="11"/>
  <c r="X272" i="11"/>
  <c r="X304" i="11"/>
  <c r="X351" i="11"/>
  <c r="X350" i="11"/>
  <c r="X382" i="11"/>
  <c r="X414" i="11"/>
  <c r="X376" i="11"/>
  <c r="X408" i="11"/>
  <c r="X428" i="11"/>
  <c r="X79" i="11"/>
  <c r="X111" i="11"/>
  <c r="X159" i="11"/>
  <c r="X7" i="11"/>
  <c r="X62" i="11"/>
  <c r="X78" i="11"/>
  <c r="X94" i="11"/>
  <c r="X110" i="11"/>
  <c r="X126" i="11"/>
  <c r="X150" i="11"/>
  <c r="X194" i="11"/>
  <c r="X270" i="11"/>
  <c r="X161" i="11"/>
  <c r="X356" i="11"/>
  <c r="X193" i="11"/>
  <c r="X225" i="11"/>
  <c r="X257" i="11"/>
  <c r="X289" i="11"/>
  <c r="X321" i="11"/>
  <c r="X163" i="11"/>
  <c r="X195" i="11"/>
  <c r="X227" i="11"/>
  <c r="X259" i="11"/>
  <c r="X291" i="11"/>
  <c r="X323" i="11"/>
  <c r="X357" i="11"/>
  <c r="X389" i="11"/>
  <c r="X421" i="11"/>
  <c r="X387" i="11"/>
  <c r="X419" i="11"/>
  <c r="X435" i="11"/>
  <c r="X8" i="11"/>
  <c r="X20" i="11"/>
  <c r="X28" i="11"/>
  <c r="X36" i="11"/>
  <c r="X44" i="11"/>
  <c r="X52" i="11"/>
  <c r="X160" i="11"/>
  <c r="X230" i="11"/>
  <c r="X314" i="11"/>
  <c r="X348" i="11"/>
  <c r="X196" i="11"/>
  <c r="X228" i="11"/>
  <c r="X260" i="11"/>
  <c r="X292" i="11"/>
  <c r="X324" i="11"/>
  <c r="X338" i="11"/>
  <c r="X370" i="11"/>
  <c r="X402" i="11"/>
  <c r="X446" i="11"/>
  <c r="X396" i="11"/>
  <c r="X441" i="11"/>
  <c r="X448" i="11"/>
  <c r="X151" i="11"/>
  <c r="X67" i="11"/>
  <c r="X99" i="11"/>
  <c r="X131" i="11"/>
  <c r="X146" i="11"/>
  <c r="X186" i="11"/>
  <c r="X254" i="11"/>
  <c r="X157" i="11"/>
  <c r="X340" i="11"/>
  <c r="X181" i="11"/>
  <c r="X213" i="11"/>
  <c r="X245" i="11"/>
  <c r="X277" i="11"/>
  <c r="X309" i="11"/>
  <c r="X359" i="11"/>
  <c r="X191" i="11"/>
  <c r="X223" i="11"/>
  <c r="X255" i="11"/>
  <c r="X287" i="11"/>
  <c r="X319" i="11"/>
  <c r="X353" i="11"/>
  <c r="X385" i="11"/>
  <c r="X417" i="11"/>
  <c r="X383" i="11"/>
  <c r="X415" i="11"/>
  <c r="X431" i="11"/>
  <c r="X15" i="11"/>
  <c r="X11" i="11"/>
  <c r="X26" i="11"/>
  <c r="X34" i="11"/>
  <c r="X42" i="11"/>
  <c r="X50" i="11"/>
  <c r="X14" i="11"/>
  <c r="X60" i="11"/>
  <c r="X76" i="11"/>
  <c r="X92" i="11"/>
  <c r="X108" i="11"/>
  <c r="X124" i="11"/>
  <c r="X148" i="11"/>
  <c r="X206" i="11"/>
  <c r="X294" i="11"/>
  <c r="X332" i="11"/>
  <c r="X184" i="11"/>
  <c r="X216" i="11"/>
  <c r="X248" i="11"/>
  <c r="X280" i="11"/>
  <c r="X312" i="11"/>
  <c r="X360" i="11"/>
  <c r="X358" i="11"/>
  <c r="X390" i="11"/>
  <c r="X422" i="11"/>
  <c r="X384" i="11"/>
  <c r="X416" i="11"/>
  <c r="X436" i="11"/>
  <c r="AP9" i="2"/>
  <c r="AP10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نموذج البيانات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استعلام - ‏‏Table001 (Page 1)" description="‏‏الاتصال بالاستعلام 'Table001 (Page 1)' في المصنف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3" xr16:uid="{00000000-0015-0000-FFFF-FFFF02000000}" keepAlive="1" name="استعلام - ‏‏Table001 (Page 1) (2)" description="‏‏الاتصال بالاستعلام 'Table001 (Page 1) (2)' في المصنف." type="5" refreshedVersion="8" background="1" saveData="1">
    <dbPr connection="Provider=Microsoft.Mashup.OleDb.1;Data Source=$Workbook$;Location=&quot;Table001 (Page 1) (2)&quot;;Extended Properties=&quot;&quot;" command="SELECT * FROM [Table001 (Page 1) (2)]"/>
  </connection>
  <connection id="4" xr16:uid="{00000000-0015-0000-FFFF-FFFF03000000}" keepAlive="1" name="استعلام - ‏‏Table001 (Page 1) (3)" description="‏‏الاتصال بالاستعلام 'Table001 (Page 1) (3)' في المصنف." type="5" refreshedVersion="8" background="1" saveData="1">
    <dbPr connection="Provider=Microsoft.Mashup.OleDb.1;Data Source=$Workbook$;Location=&quot;Table001 (Page 1) (3)&quot;;Extended Properties=&quot;&quot;" command="SELECT * FROM [Table001 (Page 1) (3)]"/>
  </connection>
  <connection id="5" xr16:uid="{00000000-0015-0000-FFFF-FFFF04000000}" keepAlive="1" name="استعلام - ‏‏Table001 (Page 1) (4)" description="‏‏الاتصال بالاستعلام 'Table001 (Page 1) (4)' في المصنف." type="5" refreshedVersion="8" background="1" saveData="1">
    <dbPr connection="Provider=Microsoft.Mashup.OleDb.1;Data Source=$Workbook$;Location=&quot;Table001 (Page 1) (4)&quot;;Extended Properties=&quot;&quot;" command="SELECT * FROM [Table001 (Page 1) (4)]"/>
  </connection>
  <connection id="6" xr16:uid="{00000000-0015-0000-FFFF-FFFF05000000}" name="استعلام - ‏‏Table001__Page_1" description="‏‏الاتصال بالاستعلام 'Table001__Page_1' في المصنف." type="100" refreshedVersion="8" minRefreshableVersion="5">
    <extLst>
      <ext xmlns:x15="http://schemas.microsoft.com/office/spreadsheetml/2010/11/main" uri="{DE250136-89BD-433C-8126-D09CA5730AF9}">
        <x15:connection id="0d93d79e-116c-4252-9cb3-3c71bc1dc026"/>
      </ext>
    </extLst>
  </connection>
  <connection id="7" xr16:uid="{00000000-0015-0000-FFFF-FFFF06000000}" keepAlive="1" name="استعلام - ‏‏Table003 (Page 1)" description="‏‏الاتصال بالاستعلام 'Table003 (Page 1)' في المصنف." type="5" refreshedVersion="0" background="1">
    <dbPr connection="Provider=Microsoft.Mashup.OleDb.1;Data Source=$Workbook$;Location=&quot;Table003 (Page 1)&quot;;Extended Properties=&quot;&quot;" command="SELECT * FROM [Table003 (Page 1)]"/>
  </connection>
  <connection id="8" xr16:uid="{00000000-0015-0000-FFFF-FFFF07000000}" keepAlive="1" name="استعلام - ‏‏Table003 (Page 1) (2)" description="‏‏الاتصال بالاستعلام 'Table003 (Page 1) (2)' في المصنف." type="5" refreshedVersion="0" background="1">
    <dbPr connection="Provider=Microsoft.Mashup.OleDb.1;Data Source=$Workbook$;Location=&quot;Table003 (Page 1) (2)&quot;;Extended Properties=&quot;&quot;" command="SELECT * FROM [Table003 (Page 1) (2)]"/>
  </connection>
  <connection id="9" xr16:uid="{00000000-0015-0000-FFFF-FFFF08000000}" keepAlive="1" name="استعلام - ‏‏Table003 (Page 1) (3)" description="‏‏الاتصال بالاستعلام 'Table003 (Page 1) (3)' في المصنف." type="5" refreshedVersion="0" background="1">
    <dbPr connection="Provider=Microsoft.Mashup.OleDb.1;Data Source=$Workbook$;Location=&quot;Table003 (Page 1) (3)&quot;;Extended Properties=&quot;&quot;" command="SELECT * FROM [Table003 (Page 1) (3)]"/>
  </connection>
  <connection id="10" xr16:uid="{00000000-0015-0000-FFFF-FFFF09000000}" keepAlive="1" name="استعلام - ‏‏Table003 (Page 1) (4)" description="‏‏الاتصال بالاستعلام 'Table003 (Page 1) (4)' في المصنف." type="5" refreshedVersion="0" background="1">
    <dbPr connection="Provider=Microsoft.Mashup.OleDb.1;Data Source=$Workbook$;Location=&quot;Table003 (Page 1) (4)&quot;;Extended Properties=&quot;&quot;" command="SELECT * FROM [Table003 (Page 1) (4)]"/>
  </connection>
  <connection id="11" xr16:uid="{00000000-0015-0000-FFFF-FFFF0A000000}" name="استعلام - ‏‏Table003__Page_1" description="‏‏الاتصال بالاستعلام 'Table003__Page_1' في المصنف." type="100" refreshedVersion="8" minRefreshableVersion="5">
    <extLst>
      <ext xmlns:x15="http://schemas.microsoft.com/office/spreadsheetml/2010/11/main" uri="{DE250136-89BD-433C-8126-D09CA5730AF9}">
        <x15:connection id="573abd30-a78a-4907-8420-c545e1f805cf"/>
      </ext>
    </extLst>
  </connection>
  <connection id="12" xr16:uid="{00000000-0015-0000-FFFF-FFFF0B000000}" keepAlive="1" name="استعلام - ‏‏Table005 (Page 1)" description="‏‏الاتصال بالاستعلام 'Table005 (Page 1)' في المصنف." type="5" refreshedVersion="0" background="1">
    <dbPr connection="Provider=Microsoft.Mashup.OleDb.1;Data Source=$Workbook$;Location=&quot;Table005 (Page 1)&quot;;Extended Properties=&quot;&quot;" command="SELECT * FROM [Table005 (Page 1)]"/>
  </connection>
  <connection id="13" xr16:uid="{00000000-0015-0000-FFFF-FFFF0C000000}" keepAlive="1" name="استعلام - ‏‏Table005 (Page 1) (2)" description="‏‏الاتصال بالاستعلام 'Table005 (Page 1) (2)' في المصنف." type="5" refreshedVersion="0" background="1">
    <dbPr connection="Provider=Microsoft.Mashup.OleDb.1;Data Source=$Workbook$;Location=&quot;Table005 (Page 1) (2)&quot;;Extended Properties=&quot;&quot;" command="SELECT * FROM [Table005 (Page 1) (2)]"/>
  </connection>
  <connection id="14" xr16:uid="{00000000-0015-0000-FFFF-FFFF0D000000}" keepAlive="1" name="استعلام - ‏‏Table005 (Page 1) (3)" description="‏‏الاتصال بالاستعلام 'Table005 (Page 1) (3)' في المصنف." type="5" refreshedVersion="0" background="1">
    <dbPr connection="Provider=Microsoft.Mashup.OleDb.1;Data Source=$Workbook$;Location=&quot;Table005 (Page 1) (3)&quot;;Extended Properties=&quot;&quot;" command="SELECT * FROM [Table005 (Page 1) (3)]"/>
  </connection>
  <connection id="15" xr16:uid="{00000000-0015-0000-FFFF-FFFF0E000000}" keepAlive="1" name="استعلام - ‏‏Table005 (Page 1) (4)" description="‏‏الاتصال بالاستعلام 'Table005 (Page 1) (4)' في المصنف." type="5" refreshedVersion="0" background="1">
    <dbPr connection="Provider=Microsoft.Mashup.OleDb.1;Data Source=$Workbook$;Location=&quot;Table005 (Page 1) (4)&quot;;Extended Properties=&quot;&quot;" command="SELECT * FROM [Table005 (Page 1) (4)]"/>
  </connection>
  <connection id="16" xr16:uid="{00000000-0015-0000-FFFF-FFFF0F000000}" name="استعلام - ‏‏Table005__Page_1" description="‏‏الاتصال بالاستعلام 'Table005__Page_1' في المصنف." type="100" refreshedVersion="8" minRefreshableVersion="5">
    <extLst>
      <ext xmlns:x15="http://schemas.microsoft.com/office/spreadsheetml/2010/11/main" uri="{DE250136-89BD-433C-8126-D09CA5730AF9}">
        <x15:connection id="3ef6d4a9-4206-429f-98ef-ccbcf3a43dba"/>
      </ext>
    </extLst>
  </connection>
  <connection id="17" xr16:uid="{00000000-0015-0000-FFFF-FFFF10000000}" keepAlive="1" name="استعلام - ‏‏Table007 (Page 2)" description="‏‏الاتصال بالاستعلام 'Table007 (Page 2)' في المصنف." type="5" refreshedVersion="0" background="1">
    <dbPr connection="Provider=Microsoft.Mashup.OleDb.1;Data Source=$Workbook$;Location=&quot;Table007 (Page 2)&quot;;Extended Properties=&quot;&quot;" command="SELECT * FROM [Table007 (Page 2)]"/>
  </connection>
  <connection id="18" xr16:uid="{00000000-0015-0000-FFFF-FFFF11000000}" keepAlive="1" name="استعلام - ‏‏Table007 (Page 2) (2)" description="‏‏الاتصال بالاستعلام 'Table007 (Page 2) (2)' في المصنف." type="5" refreshedVersion="0" background="1">
    <dbPr connection="Provider=Microsoft.Mashup.OleDb.1;Data Source=$Workbook$;Location=&quot;Table007 (Page 2) (2)&quot;;Extended Properties=&quot;&quot;" command="SELECT * FROM [Table007 (Page 2) (2)]"/>
  </connection>
  <connection id="19" xr16:uid="{00000000-0015-0000-FFFF-FFFF12000000}" keepAlive="1" name="استعلام - ‏‏Table007 (Page 2) (3)" description="‏‏الاتصال بالاستعلام 'Table007 (Page 2) (3)' في المصنف." type="5" refreshedVersion="0" background="1">
    <dbPr connection="Provider=Microsoft.Mashup.OleDb.1;Data Source=$Workbook$;Location=&quot;Table007 (Page 2) (3)&quot;;Extended Properties=&quot;&quot;" command="SELECT * FROM [Table007 (Page 2) (3)]"/>
  </connection>
  <connection id="20" xr16:uid="{00000000-0015-0000-FFFF-FFFF13000000}" keepAlive="1" name="استعلام - ‏‏Table007 (Page 2) (4)" description="‏‏الاتصال بالاستعلام 'Table007 (Page 2) (4)' في المصنف." type="5" refreshedVersion="0" background="1">
    <dbPr connection="Provider=Microsoft.Mashup.OleDb.1;Data Source=$Workbook$;Location=&quot;Table007 (Page 2) (4)&quot;;Extended Properties=&quot;&quot;" command="SELECT * FROM [Table007 (Page 2) (4)]"/>
  </connection>
  <connection id="21" xr16:uid="{00000000-0015-0000-FFFF-FFFF14000000}" name="استعلام - ‏‏Table007__Page_2" description="‏‏الاتصال بالاستعلام 'Table007__Page_2' في المصنف." type="100" refreshedVersion="8" minRefreshableVersion="5">
    <extLst>
      <ext xmlns:x15="http://schemas.microsoft.com/office/spreadsheetml/2010/11/main" uri="{DE250136-89BD-433C-8126-D09CA5730AF9}">
        <x15:connection id="d9e2249f-15a4-41a3-a3e5-1be49e09856f"/>
      </ext>
    </extLst>
  </connection>
  <connection id="22" xr16:uid="{00000000-0015-0000-FFFF-FFFF15000000}" keepAlive="1" name="استعلام - ‏‏Table009 (Page 2)" description="‏‏الاتصال بالاستعلام 'Table009 (Page 2)' في المصنف." type="5" refreshedVersion="0" background="1">
    <dbPr connection="Provider=Microsoft.Mashup.OleDb.1;Data Source=$Workbook$;Location=&quot;Table009 (Page 2)&quot;;Extended Properties=&quot;&quot;" command="SELECT * FROM [Table009 (Page 2)]"/>
  </connection>
  <connection id="23" xr16:uid="{00000000-0015-0000-FFFF-FFFF16000000}" keepAlive="1" name="استعلام - ‏‏Table009 (Page 2) (2)" description="‏‏الاتصال بالاستعلام 'Table009 (Page 2) (2)' في المصنف." type="5" refreshedVersion="0" background="1">
    <dbPr connection="Provider=Microsoft.Mashup.OleDb.1;Data Source=$Workbook$;Location=&quot;Table009 (Page 2) (2)&quot;;Extended Properties=&quot;&quot;" command="SELECT * FROM [Table009 (Page 2) (2)]"/>
  </connection>
  <connection id="24" xr16:uid="{00000000-0015-0000-FFFF-FFFF17000000}" keepAlive="1" name="استعلام - ‏‏Table009 (Page 2) (3)" description="‏‏الاتصال بالاستعلام 'Table009 (Page 2) (3)' في المصنف." type="5" refreshedVersion="0" background="1">
    <dbPr connection="Provider=Microsoft.Mashup.OleDb.1;Data Source=$Workbook$;Location=&quot;Table009 (Page 2) (3)&quot;;Extended Properties=&quot;&quot;" command="SELECT * FROM [Table009 (Page 2) (3)]"/>
  </connection>
  <connection id="25" xr16:uid="{00000000-0015-0000-FFFF-FFFF18000000}" keepAlive="1" name="استعلام - ‏‏Table009 (Page 2) (4)" description="‏‏الاتصال بالاستعلام 'Table009 (Page 2) (4)' في المصنف." type="5" refreshedVersion="0" background="1">
    <dbPr connection="Provider=Microsoft.Mashup.OleDb.1;Data Source=$Workbook$;Location=&quot;Table009 (Page 2) (4)&quot;;Extended Properties=&quot;&quot;" command="SELECT * FROM [Table009 (Page 2) (4)]"/>
  </connection>
  <connection id="26" xr16:uid="{00000000-0015-0000-FFFF-FFFF19000000}" name="استعلام - ‏‏Table009__Page_2" description="‏‏الاتصال بالاستعلام 'Table009__Page_2' في المصنف." type="100" refreshedVersion="8" minRefreshableVersion="5">
    <extLst>
      <ext xmlns:x15="http://schemas.microsoft.com/office/spreadsheetml/2010/11/main" uri="{DE250136-89BD-433C-8126-D09CA5730AF9}">
        <x15:connection id="d7d35dba-56e1-4563-8ee7-0c151362dd95"/>
      </ext>
    </extLst>
  </connection>
  <connection id="27" xr16:uid="{00000000-0015-0000-FFFF-FFFF1A000000}" keepAlive="1" name="استعلام - ‏‏Table011 (Page 2)" description="‏‏الاتصال بالاستعلام 'Table011 (Page 2)' في المصنف." type="5" refreshedVersion="0" background="1">
    <dbPr connection="Provider=Microsoft.Mashup.OleDb.1;Data Source=$Workbook$;Location=&quot;Table011 (Page 2)&quot;;Extended Properties=&quot;&quot;" command="SELECT * FROM [Table011 (Page 2)]"/>
  </connection>
  <connection id="28" xr16:uid="{00000000-0015-0000-FFFF-FFFF1B000000}" keepAlive="1" name="استعلام - ‏‏Table011 (Page 2) (2)" description="‏‏الاتصال بالاستعلام 'Table011 (Page 2) (2)' في المصنف." type="5" refreshedVersion="0" background="1">
    <dbPr connection="Provider=Microsoft.Mashup.OleDb.1;Data Source=$Workbook$;Location=&quot;Table011 (Page 2) (2)&quot;;Extended Properties=&quot;&quot;" command="SELECT * FROM [Table011 (Page 2) (2)]"/>
  </connection>
  <connection id="29" xr16:uid="{00000000-0015-0000-FFFF-FFFF1C000000}" keepAlive="1" name="استعلام - ‏‏Table011 (Page 2) (3)" description="‏‏الاتصال بالاستعلام 'Table011 (Page 2) (3)' في المصنف." type="5" refreshedVersion="0" background="1">
    <dbPr connection="Provider=Microsoft.Mashup.OleDb.1;Data Source=$Workbook$;Location=&quot;Table011 (Page 2) (3)&quot;;Extended Properties=&quot;&quot;" command="SELECT * FROM [Table011 (Page 2) (3)]"/>
  </connection>
  <connection id="30" xr16:uid="{00000000-0015-0000-FFFF-FFFF1D000000}" keepAlive="1" name="استعلام - ‏‏Table011 (Page 2) (4)" description="‏‏الاتصال بالاستعلام 'Table011 (Page 2) (4)' في المصنف." type="5" refreshedVersion="0" background="1">
    <dbPr connection="Provider=Microsoft.Mashup.OleDb.1;Data Source=$Workbook$;Location=&quot;Table011 (Page 2) (4)&quot;;Extended Properties=&quot;&quot;" command="SELECT * FROM [Table011 (Page 2) (4)]"/>
  </connection>
  <connection id="31" xr16:uid="{00000000-0015-0000-FFFF-FFFF1E000000}" name="استعلام - ‏‏Table011__Page_2" description="‏‏الاتصال بالاستعلام 'Table011__Page_2' في المصنف." type="100" refreshedVersion="8" minRefreshableVersion="5">
    <extLst>
      <ext xmlns:x15="http://schemas.microsoft.com/office/spreadsheetml/2010/11/main" uri="{DE250136-89BD-433C-8126-D09CA5730AF9}">
        <x15:connection id="6af6c581-e80a-40cf-bb61-1de0f143729d"/>
      </ext>
    </extLst>
  </connection>
  <connection id="32" xr16:uid="{00000000-0015-0000-FFFF-FFFF1F000000}" keepAlive="1" name="استعلام - ‏‏Table013 (Page 2)" description="‏‏الاتصال بالاستعلام 'Table013 (Page 2)' في المصنف." type="5" refreshedVersion="0" background="1">
    <dbPr connection="Provider=Microsoft.Mashup.OleDb.1;Data Source=$Workbook$;Location=&quot;Table013 (Page 2)&quot;;Extended Properties=&quot;&quot;" command="SELECT * FROM [Table013 (Page 2)]"/>
  </connection>
  <connection id="33" xr16:uid="{00000000-0015-0000-FFFF-FFFF20000000}" keepAlive="1" name="استعلام - ‏‏Table013 (Page 2) (2)" description="‏‏الاتصال بالاستعلام 'Table013 (Page 2) (2)' في المصنف." type="5" refreshedVersion="0" background="1">
    <dbPr connection="Provider=Microsoft.Mashup.OleDb.1;Data Source=$Workbook$;Location=&quot;Table013 (Page 2) (2)&quot;;Extended Properties=&quot;&quot;" command="SELECT * FROM [Table013 (Page 2) (2)]"/>
  </connection>
  <connection id="34" xr16:uid="{00000000-0015-0000-FFFF-FFFF21000000}" keepAlive="1" name="استعلام - ‏‏Table013 (Page 3)" description="‏‏الاتصال بالاستعلام 'Table013 (Page 3)' في المصنف." type="5" refreshedVersion="0" background="1">
    <dbPr connection="Provider=Microsoft.Mashup.OleDb.1;Data Source=$Workbook$;Location=&quot;Table013 (Page 3)&quot;;Extended Properties=&quot;&quot;" command="SELECT * FROM [Table013 (Page 3)]"/>
  </connection>
  <connection id="35" xr16:uid="{00000000-0015-0000-FFFF-FFFF22000000}" keepAlive="1" name="استعلام - ‏‏Table013 (Page 3) (2)" description="‏‏الاتصال بالاستعلام 'Table013 (Page 3) (2)' في المصنف." type="5" refreshedVersion="0" background="1">
    <dbPr connection="Provider=Microsoft.Mashup.OleDb.1;Data Source=$Workbook$;Location=&quot;Table013 (Page 3) (2)&quot;;Extended Properties=&quot;&quot;" command="SELECT * FROM [Table013 (Page 3) (2)]"/>
  </connection>
  <connection id="36" xr16:uid="{00000000-0015-0000-FFFF-FFFF23000000}" name="استعلام - ‏‏Table013__Page_2" description="‏‏الاتصال بالاستعلام 'Table013__Page_2' في المصنف." type="100" refreshedVersion="8" minRefreshableVersion="5">
    <extLst>
      <ext xmlns:x15="http://schemas.microsoft.com/office/spreadsheetml/2010/11/main" uri="{DE250136-89BD-433C-8126-D09CA5730AF9}">
        <x15:connection id="0c3110c8-317d-41d3-b688-2ddcf4f5417a"/>
      </ext>
    </extLst>
  </connection>
  <connection id="37" xr16:uid="{00000000-0015-0000-FFFF-FFFF24000000}" keepAlive="1" name="استعلام - ‏‏Table015 (Page 3)" description="‏‏الاتصال بالاستعلام 'Table015 (Page 3)' في المصنف." type="5" refreshedVersion="0" background="1">
    <dbPr connection="Provider=Microsoft.Mashup.OleDb.1;Data Source=$Workbook$;Location=&quot;Table015 (Page 3)&quot;;Extended Properties=&quot;&quot;" command="SELECT * FROM [Table015 (Page 3)]"/>
  </connection>
  <connection id="38" xr16:uid="{00000000-0015-0000-FFFF-FFFF25000000}" keepAlive="1" name="استعلام - ‏‏Table015 (Page 3) (2)" description="‏‏الاتصال بالاستعلام 'Table015 (Page 3) (2)' في المصنف." type="5" refreshedVersion="0" background="1">
    <dbPr connection="Provider=Microsoft.Mashup.OleDb.1;Data Source=$Workbook$;Location=&quot;Table015 (Page 3) (2)&quot;;Extended Properties=&quot;&quot;" command="SELECT * FROM [Table015 (Page 3) (2)]"/>
  </connection>
  <connection id="39" xr16:uid="{00000000-0015-0000-FFFF-FFFF26000000}" keepAlive="1" name="استعلام - ‏‏Table015 (Page 3) (3)" description="‏‏الاتصال بالاستعلام 'Table015 (Page 3) (3)' في المصنف." type="5" refreshedVersion="0" background="1">
    <dbPr connection="Provider=Microsoft.Mashup.OleDb.1;Data Source=$Workbook$;Location=&quot;Table015 (Page 3) (3)&quot;;Extended Properties=&quot;&quot;" command="SELECT * FROM [Table015 (Page 3) (3)]"/>
  </connection>
  <connection id="40" xr16:uid="{00000000-0015-0000-FFFF-FFFF27000000}" keepAlive="1" name="استعلام - ‏‏Table015 (Page 3) (4)" description="‏‏الاتصال بالاستعلام 'Table015 (Page 3) (4)' في المصنف." type="5" refreshedVersion="0" background="1">
    <dbPr connection="Provider=Microsoft.Mashup.OleDb.1;Data Source=$Workbook$;Location=&quot;Table015 (Page 3) (4)&quot;;Extended Properties=&quot;&quot;" command="SELECT * FROM [Table015 (Page 3) (4)]"/>
  </connection>
  <connection id="41" xr16:uid="{00000000-0015-0000-FFFF-FFFF28000000}" name="استعلام - ‏‏Table015__Page_3" description="‏‏الاتصال بالاستعلام 'Table015__Page_3' في المصنف." type="100" refreshedVersion="8" minRefreshableVersion="5">
    <extLst>
      <ext xmlns:x15="http://schemas.microsoft.com/office/spreadsheetml/2010/11/main" uri="{DE250136-89BD-433C-8126-D09CA5730AF9}">
        <x15:connection id="17d8e0de-8e83-4261-85bb-503c71800b93"/>
      </ext>
    </extLst>
  </connection>
  <connection id="42" xr16:uid="{00000000-0015-0000-FFFF-FFFF29000000}" keepAlive="1" name="استعلام - ‏‏Table017 (Page 3)" description="‏‏الاتصال بالاستعلام 'Table017 (Page 3)' في المصنف." type="5" refreshedVersion="0" background="1">
    <dbPr connection="Provider=Microsoft.Mashup.OleDb.1;Data Source=$Workbook$;Location=&quot;Table017 (Page 3)&quot;;Extended Properties=&quot;&quot;" command="SELECT * FROM [Table017 (Page 3)]"/>
  </connection>
  <connection id="43" xr16:uid="{00000000-0015-0000-FFFF-FFFF2A000000}" keepAlive="1" name="استعلام - ‏‏Table017 (Page 3) (2)" description="‏‏الاتصال بالاستعلام 'Table017 (Page 3) (2)' في المصنف." type="5" refreshedVersion="0" background="1">
    <dbPr connection="Provider=Microsoft.Mashup.OleDb.1;Data Source=$Workbook$;Location=&quot;Table017 (Page 3) (2)&quot;;Extended Properties=&quot;&quot;" command="SELECT * FROM [Table017 (Page 3) (2)]"/>
  </connection>
  <connection id="44" xr16:uid="{00000000-0015-0000-FFFF-FFFF2B000000}" keepAlive="1" name="استعلام - ‏‏Table017 (Page 3) (3)" description="‏‏الاتصال بالاستعلام 'Table017 (Page 3) (3)' في المصنف." type="5" refreshedVersion="0" background="1">
    <dbPr connection="Provider=Microsoft.Mashup.OleDb.1;Data Source=$Workbook$;Location=&quot;Table017 (Page 3) (3)&quot;;Extended Properties=&quot;&quot;" command="SELECT * FROM [Table017 (Page 3) (3)]"/>
  </connection>
  <connection id="45" xr16:uid="{00000000-0015-0000-FFFF-FFFF2C000000}" name="استعلام - ‏‏Table017__Page_3" description="‏‏الاتصال بالاستعلام 'Table017__Page_3' في المصنف." type="100" refreshedVersion="8" minRefreshableVersion="5">
    <extLst>
      <ext xmlns:x15="http://schemas.microsoft.com/office/spreadsheetml/2010/11/main" uri="{DE250136-89BD-433C-8126-D09CA5730AF9}">
        <x15:connection id="b991b9cf-5e36-4217-a62d-d6fa40b139a4"/>
      </ext>
    </extLst>
  </connection>
  <connection id="46" xr16:uid="{00000000-0015-0000-FFFF-FFFF2D000000}" keepAlive="1" name="استعلام - ‏‏Table019 (Page 3)" description="‏‏الاتصال بالاستعلام 'Table019 (Page 3)' في المصنف." type="5" refreshedVersion="0" background="1">
    <dbPr connection="Provider=Microsoft.Mashup.OleDb.1;Data Source=$Workbook$;Location=&quot;Table019 (Page 3)&quot;;Extended Properties=&quot;&quot;" command="SELECT * FROM [Table019 (Page 3)]"/>
  </connection>
  <connection id="47" xr16:uid="{00000000-0015-0000-FFFF-FFFF2E000000}" keepAlive="1" name="استعلام - ‏‏Table019 (Page 3) (2)" description="‏‏الاتصال بالاستعلام 'Table019 (Page 3) (2)' في المصنف." type="5" refreshedVersion="0" background="1">
    <dbPr connection="Provider=Microsoft.Mashup.OleDb.1;Data Source=$Workbook$;Location=&quot;Table019 (Page 3) (2)&quot;;Extended Properties=&quot;&quot;" command="SELECT * FROM [Table019 (Page 3) (2)]"/>
  </connection>
  <connection id="48" xr16:uid="{00000000-0015-0000-FFFF-FFFF2F000000}" keepAlive="1" name="استعلام - ‏‏Table019 (Page 4)" description="‏‏الاتصال بالاستعلام 'Table019 (Page 4)' في المصنف." type="5" refreshedVersion="0" background="1">
    <dbPr connection="Provider=Microsoft.Mashup.OleDb.1;Data Source=$Workbook$;Location=&quot;Table019 (Page 4)&quot;;Extended Properties=&quot;&quot;" command="SELECT * FROM [Table019 (Page 4)]"/>
  </connection>
  <connection id="49" xr16:uid="{00000000-0015-0000-FFFF-FFFF30000000}" keepAlive="1" name="استعلام - ‏‏Table019 (Page 4) (2)" description="‏‏الاتصال بالاستعلام 'Table019 (Page 4) (2)' في المصنف." type="5" refreshedVersion="0" background="1">
    <dbPr connection="Provider=Microsoft.Mashup.OleDb.1;Data Source=$Workbook$;Location=&quot;Table019 (Page 4) (2)&quot;;Extended Properties=&quot;&quot;" command="SELECT * FROM [Table019 (Page 4) (2)]"/>
  </connection>
  <connection id="50" xr16:uid="{00000000-0015-0000-FFFF-FFFF31000000}" keepAlive="1" name="استعلام - ‏‏Table021 (Page 4)" description="‏‏الاتصال بالاستعلام 'Table021 (Page 4)' في المصنف." type="5" refreshedVersion="0" background="1">
    <dbPr connection="Provider=Microsoft.Mashup.OleDb.1;Data Source=$Workbook$;Location=&quot;Table021 (Page 4)&quot;;Extended Properties=&quot;&quot;" command="SELECT * FROM [Table021 (Page 4)]"/>
  </connection>
  <connection id="51" xr16:uid="{00000000-0015-0000-FFFF-FFFF32000000}" keepAlive="1" name="استعلام - ‏‏Table021 (Page 4) (2)" description="‏‏الاتصال بالاستعلام 'Table021 (Page 4) (2)' في المصنف." type="5" refreshedVersion="0" background="1">
    <dbPr connection="Provider=Microsoft.Mashup.OleDb.1;Data Source=$Workbook$;Location=&quot;Table021 (Page 4) (2)&quot;;Extended Properties=&quot;&quot;" command="SELECT * FROM [Table021 (Page 4) (2)]"/>
  </connection>
  <connection id="52" xr16:uid="{00000000-0015-0000-FFFF-FFFF33000000}" keepAlive="1" name="استعلام - ‏‏Table021 (Page 4) (3)" description="‏‏الاتصال بالاستعلام 'Table021 (Page 4) (3)' في المصنف." type="5" refreshedVersion="0" background="1">
    <dbPr connection="Provider=Microsoft.Mashup.OleDb.1;Data Source=$Workbook$;Location=&quot;Table021 (Page 4) (3)&quot;;Extended Properties=&quot;&quot;" command="SELECT * FROM [Table021 (Page 4) (3)]"/>
  </connection>
  <connection id="53" xr16:uid="{00000000-0015-0000-FFFF-FFFF34000000}" keepAlive="1" name="استعلام - ‏‏Table021 (Page 4) (4)" description="‏‏الاتصال بالاستعلام 'Table021 (Page 4) (4)' في المصنف." type="5" refreshedVersion="0" background="1">
    <dbPr connection="Provider=Microsoft.Mashup.OleDb.1;Data Source=$Workbook$;Location=&quot;Table021 (Page 4) (4)&quot;;Extended Properties=&quot;&quot;" command="SELECT * FROM [Table021 (Page 4) (4)]"/>
  </connection>
  <connection id="54" xr16:uid="{00000000-0015-0000-FFFF-FFFF35000000}" keepAlive="1" name="استعلام - ‏‏Table023 (Page 4)" description="‏‏الاتصال بالاستعلام 'Table023 (Page 4)' في المصنف." type="5" refreshedVersion="0" background="1">
    <dbPr connection="Provider=Microsoft.Mashup.OleDb.1;Data Source=$Workbook$;Location=&quot;Table023 (Page 4)&quot;;Extended Properties=&quot;&quot;" command="SELECT * FROM [Table023 (Page 4)]"/>
  </connection>
  <connection id="55" xr16:uid="{00000000-0015-0000-FFFF-FFFF36000000}" keepAlive="1" name="استعلام - ‏‏Table023 (Page 4) (2)" description="‏‏الاتصال بالاستعلام 'Table023 (Page 4) (2)' في المصنف." type="5" refreshedVersion="0" background="1">
    <dbPr connection="Provider=Microsoft.Mashup.OleDb.1;Data Source=$Workbook$;Location=&quot;Table023 (Page 4) (2)&quot;;Extended Properties=&quot;&quot;" command="SELECT * FROM [Table023 (Page 4) (2)]"/>
  </connection>
  <connection id="56" xr16:uid="{00000000-0015-0000-FFFF-FFFF37000000}" keepAlive="1" name="استعلام - ‏‏Table023 (Page 4) (3)" description="‏‏الاتصال بالاستعلام 'Table023 (Page 4) (3)' في المصنف." type="5" refreshedVersion="0" background="1">
    <dbPr connection="Provider=Microsoft.Mashup.OleDb.1;Data Source=$Workbook$;Location=&quot;Table023 (Page 4) (3)&quot;;Extended Properties=&quot;&quot;" command="SELECT * FROM [Table023 (Page 4) (3)]"/>
  </connection>
  <connection id="57" xr16:uid="{00000000-0015-0000-FFFF-FFFF38000000}" keepAlive="1" name="استعلام - ‏‏Table023 (Page 4) (4)" description="‏‏الاتصال بالاستعلام 'Table023 (Page 4) (4)' في المصنف." type="5" refreshedVersion="0" background="1">
    <dbPr connection="Provider=Microsoft.Mashup.OleDb.1;Data Source=$Workbook$;Location=&quot;Table023 (Page 4) (4)&quot;;Extended Properties=&quot;&quot;" command="SELECT * FROM [Table023 (Page 4) (4)]"/>
  </connection>
  <connection id="58" xr16:uid="{00000000-0015-0000-FFFF-FFFF39000000}" keepAlive="1" name="استعلام - ‏‏Table025 (Page 4)" description="‏‏الاتصال بالاستعلام 'Table025 (Page 4)' في المصنف." type="5" refreshedVersion="0" background="1">
    <dbPr connection="Provider=Microsoft.Mashup.OleDb.1;Data Source=$Workbook$;Location=&quot;Table025 (Page 4)&quot;;Extended Properties=&quot;&quot;" command="SELECT * FROM [Table025 (Page 4)]"/>
  </connection>
  <connection id="59" xr16:uid="{00000000-0015-0000-FFFF-FFFF3A000000}" keepAlive="1" name="استعلام - ‏‏Table025 (Page 4) (2)" description="‏‏الاتصال بالاستعلام 'Table025 (Page 4) (2)' في المصنف." type="5" refreshedVersion="0" background="1">
    <dbPr connection="Provider=Microsoft.Mashup.OleDb.1;Data Source=$Workbook$;Location=&quot;Table025 (Page 4) (2)&quot;;Extended Properties=&quot;&quot;" command="SELECT * FROM [Table025 (Page 4) (2)]"/>
  </connection>
  <connection id="60" xr16:uid="{00000000-0015-0000-FFFF-FFFF3B000000}" keepAlive="1" name="استعلام - ‏‏Table025 (Page 4) (3)" description="‏‏الاتصال بالاستعلام 'Table025 (Page 4) (3)' في المصنف." type="5" refreshedVersion="0" background="1">
    <dbPr connection="Provider=Microsoft.Mashup.OleDb.1;Data Source=$Workbook$;Location=&quot;Table025 (Page 4) (3)&quot;;Extended Properties=&quot;&quot;" command="SELECT * FROM [Table025 (Page 4) (3)]"/>
  </connection>
  <connection id="61" xr16:uid="{00000000-0015-0000-FFFF-FFFF3C000000}" keepAlive="1" name="استعلام - ‏‏Table025 (Page 4) (4)" description="‏‏الاتصال بالاستعلام 'Table025 (Page 4) (4)' في المصنف." type="5" refreshedVersion="0" background="1">
    <dbPr connection="Provider=Microsoft.Mashup.OleDb.1;Data Source=$Workbook$;Location=&quot;Table025 (Page 4) (4)&quot;;Extended Properties=&quot;&quot;" command="SELECT * FROM [Table025 (Page 4) (4)]"/>
  </connection>
  <connection id="62" xr16:uid="{00000000-0015-0000-FFFF-FFFF3D000000}" keepAlive="1" name="استعلام - ‏‏Table027 (Page 5)" description="‏‏الاتصال بالاستعلام 'Table027 (Page 5)' في المصنف." type="5" refreshedVersion="0" background="1">
    <dbPr connection="Provider=Microsoft.Mashup.OleDb.1;Data Source=$Workbook$;Location=&quot;Table027 (Page 5)&quot;;Extended Properties=&quot;&quot;" command="SELECT * FROM [Table027 (Page 5)]"/>
  </connection>
  <connection id="63" xr16:uid="{00000000-0015-0000-FFFF-FFFF3E000000}" keepAlive="1" name="استعلام - ‏‏Table027 (Page 5) (2)" description="‏‏الاتصال بالاستعلام 'Table027 (Page 5) (2)' في المصنف." type="5" refreshedVersion="0" background="1">
    <dbPr connection="Provider=Microsoft.Mashup.OleDb.1;Data Source=$Workbook$;Location=&quot;Table027 (Page 5) (2)&quot;;Extended Properties=&quot;&quot;" command="SELECT * FROM [Table027 (Page 5) (2)]"/>
  </connection>
  <connection id="64" xr16:uid="{00000000-0015-0000-FFFF-FFFF3F000000}" keepAlive="1" name="استعلام - ‏‏Table027 (Page 5) (3)" description="‏‏الاتصال بالاستعلام 'Table027 (Page 5) (3)' في المصنف." type="5" refreshedVersion="0" background="1">
    <dbPr connection="Provider=Microsoft.Mashup.OleDb.1;Data Source=$Workbook$;Location=&quot;Table027 (Page 5) (3)&quot;;Extended Properties=&quot;&quot;" command="SELECT * FROM [Table027 (Page 5) (3)]"/>
  </connection>
  <connection id="65" xr16:uid="{00000000-0015-0000-FFFF-FFFF40000000}" keepAlive="1" name="استعلام - ‏‏Table027 (Page 5) (4)" description="‏‏الاتصال بالاستعلام 'Table027 (Page 5) (4)' في المصنف." type="5" refreshedVersion="0" background="1">
    <dbPr connection="Provider=Microsoft.Mashup.OleDb.1;Data Source=$Workbook$;Location=&quot;Table027 (Page 5) (4)&quot;;Extended Properties=&quot;&quot;" command="SELECT * FROM [Table027 (Page 5) (4)]"/>
  </connection>
  <connection id="66" xr16:uid="{00000000-0015-0000-FFFF-FFFF41000000}" keepAlive="1" name="استعلام - ‏‏Table029 (Page 5)" description="‏‏الاتصال بالاستعلام 'Table029 (Page 5)' في المصنف." type="5" refreshedVersion="0" background="1">
    <dbPr connection="Provider=Microsoft.Mashup.OleDb.1;Data Source=$Workbook$;Location=&quot;Table029 (Page 5)&quot;;Extended Properties=&quot;&quot;" command="SELECT * FROM [Table029 (Page 5)]"/>
  </connection>
  <connection id="67" xr16:uid="{00000000-0015-0000-FFFF-FFFF42000000}" keepAlive="1" name="استعلام - ‏‏Table029 (Page 5) (2)" description="‏‏الاتصال بالاستعلام 'Table029 (Page 5) (2)' في المصنف." type="5" refreshedVersion="0" background="1">
    <dbPr connection="Provider=Microsoft.Mashup.OleDb.1;Data Source=$Workbook$;Location=&quot;Table029 (Page 5) (2)&quot;;Extended Properties=&quot;&quot;" command="SELECT * FROM [Table029 (Page 5) (2)]"/>
  </connection>
  <connection id="68" xr16:uid="{00000000-0015-0000-FFFF-FFFF43000000}" keepAlive="1" name="استعلام - ‏‏Table029 (Page 5) (3)" description="‏‏الاتصال بالاستعلام 'Table029 (Page 5) (3)' في المصنف." type="5" refreshedVersion="0" background="1">
    <dbPr connection="Provider=Microsoft.Mashup.OleDb.1;Data Source=$Workbook$;Location=&quot;Table029 (Page 5) (3)&quot;;Extended Properties=&quot;&quot;" command="SELECT * FROM [Table029 (Page 5) (3)]"/>
  </connection>
  <connection id="69" xr16:uid="{00000000-0015-0000-FFFF-FFFF44000000}" keepAlive="1" name="استعلام - ‏‏Table029 (Page 5) (4)" description="‏‏الاتصال بالاستعلام 'Table029 (Page 5) (4)' في المصنف." type="5" refreshedVersion="0" background="1">
    <dbPr connection="Provider=Microsoft.Mashup.OleDb.1;Data Source=$Workbook$;Location=&quot;Table029 (Page 5) (4)&quot;;Extended Properties=&quot;&quot;" command="SELECT * FROM [Table029 (Page 5) (4)]"/>
  </connection>
</connections>
</file>

<file path=xl/sharedStrings.xml><?xml version="1.0" encoding="utf-8"?>
<sst xmlns="http://schemas.openxmlformats.org/spreadsheetml/2006/main" count="685" uniqueCount="311">
  <si>
    <t xml:space="preserve">اسم المدرسة </t>
  </si>
  <si>
    <t>م</t>
  </si>
  <si>
    <t xml:space="preserve">النسبة </t>
  </si>
  <si>
    <t>درجات فقرات الاختبار</t>
  </si>
  <si>
    <t xml:space="preserve">رقم الفقرة </t>
  </si>
  <si>
    <t>مجموع درجاتها</t>
  </si>
  <si>
    <t>النسبة</t>
  </si>
  <si>
    <t>تحليل الفقرات حسب النسب</t>
  </si>
  <si>
    <t>أقل من 60%</t>
  </si>
  <si>
    <t>أقل من 50%</t>
  </si>
  <si>
    <t>أقل من 40%</t>
  </si>
  <si>
    <t>اقل من 30%</t>
  </si>
  <si>
    <t>أقل من 20%</t>
  </si>
  <si>
    <t xml:space="preserve">أقل من 50% </t>
  </si>
  <si>
    <t xml:space="preserve"> </t>
  </si>
  <si>
    <t>فوق المتوسط</t>
  </si>
  <si>
    <t>متوسط</t>
  </si>
  <si>
    <t>المستوى</t>
  </si>
  <si>
    <t>العدد</t>
  </si>
  <si>
    <t>الإدارة العامة للتعليم بمنطقة الرياض</t>
  </si>
  <si>
    <t>الروابي</t>
  </si>
  <si>
    <t>بنات</t>
  </si>
  <si>
    <t>المرحلة المتوسطة</t>
  </si>
  <si>
    <t>رياضيات</t>
  </si>
  <si>
    <t>المتوسطة الرابعة والثمانون 84</t>
  </si>
  <si>
    <t>95634</t>
  </si>
  <si>
    <t>s1863199@rg.moe.gov.sa</t>
  </si>
  <si>
    <t>s1882644@rg.moe.gov.sa</t>
  </si>
  <si>
    <t>s1891332@rg.moe.gov.sa</t>
  </si>
  <si>
    <t>s1908884@rg.moe.gov.sa</t>
  </si>
  <si>
    <t>s1925599@rg.moe.gov.sa</t>
  </si>
  <si>
    <t>s1934432@rg.moe.gov.sa</t>
  </si>
  <si>
    <t>s1952044@rg.moe.gov.sa</t>
  </si>
  <si>
    <t>s1967521@rg.moe.gov.sa</t>
  </si>
  <si>
    <t>s1973776@rg.moe.gov.sa</t>
  </si>
  <si>
    <t>s2007819@rg.moe.gov.sa</t>
  </si>
  <si>
    <t>s2017810@rg.moe.gov.sa</t>
  </si>
  <si>
    <t>s2034089@rg.moe.gov.sa</t>
  </si>
  <si>
    <t>s2044560@rg.moe.gov.sa</t>
  </si>
  <si>
    <t>s2082137@rg.moe.gov.sa</t>
  </si>
  <si>
    <t>s2189795@rg.moe.gov.sa</t>
  </si>
  <si>
    <t>s2198958@rg.moe.gov.sa</t>
  </si>
  <si>
    <t>s2226934@rg.moe.gov.sa</t>
  </si>
  <si>
    <t>s2245367@rg.moe.gov.sa</t>
  </si>
  <si>
    <t>s2345472@rg.moe.gov.sa</t>
  </si>
  <si>
    <t>s2347622@rg.moe.gov.sa</t>
  </si>
  <si>
    <t>s2546050@rg.moe.gov.sa</t>
  </si>
  <si>
    <t>s2547533@rg.moe.gov.sa</t>
  </si>
  <si>
    <t>s2580065@rg.moe.gov.sa</t>
  </si>
  <si>
    <t>s2672740@rg.moe.gov.sa</t>
  </si>
  <si>
    <t>s2835083@rg.moe.gov.sa</t>
  </si>
  <si>
    <t>s2869724@rg.moe.gov.sa</t>
  </si>
  <si>
    <t>s2880129@rg.moe.gov.sa</t>
  </si>
  <si>
    <t>s2943641@rg.moe.gov.sa</t>
  </si>
  <si>
    <t>s2977566@rg.moe.gov.sa</t>
  </si>
  <si>
    <t>s2979342@rg.moe.gov.sa</t>
  </si>
  <si>
    <t xml:space="preserve">الرسم البياني لمستويات الفقرات </t>
  </si>
  <si>
    <t>المدرسة/</t>
  </si>
  <si>
    <t>عدد الفقرات الأقل من 60%</t>
  </si>
  <si>
    <t>فقرات</t>
  </si>
  <si>
    <t xml:space="preserve">الأسماء </t>
  </si>
  <si>
    <t xml:space="preserve">المادة :  </t>
  </si>
  <si>
    <t>عدد الإجابات الصحيحة لكل فقرة</t>
  </si>
  <si>
    <t>عدد الصح</t>
  </si>
  <si>
    <t>عدد الخطأ</t>
  </si>
  <si>
    <t>مجموع الفقرات</t>
  </si>
  <si>
    <t>النسبة حسب الفقرات</t>
  </si>
  <si>
    <t>عدد الاجابات الصحيحة</t>
  </si>
  <si>
    <t>مجموع الإجابات الصحيحة</t>
  </si>
  <si>
    <t>ارقام الفقرات</t>
  </si>
  <si>
    <t>عدد الفقرات الصحيحة</t>
  </si>
  <si>
    <t xml:space="preserve">ترتيب الأسماء حسب عدد الفقرات الصحيحة </t>
  </si>
  <si>
    <t>عدد فقرات الاختبار</t>
  </si>
  <si>
    <t xml:space="preserve">نسبة الفقرات الصحيحة  </t>
  </si>
  <si>
    <t xml:space="preserve">التقرير الختامي </t>
  </si>
  <si>
    <t xml:space="preserve">المدرسة </t>
  </si>
  <si>
    <t xml:space="preserve">المادة </t>
  </si>
  <si>
    <t xml:space="preserve">نسبة الاجابات لكل فقرة </t>
  </si>
  <si>
    <t>الطالبات</t>
  </si>
  <si>
    <t>الفقرات الضعيفة</t>
  </si>
  <si>
    <t>عدد الفقرات التي تقل نسبتها عن 50%</t>
  </si>
  <si>
    <t>عدد الفقرات التي تزيد نسبتها عن 50%</t>
  </si>
  <si>
    <t xml:space="preserve">الصف </t>
  </si>
  <si>
    <t xml:space="preserve">اقل نسبة </t>
  </si>
  <si>
    <t>إلى</t>
  </si>
  <si>
    <t>الاختبار البعدي</t>
  </si>
  <si>
    <t>التحسن</t>
  </si>
  <si>
    <t>الصف</t>
  </si>
  <si>
    <t xml:space="preserve">الخطة العلاجية لنتائج اختبار ( مهاراتي – الاختبارات المعيارية  ) </t>
  </si>
  <si>
    <t xml:space="preserve">مقدمة </t>
  </si>
  <si>
    <t>أرقام المهارات الأساسية التي تحتاج لخطة حسب فقرات الاختبار</t>
  </si>
  <si>
    <t xml:space="preserve">عدد الإجابات الخاطئة </t>
  </si>
  <si>
    <t xml:space="preserve">نسبة الإجابات الخاطئة </t>
  </si>
  <si>
    <t xml:space="preserve">الإجراءات المقترحة لعلاج الضعف في المهارة </t>
  </si>
  <si>
    <t xml:space="preserve">ورقة عمل </t>
  </si>
  <si>
    <t xml:space="preserve">إعادة الشرح </t>
  </si>
  <si>
    <t xml:space="preserve">فيديو تعليمي </t>
  </si>
  <si>
    <t xml:space="preserve">أنشطة صفية </t>
  </si>
  <si>
    <t xml:space="preserve">أنشطة لاصفية </t>
  </si>
  <si>
    <t xml:space="preserve">واجبات منزلية </t>
  </si>
  <si>
    <t>تخصيص الدقائق الأولى لمراجعتها يوميا</t>
  </si>
  <si>
    <t xml:space="preserve">اختبار أسبوعي قصير </t>
  </si>
  <si>
    <t xml:space="preserve">تعليم عن بعد </t>
  </si>
  <si>
    <t xml:space="preserve">التعلم بالأقران </t>
  </si>
  <si>
    <t xml:space="preserve">تطبيق استراتيجية جديدة </t>
  </si>
  <si>
    <t xml:space="preserve">عروض بوربوينت </t>
  </si>
  <si>
    <t xml:space="preserve">اختبارات فورمز </t>
  </si>
  <si>
    <t>تعليم فردي</t>
  </si>
  <si>
    <t xml:space="preserve">تعليم جماعي </t>
  </si>
  <si>
    <t xml:space="preserve">عن بعد </t>
  </si>
  <si>
    <t xml:space="preserve">المكان </t>
  </si>
  <si>
    <t xml:space="preserve">اليوم </t>
  </si>
  <si>
    <t xml:space="preserve">الاحد </t>
  </si>
  <si>
    <t>الاثنين</t>
  </si>
  <si>
    <t>الثلاثاء</t>
  </si>
  <si>
    <t>الأربعاء</t>
  </si>
  <si>
    <t>الخميس</t>
  </si>
  <si>
    <t xml:space="preserve">التاريخ </t>
  </si>
  <si>
    <t xml:space="preserve">  /    /1444</t>
  </si>
  <si>
    <t>التنفيذ</t>
  </si>
  <si>
    <t>نعم</t>
  </si>
  <si>
    <t>لا</t>
  </si>
  <si>
    <t>السبت</t>
  </si>
  <si>
    <t>الإثنين</t>
  </si>
  <si>
    <t xml:space="preserve">التوقيع </t>
  </si>
  <si>
    <t xml:space="preserve">بسم الله الرحمن الرحيم </t>
  </si>
  <si>
    <t>أعداد وتنفيذ</t>
  </si>
  <si>
    <t xml:space="preserve">عدد فقرات الاختبار </t>
  </si>
  <si>
    <t>الحد الادنى</t>
  </si>
  <si>
    <t>عدد الاكبر من صفر</t>
  </si>
  <si>
    <t>عدد الحاصلات على صفر</t>
  </si>
  <si>
    <t xml:space="preserve">أعلى نسبة </t>
  </si>
  <si>
    <t>فوق متوسط</t>
  </si>
  <si>
    <t xml:space="preserve">اقل من متوسط </t>
  </si>
  <si>
    <t xml:space="preserve">أكبر من </t>
  </si>
  <si>
    <t>أقل من أو يساوي</t>
  </si>
  <si>
    <t>أعلى نسبة</t>
  </si>
  <si>
    <t xml:space="preserve">أقل نسبة </t>
  </si>
  <si>
    <t xml:space="preserve">أقل من أو يساوي50% </t>
  </si>
  <si>
    <t>عدد الإجابات الخاطئة</t>
  </si>
  <si>
    <t>تحت المتوسط</t>
  </si>
  <si>
    <t xml:space="preserve"> المرحلة </t>
  </si>
  <si>
    <t xml:space="preserve">الاختبار رقم </t>
  </si>
  <si>
    <t>اليوم</t>
  </si>
  <si>
    <t>أولا :  تحلیل النتائج</t>
  </si>
  <si>
    <t xml:space="preserve">متوسط أداء الإدارة  </t>
  </si>
  <si>
    <t xml:space="preserve">اداء المدرسة </t>
  </si>
  <si>
    <t>أكبر من 90%</t>
  </si>
  <si>
    <t>أكبر من 80%إلى90%</t>
  </si>
  <si>
    <t>أكبر من 70%إلى80%</t>
  </si>
  <si>
    <t>أكبر من 60%إلى70%</t>
  </si>
  <si>
    <t>أكبر من 50%إلى60%</t>
  </si>
  <si>
    <t>80%-90%</t>
  </si>
  <si>
    <t>70%-80%</t>
  </si>
  <si>
    <t>60%-70%</t>
  </si>
  <si>
    <t>50%-60%</t>
  </si>
  <si>
    <t xml:space="preserve">رقم الاختبار </t>
  </si>
  <si>
    <t xml:space="preserve">الخميس </t>
  </si>
  <si>
    <t>الابتدائية</t>
  </si>
  <si>
    <t xml:space="preserve">الثانوية </t>
  </si>
  <si>
    <t>المدى</t>
  </si>
  <si>
    <t xml:space="preserve">أكثر الفقرات ضعفا هي الفقرة </t>
  </si>
  <si>
    <t>عدد فقرات الإخفاق</t>
  </si>
  <si>
    <t>اسم المعلم/ة</t>
  </si>
  <si>
    <t xml:space="preserve">الصف الدراسي </t>
  </si>
  <si>
    <t>رقم الاختبار / الاسبوع</t>
  </si>
  <si>
    <t>عدد الفقرات</t>
  </si>
  <si>
    <t>العدد الكلي  الطلاب/ات</t>
  </si>
  <si>
    <t xml:space="preserve">نسبة الحضور </t>
  </si>
  <si>
    <t xml:space="preserve">نسبة الأداء </t>
  </si>
  <si>
    <t>أولاً البيانات الأولية :</t>
  </si>
  <si>
    <t>الفقرة</t>
  </si>
  <si>
    <t xml:space="preserve">المهارة </t>
  </si>
  <si>
    <t xml:space="preserve">نسبة اتقان المهارة </t>
  </si>
  <si>
    <t xml:space="preserve">تصنيف المهارة </t>
  </si>
  <si>
    <t xml:space="preserve">3-1 : تصنيف أداء الطلاب/ات وفق المستويات الثلاث </t>
  </si>
  <si>
    <t xml:space="preserve"> المستوى</t>
  </si>
  <si>
    <t xml:space="preserve"> (من 80 - 100)</t>
  </si>
  <si>
    <t xml:space="preserve">المتوسط </t>
  </si>
  <si>
    <t>دون المتوسط</t>
  </si>
  <si>
    <t>(أقل من 60 )</t>
  </si>
  <si>
    <t xml:space="preserve">العدد </t>
  </si>
  <si>
    <t xml:space="preserve">رابعاً : إجراءات المعالجة </t>
  </si>
  <si>
    <t>رقم السؤال</t>
  </si>
  <si>
    <t>المهارة</t>
  </si>
  <si>
    <t>متوسط المهارة</t>
  </si>
  <si>
    <t>محتوى الكتاب المقابل للمهارة</t>
  </si>
  <si>
    <t>إجراءات المعالجة الداعمة لتعزيز المهارة</t>
  </si>
  <si>
    <t>الاستراتيجية</t>
  </si>
  <si>
    <t>المكان</t>
  </si>
  <si>
    <t>شواهد التنفيذ</t>
  </si>
  <si>
    <t>التحديات</t>
  </si>
  <si>
    <t>الخبرات المقدمة</t>
  </si>
  <si>
    <t>عدد الإجابات الصحيحة</t>
  </si>
  <si>
    <t xml:space="preserve">نسبة الإجابات الصحيحة </t>
  </si>
  <si>
    <t>نسب الإجابات الخاطئة</t>
  </si>
  <si>
    <t xml:space="preserve">ترتيب الفقرة </t>
  </si>
  <si>
    <t>أعلى نسبة حصلت عليها الطلاب/ات</t>
  </si>
  <si>
    <t>أقل نسبة حصلت عليها الطلاب/ات</t>
  </si>
  <si>
    <t>المتوسط</t>
  </si>
  <si>
    <t>المجموع</t>
  </si>
  <si>
    <t xml:space="preserve">المجموع </t>
  </si>
  <si>
    <t>بيان بأرقام ومجموع ومتوسط الفقرات</t>
  </si>
  <si>
    <t>اسم الطالب</t>
  </si>
  <si>
    <t>مجموع درجاته</t>
  </si>
  <si>
    <t>عدد الطلاب حسب النسبة</t>
  </si>
  <si>
    <t>عدد الطلاب</t>
  </si>
  <si>
    <t>مجموع الطلاب</t>
  </si>
  <si>
    <t>مستويات الطلاب  مرتبة حسب النسبة المئوية</t>
  </si>
  <si>
    <t>عدد الحاصلين على صفر</t>
  </si>
  <si>
    <t>أعداد الطلاب حسب مستوياتهم</t>
  </si>
  <si>
    <t>عدد الطلاب حسب نسبة عدد الفقرات الصحيحة</t>
  </si>
  <si>
    <t>تحليل أرقام الفقرات الخاطئة لكل طالب</t>
  </si>
  <si>
    <t>أرقام الفقرات التي أخفق فيها الطالب</t>
  </si>
  <si>
    <t>بيان بأسماء الطلاب الحاصلين على تقدير تحت المتوسط</t>
  </si>
  <si>
    <t xml:space="preserve">عدد الطلاب حسب المستوى </t>
  </si>
  <si>
    <t xml:space="preserve">المعلم </t>
  </si>
  <si>
    <t xml:space="preserve">التقرير من إعداد الأستاذ </t>
  </si>
  <si>
    <t xml:space="preserve">مدير المدرسة </t>
  </si>
  <si>
    <t xml:space="preserve">بيان بأسماء ومجموع ومتوسط درجات الطلاب </t>
  </si>
  <si>
    <r>
      <t xml:space="preserve">      متوسط أداء الطلاب في المادة          </t>
    </r>
    <r>
      <rPr>
        <b/>
        <sz val="11"/>
        <color rgb="FFC00000"/>
        <rFont val="Calibri"/>
        <family val="2"/>
        <scheme val="minor"/>
      </rPr>
      <t>( مجموع متوسط أداء الطلاب ÷ عدد الطلاب )</t>
    </r>
  </si>
  <si>
    <t>تمثیل بیاني بالمدرج التكراري یوضح توزیع أعداد الطلاب وفق أدائھم</t>
  </si>
  <si>
    <t>نسبة المنفذين</t>
  </si>
  <si>
    <t xml:space="preserve">عدد الطلاب المنفذين
للاختبار  </t>
  </si>
  <si>
    <t xml:space="preserve">عدد طلاب المدرسة
المستهدفين بالاختبار
(4ب أو2م) </t>
  </si>
  <si>
    <t xml:space="preserve">توزیع أعداد الطلاب وفق أدائھم (تكتب من التمثیل بالمدرج التكراري)
</t>
  </si>
  <si>
    <t>عدد المنفذين</t>
  </si>
  <si>
    <t xml:space="preserve">مقارنة نسب الطلاب المنفذين ومتوسطات الأداء </t>
  </si>
  <si>
    <t xml:space="preserve">عدد الطلاب </t>
  </si>
  <si>
    <t xml:space="preserve">اسم المعلم </t>
  </si>
  <si>
    <t xml:space="preserve">مدير  المدرسة </t>
  </si>
  <si>
    <t xml:space="preserve">فكرة الملف </t>
  </si>
  <si>
    <t xml:space="preserve">تعليمات الاستخدام </t>
  </si>
  <si>
    <t xml:space="preserve">ملاحظة </t>
  </si>
  <si>
    <t xml:space="preserve">الملف يحتوي الكثير من الدوال والمعادلات يرجى عدم تعديلها لتظهر النتائج بدقة </t>
  </si>
  <si>
    <t xml:space="preserve">إحصائية اعداد ونسب الإجابات الخاطئة والصحيحة </t>
  </si>
  <si>
    <t xml:space="preserve">التقدير العام </t>
  </si>
  <si>
    <t xml:space="preserve">متوسط أداء الطلاب </t>
  </si>
  <si>
    <t xml:space="preserve">متوسط درجات طلاب المدرسة </t>
  </si>
  <si>
    <t>متوسط أداء الطلاب</t>
  </si>
  <si>
    <t>‫الوصف‬‏</t>
  </si>
  <si>
    <t>Column3</t>
  </si>
  <si>
    <t>Column2</t>
  </si>
  <si>
    <t xml:space="preserve">مجموع الطالبات </t>
  </si>
  <si>
    <t xml:space="preserve">عدد المهارت </t>
  </si>
  <si>
    <t>رقم المهارة</t>
  </si>
  <si>
    <t>وصف المهارات</t>
  </si>
  <si>
    <t xml:space="preserve">وصف المهارة </t>
  </si>
  <si>
    <t xml:space="preserve">اختر الاسم </t>
  </si>
  <si>
    <t>ارقام المهارات</t>
  </si>
  <si>
    <t>اختر الاسم من القائمة المنسدلة</t>
  </si>
  <si>
    <t xml:space="preserve">قائمة المهارات  </t>
  </si>
  <si>
    <t xml:space="preserve">مقارنة المهارات قبل وبعد </t>
  </si>
  <si>
    <t>قبلي</t>
  </si>
  <si>
    <t>أدخل العدد (بعدي)</t>
  </si>
  <si>
    <t xml:space="preserve">ثانياً : 2-1 تحليل نتائج الاختبار وفقا للمهارات ( الفقرات ) </t>
  </si>
  <si>
    <t>ثالثاً : تحليل نتائج الاختبار  وفقا لإداء الطلاب/ات</t>
  </si>
  <si>
    <t>عند نسخ المهارات من ملف ال pdf قد تحتاج لتعديل بعض الأخطاء الإملائية فيها فلامانع من ذلك</t>
  </si>
  <si>
    <t xml:space="preserve">تصميم  الأستاذ / بدر بن عبدالله الصبي                            </t>
  </si>
  <si>
    <r>
      <rPr>
        <b/>
        <sz val="11"/>
        <color rgb="FFFF0000"/>
        <rFont val="Dubai Medium"/>
        <family val="2"/>
      </rPr>
      <t xml:space="preserve">ثالثا </t>
    </r>
    <r>
      <rPr>
        <b/>
        <sz val="11"/>
        <color theme="1"/>
        <rFont val="Dubai Medium"/>
        <family val="2"/>
      </rPr>
      <t xml:space="preserve">: نسخ المهارات من ملف البي دي اف الخاص بأسئلة الاختبار ولصقها في صفحة ( المهارات المستهدفة ) </t>
    </r>
  </si>
  <si>
    <r>
      <rPr>
        <b/>
        <sz val="11"/>
        <color rgb="FFFF0000"/>
        <rFont val="Dubai Medium"/>
        <family val="2"/>
      </rPr>
      <t>أولا</t>
    </r>
    <r>
      <rPr>
        <b/>
        <sz val="11"/>
        <color theme="1"/>
        <rFont val="Dubai Medium"/>
        <family val="2"/>
      </rPr>
      <t xml:space="preserve"> : نسخ أسماء الطلاب من الملف المرسل للمدرسة ولصقها في عمود الأسماء في هذا الملف( إدخال البيانات ) </t>
    </r>
  </si>
  <si>
    <r>
      <rPr>
        <b/>
        <sz val="11"/>
        <color rgb="FFFF0000"/>
        <rFont val="Dubai Medium"/>
        <family val="2"/>
      </rPr>
      <t>ثانيا</t>
    </r>
    <r>
      <rPr>
        <b/>
        <sz val="11"/>
        <color theme="1"/>
        <rFont val="Dubai Medium"/>
        <family val="2"/>
      </rPr>
      <t xml:space="preserve"> : نسخ درجات الطلاب من الملف المرسل للمدرسة ولصقها في أعمدة الفقرات في هذا الملف ( إدخال البيانات )</t>
    </r>
  </si>
  <si>
    <t xml:space="preserve">تحليل نتائج الطلاب في اختبار مهاراتي ونقل أوصاف المهارات ( علوم - رياضيات ) </t>
  </si>
  <si>
    <t xml:space="preserve">قم بكتابة أو لصق وصف المهارات هنا مرتبة من 1 إلى 20 </t>
  </si>
  <si>
    <t>الدرجة الكلية</t>
  </si>
  <si>
    <t>أولا</t>
  </si>
  <si>
    <t>ثانيا</t>
  </si>
  <si>
    <t>ثالثا</t>
  </si>
  <si>
    <t>نتائج التحليل وطباعتها</t>
  </si>
  <si>
    <t>عدد الطلاب الكلي</t>
  </si>
  <si>
    <t xml:space="preserve">تقریر تحلیل النتائج وإجراءات المعالجة </t>
  </si>
  <si>
    <t>قوائم الإجراءات ( اختر )</t>
  </si>
  <si>
    <t xml:space="preserve">عدد  الطلاب دون المتوسط </t>
  </si>
  <si>
    <t>من 60 - 80</t>
  </si>
  <si>
    <t xml:space="preserve">إجصائيات تفصيلية </t>
  </si>
  <si>
    <t xml:space="preserve">صفحة تجهيز الخطة العلاجية </t>
  </si>
  <si>
    <t xml:space="preserve">تصميم الأستاذ / بدر عبدالله الصبي </t>
  </si>
  <si>
    <t xml:space="preserve">خلاصة الفقرات وتحديد الفقرات الأضعف  </t>
  </si>
  <si>
    <t>عال</t>
  </si>
  <si>
    <t>منخفض</t>
  </si>
  <si>
    <t>دون المنخفض</t>
  </si>
  <si>
    <t xml:space="preserve">مجموع الطلاب </t>
  </si>
  <si>
    <r>
      <t xml:space="preserve">ملف تحليل نتائج الطلاب في اختبار </t>
    </r>
    <r>
      <rPr>
        <b/>
        <u/>
        <sz val="14"/>
        <color theme="6" tint="-0.249977111117893"/>
        <rFont val="Calibri"/>
        <family val="2"/>
        <scheme val="minor"/>
      </rPr>
      <t>مهاراتي</t>
    </r>
    <r>
      <rPr>
        <b/>
        <sz val="14"/>
        <color theme="1"/>
        <rFont val="Calibri"/>
        <family val="2"/>
        <scheme val="minor"/>
      </rPr>
      <t xml:space="preserve"> </t>
    </r>
  </si>
  <si>
    <t>الكلية</t>
  </si>
  <si>
    <t>الدرجة الكلية للاختبار</t>
  </si>
  <si>
    <t>وفق المستويات :( عال - فوق المتوسط - متوسط - منخفض - دون المنخفض )</t>
  </si>
  <si>
    <t xml:space="preserve">ملاحظة : كتابة نص المهارات يزيد من الاستفادة من الملف في معرفة المهارات وإعداد الخطط العلاجية </t>
  </si>
  <si>
    <t>البيانات الأساسية ( املأ الخلايا البيضاء )</t>
  </si>
  <si>
    <t xml:space="preserve">توزيع الدرجات </t>
  </si>
  <si>
    <t>اسم الطالب/ة</t>
  </si>
  <si>
    <t xml:space="preserve">المستوى </t>
  </si>
  <si>
    <t xml:space="preserve">انسخ من ملف النتائج ( من عمود الاسم إلى عمود تصنيف المستويات ) والصق في الخلية A6 </t>
  </si>
  <si>
    <t xml:space="preserve">المرحلة </t>
  </si>
  <si>
    <t>متوسط الأداء  على مستوى المدرسة</t>
  </si>
  <si>
    <t xml:space="preserve">تأريخ الاختبار </t>
  </si>
  <si>
    <t>متوسط الأداء  على مستوى الإدارة</t>
  </si>
  <si>
    <t xml:space="preserve">إجمالي عدد الطلاب </t>
  </si>
  <si>
    <t>المهارات الأكثر ارتفاعا</t>
  </si>
  <si>
    <t>المهارات الأكثر انخفاضا</t>
  </si>
  <si>
    <t xml:space="preserve">الرسم البياني لتوزيع مستويات الطلاب </t>
  </si>
  <si>
    <t xml:space="preserve">الأساليب التدريسية والتقويمية لرفع مستوى الطلاب ( الخطة العلاجية ) </t>
  </si>
  <si>
    <t xml:space="preserve">إجراءات المعالجة </t>
  </si>
  <si>
    <t>رقم الاختبار</t>
  </si>
  <si>
    <t>ترتيب المهارة</t>
  </si>
  <si>
    <t>الترتيب التنازلي للمهارات</t>
  </si>
  <si>
    <t xml:space="preserve">تقرير الخطة العلاجية على ضوء نتائج اختبار مهاراتي </t>
  </si>
  <si>
    <t>معد التقرير :</t>
  </si>
  <si>
    <t>نسبة أعداد الطلاب</t>
  </si>
  <si>
    <t>تقرير الخطة العلاجية لتعزيز مهارات التفكير في اختبار مهاراتي الفصل الدراسي الأول - لعام 1445</t>
  </si>
  <si>
    <t>محمد فائز مهدي</t>
  </si>
  <si>
    <t>قائمة أسماء الطلاب والمهارات الغير متقنة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</si>
</sst>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ر_._س_._‏_-;\-* #,##0.00\ _ر_._س_._‏_-;_-* &quot;-&quot;??\ _ر_._س_._‏_-;_-@_-"/>
    <numFmt numFmtId="165" formatCode="0.0"/>
  </numFmts>
  <fonts count="68" x14ac:knownFonts="1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rgb="FFC00000"/>
      <name val="Calibri"/>
      <family val="2"/>
    </font>
    <font>
      <sz val="12"/>
      <color rgb="FFC00000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4"/>
      <color theme="1"/>
      <name val="Calibri"/>
      <family val="2"/>
      <charset val="178"/>
      <scheme val="minor"/>
    </font>
    <font>
      <sz val="14"/>
      <color theme="1"/>
      <name val="Calibri"/>
      <family val="2"/>
      <charset val="178"/>
      <scheme val="minor"/>
    </font>
    <font>
      <b/>
      <sz val="14"/>
      <color rgb="FFFF0000"/>
      <name val="Calibri"/>
      <family val="2"/>
      <charset val="178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92D050"/>
      <name val="Calibri"/>
      <family val="2"/>
      <charset val="178"/>
      <scheme val="minor"/>
    </font>
    <font>
      <b/>
      <sz val="11"/>
      <color rgb="FF92D050"/>
      <name val="Calibri"/>
      <family val="2"/>
      <charset val="178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6" tint="0.79998168889431442"/>
      <name val="Calibri"/>
      <family val="2"/>
      <charset val="178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rgb="FF4F6228"/>
      <name val="AL-Mohanad Bold"/>
    </font>
    <font>
      <b/>
      <u/>
      <sz val="12"/>
      <color rgb="FF4F6228"/>
      <name val="AL-Mohanad Bold"/>
    </font>
    <font>
      <u/>
      <sz val="11"/>
      <color theme="1"/>
      <name val="Calibri"/>
      <family val="2"/>
      <charset val="178"/>
      <scheme val="minor"/>
    </font>
    <font>
      <b/>
      <sz val="12"/>
      <color rgb="FFC00000"/>
      <name val="AL-Mohanad Bold"/>
    </font>
    <font>
      <b/>
      <sz val="12"/>
      <color theme="1"/>
      <name val="AL-Mohanad Bold"/>
    </font>
    <font>
      <b/>
      <sz val="11"/>
      <color theme="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ourier New"/>
      <family val="3"/>
    </font>
    <font>
      <b/>
      <sz val="11"/>
      <color rgb="FFFF0000"/>
      <name val="Courier New"/>
      <family val="3"/>
    </font>
    <font>
      <b/>
      <sz val="10"/>
      <color rgb="FF002060"/>
      <name val="Courier New"/>
      <family val="3"/>
    </font>
    <font>
      <b/>
      <sz val="11"/>
      <color theme="1"/>
      <name val="PT Bold Heading"/>
      <charset val="178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0"/>
      <name val="Calibri"/>
      <family val="2"/>
      <charset val="178"/>
      <scheme val="minor"/>
    </font>
    <font>
      <sz val="11"/>
      <color rgb="FFFF0000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sz val="8"/>
      <name val="Calibri"/>
      <family val="2"/>
      <charset val="178"/>
      <scheme val="minor"/>
    </font>
    <font>
      <b/>
      <sz val="11"/>
      <color rgb="FFFF0000"/>
      <name val="Dubai Medium"/>
      <family val="2"/>
    </font>
    <font>
      <b/>
      <sz val="11"/>
      <color theme="1"/>
      <name val="Dubai Medium"/>
      <family val="2"/>
    </font>
    <font>
      <b/>
      <sz val="11"/>
      <color rgb="FFC00000"/>
      <name val="Dubai Medium"/>
      <family val="2"/>
    </font>
    <font>
      <b/>
      <sz val="11"/>
      <color theme="9" tint="-0.499984740745262"/>
      <name val="Calibri"/>
      <family val="2"/>
      <scheme val="minor"/>
    </font>
    <font>
      <b/>
      <sz val="8"/>
      <color theme="1"/>
      <name val="AL-Mohanad Bold"/>
    </font>
    <font>
      <b/>
      <sz val="11"/>
      <color rgb="FF009E47"/>
      <name val="Calibri"/>
      <family val="2"/>
      <scheme val="minor"/>
    </font>
    <font>
      <b/>
      <sz val="11"/>
      <color rgb="FF007E39"/>
      <name val="Calibri"/>
      <family val="2"/>
      <scheme val="minor"/>
    </font>
    <font>
      <b/>
      <u/>
      <sz val="14"/>
      <color theme="6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8"/>
      <color rgb="FF00B050"/>
      <name val="Calibri"/>
      <family val="2"/>
      <scheme val="minor"/>
    </font>
    <font>
      <b/>
      <sz val="18"/>
      <color rgb="FFFFC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u/>
      <sz val="11"/>
      <color theme="3" tint="0.39997558519241921"/>
      <name val="Calibri"/>
      <family val="2"/>
      <scheme val="minor"/>
    </font>
    <font>
      <sz val="11"/>
      <color theme="1"/>
      <name val="Sakkal Majalla"/>
    </font>
    <font>
      <b/>
      <sz val="12"/>
      <color theme="3" tint="0.3999755851924192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</font>
  </fonts>
  <fills count="4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22DE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6" tint="0.79998168889431442"/>
        <b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E39"/>
        <bgColor indexed="64"/>
      </patternFill>
    </fill>
    <fill>
      <patternFill patternType="solid">
        <fgColor rgb="FFB6A2FE"/>
        <bgColor indexed="64"/>
      </patternFill>
    </fill>
    <fill>
      <patternFill patternType="solid">
        <fgColor rgb="FF009E47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6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9">
    <xf numFmtId="0" fontId="0" fillId="0" borderId="0" xfId="0"/>
    <xf numFmtId="0" fontId="0" fillId="0" borderId="0" xfId="0" applyAlignment="1">
      <alignment horizontal="center"/>
    </xf>
    <xf numFmtId="9" fontId="1" fillId="0" borderId="0" xfId="2" applyFon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9" fontId="4" fillId="0" borderId="1" xfId="0" applyNumberFormat="1" applyFont="1" applyBorder="1" applyAlignment="1">
      <alignment horizontal="center"/>
    </xf>
    <xf numFmtId="164" fontId="1" fillId="0" borderId="0" xfId="1" applyFont="1"/>
    <xf numFmtId="0" fontId="2" fillId="7" borderId="1" xfId="0" applyFont="1" applyFill="1" applyBorder="1" applyAlignment="1">
      <alignment horizontal="center"/>
    </xf>
    <xf numFmtId="2" fontId="1" fillId="0" borderId="0" xfId="1" applyNumberFormat="1" applyFont="1"/>
    <xf numFmtId="49" fontId="1" fillId="0" borderId="0" xfId="1" applyNumberFormat="1" applyFont="1"/>
    <xf numFmtId="49" fontId="1" fillId="0" borderId="0" xfId="1" applyNumberFormat="1" applyFont="1" applyAlignment="1">
      <alignment horizontal="center"/>
    </xf>
    <xf numFmtId="49" fontId="2" fillId="9" borderId="0" xfId="1" applyNumberFormat="1" applyFont="1" applyFill="1" applyBorder="1" applyAlignment="1">
      <alignment horizontal="center"/>
    </xf>
    <xf numFmtId="49" fontId="1" fillId="0" borderId="0" xfId="1" applyNumberFormat="1" applyFont="1" applyBorder="1" applyAlignment="1">
      <alignment horizontal="center"/>
    </xf>
    <xf numFmtId="2" fontId="1" fillId="0" borderId="0" xfId="1" applyNumberFormat="1" applyFont="1" applyFill="1"/>
    <xf numFmtId="2" fontId="2" fillId="0" borderId="0" xfId="1" applyNumberFormat="1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9" fontId="1" fillId="0" borderId="0" xfId="2" applyFont="1" applyAlignment="1">
      <alignment horizontal="right"/>
    </xf>
    <xf numFmtId="9" fontId="1" fillId="0" borderId="0" xfId="2" applyFont="1" applyBorder="1" applyAlignment="1">
      <alignment horizontal="right"/>
    </xf>
    <xf numFmtId="2" fontId="1" fillId="0" borderId="0" xfId="2" applyNumberFormat="1" applyFont="1" applyBorder="1" applyAlignment="1">
      <alignment horizontal="right"/>
    </xf>
    <xf numFmtId="0" fontId="0" fillId="0" borderId="0" xfId="0" applyProtection="1">
      <protection locked="0"/>
    </xf>
    <xf numFmtId="9" fontId="1" fillId="0" borderId="0" xfId="2" applyFont="1" applyProtection="1"/>
    <xf numFmtId="0" fontId="2" fillId="0" borderId="0" xfId="0" applyFont="1"/>
    <xf numFmtId="9" fontId="5" fillId="0" borderId="0" xfId="2" applyFont="1" applyAlignment="1">
      <alignment vertical="center"/>
    </xf>
    <xf numFmtId="0" fontId="2" fillId="11" borderId="1" xfId="0" applyFont="1" applyFill="1" applyBorder="1" applyAlignment="1">
      <alignment horizontal="center" vertical="center"/>
    </xf>
    <xf numFmtId="0" fontId="6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5" fillId="8" borderId="1" xfId="2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0" fillId="0" borderId="1" xfId="0" applyBorder="1"/>
    <xf numFmtId="0" fontId="0" fillId="0" borderId="3" xfId="0" applyBorder="1" applyAlignment="1">
      <alignment horizontal="center"/>
    </xf>
    <xf numFmtId="49" fontId="1" fillId="8" borderId="0" xfId="1" applyNumberFormat="1" applyFont="1" applyFill="1" applyBorder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49" fontId="2" fillId="8" borderId="0" xfId="1" applyNumberFormat="1" applyFont="1" applyFill="1" applyBorder="1" applyAlignment="1">
      <alignment horizontal="center"/>
    </xf>
    <xf numFmtId="0" fontId="0" fillId="8" borderId="0" xfId="0" applyFill="1"/>
    <xf numFmtId="49" fontId="1" fillId="8" borderId="0" xfId="1" applyNumberFormat="1" applyFont="1" applyFill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9" fontId="0" fillId="0" borderId="0" xfId="2" applyFont="1" applyProtection="1">
      <protection locked="0"/>
    </xf>
    <xf numFmtId="0" fontId="13" fillId="8" borderId="1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2" fillId="16" borderId="1" xfId="0" applyFont="1" applyFill="1" applyBorder="1" applyAlignment="1">
      <alignment horizontal="center"/>
    </xf>
    <xf numFmtId="9" fontId="2" fillId="0" borderId="0" xfId="2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15" borderId="1" xfId="0" applyFont="1" applyFill="1" applyBorder="1" applyAlignment="1">
      <alignment horizontal="center"/>
    </xf>
    <xf numFmtId="9" fontId="2" fillId="0" borderId="0" xfId="2" applyFont="1" applyAlignment="1">
      <alignment horizontal="center"/>
    </xf>
    <xf numFmtId="9" fontId="2" fillId="0" borderId="1" xfId="2" applyFont="1" applyBorder="1" applyAlignment="1">
      <alignment horizontal="center"/>
    </xf>
    <xf numFmtId="0" fontId="2" fillId="0" borderId="0" xfId="1" applyNumberFormat="1" applyFont="1" applyBorder="1" applyAlignment="1">
      <alignment horizontal="center"/>
    </xf>
    <xf numFmtId="0" fontId="2" fillId="0" borderId="1" xfId="1" applyNumberFormat="1" applyFont="1" applyBorder="1" applyAlignment="1">
      <alignment horizontal="center"/>
    </xf>
    <xf numFmtId="0" fontId="2" fillId="0" borderId="5" xfId="1" applyNumberFormat="1" applyFont="1" applyBorder="1" applyAlignment="1">
      <alignment horizontal="center"/>
    </xf>
    <xf numFmtId="0" fontId="15" fillId="0" borderId="0" xfId="0" applyFont="1"/>
    <xf numFmtId="0" fontId="14" fillId="8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6" fillId="0" borderId="1" xfId="0" applyFont="1" applyBorder="1" applyAlignment="1">
      <alignment horizontal="center"/>
    </xf>
    <xf numFmtId="0" fontId="14" fillId="0" borderId="1" xfId="1" applyNumberFormat="1" applyFont="1" applyBorder="1" applyAlignment="1">
      <alignment horizontal="center"/>
    </xf>
    <xf numFmtId="9" fontId="14" fillId="0" borderId="1" xfId="2" applyFont="1" applyBorder="1" applyAlignment="1">
      <alignment horizontal="center"/>
    </xf>
    <xf numFmtId="9" fontId="15" fillId="0" borderId="0" xfId="0" applyNumberFormat="1" applyFont="1"/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1" applyNumberFormat="1" applyFont="1" applyAlignment="1">
      <alignment horizontal="center"/>
    </xf>
    <xf numFmtId="9" fontId="14" fillId="0" borderId="0" xfId="2" applyFont="1" applyAlignment="1">
      <alignment horizontal="center"/>
    </xf>
    <xf numFmtId="9" fontId="17" fillId="0" borderId="1" xfId="0" applyNumberFormat="1" applyFont="1" applyBorder="1" applyAlignment="1">
      <alignment horizontal="center"/>
    </xf>
    <xf numFmtId="0" fontId="17" fillId="0" borderId="0" xfId="0" applyFont="1"/>
    <xf numFmtId="0" fontId="17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8" borderId="1" xfId="0" applyFont="1" applyFill="1" applyBorder="1"/>
    <xf numFmtId="0" fontId="2" fillId="0" borderId="1" xfId="0" applyFont="1" applyBorder="1"/>
    <xf numFmtId="0" fontId="3" fillId="8" borderId="1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9" fontId="2" fillId="4" borderId="1" xfId="0" applyNumberFormat="1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0" fontId="2" fillId="18" borderId="18" xfId="0" applyFont="1" applyFill="1" applyBorder="1" applyAlignment="1">
      <alignment horizontal="center" vertical="center"/>
    </xf>
    <xf numFmtId="9" fontId="15" fillId="0" borderId="0" xfId="2" applyFont="1"/>
    <xf numFmtId="0" fontId="0" fillId="0" borderId="19" xfId="0" applyBorder="1"/>
    <xf numFmtId="0" fontId="0" fillId="18" borderId="18" xfId="0" applyFill="1" applyBorder="1"/>
    <xf numFmtId="0" fontId="2" fillId="18" borderId="1" xfId="0" applyFont="1" applyFill="1" applyBorder="1" applyAlignment="1">
      <alignment horizontal="center"/>
    </xf>
    <xf numFmtId="9" fontId="2" fillId="19" borderId="1" xfId="0" applyNumberFormat="1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0" fillId="0" borderId="20" xfId="0" applyBorder="1"/>
    <xf numFmtId="0" fontId="2" fillId="0" borderId="19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18" borderId="22" xfId="0" applyFont="1" applyFill="1" applyBorder="1" applyAlignment="1">
      <alignment horizontal="center"/>
    </xf>
    <xf numFmtId="9" fontId="2" fillId="19" borderId="22" xfId="0" applyNumberFormat="1" applyFont="1" applyFill="1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13" fillId="0" borderId="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2" fillId="18" borderId="21" xfId="0" applyFont="1" applyFill="1" applyBorder="1" applyAlignment="1">
      <alignment horizontal="center"/>
    </xf>
    <xf numFmtId="2" fontId="0" fillId="0" borderId="0" xfId="1" applyNumberFormat="1" applyFont="1"/>
    <xf numFmtId="9" fontId="0" fillId="0" borderId="0" xfId="2" applyFont="1"/>
    <xf numFmtId="0" fontId="2" fillId="21" borderId="1" xfId="0" applyFont="1" applyFill="1" applyBorder="1" applyAlignment="1">
      <alignment horizontal="center"/>
    </xf>
    <xf numFmtId="0" fontId="2" fillId="20" borderId="1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33" xfId="0" applyFont="1" applyBorder="1" applyAlignment="1">
      <alignment horizontal="center"/>
    </xf>
    <xf numFmtId="0" fontId="2" fillId="18" borderId="4" xfId="0" applyFont="1" applyFill="1" applyBorder="1" applyAlignment="1">
      <alignment horizontal="center"/>
    </xf>
    <xf numFmtId="0" fontId="0" fillId="19" borderId="28" xfId="0" applyFill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2" fillId="19" borderId="34" xfId="0" applyFont="1" applyFill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0" fillId="0" borderId="2" xfId="0" applyBorder="1"/>
    <xf numFmtId="0" fontId="0" fillId="0" borderId="13" xfId="0" applyBorder="1"/>
    <xf numFmtId="0" fontId="0" fillId="0" borderId="38" xfId="0" applyBorder="1"/>
    <xf numFmtId="0" fontId="0" fillId="19" borderId="12" xfId="0" applyFill="1" applyBorder="1"/>
    <xf numFmtId="0" fontId="0" fillId="19" borderId="24" xfId="0" applyFill="1" applyBorder="1"/>
    <xf numFmtId="0" fontId="0" fillId="19" borderId="0" xfId="0" applyFill="1"/>
    <xf numFmtId="0" fontId="0" fillId="18" borderId="15" xfId="0" applyFill="1" applyBorder="1"/>
    <xf numFmtId="164" fontId="0" fillId="0" borderId="0" xfId="1" applyFont="1" applyProtection="1">
      <protection locked="0"/>
    </xf>
    <xf numFmtId="0" fontId="2" fillId="20" borderId="31" xfId="0" applyFont="1" applyFill="1" applyBorder="1" applyAlignment="1">
      <alignment horizontal="center"/>
    </xf>
    <xf numFmtId="0" fontId="2" fillId="0" borderId="39" xfId="0" applyFont="1" applyBorder="1" applyAlignment="1">
      <alignment horizontal="center" vertical="center"/>
    </xf>
    <xf numFmtId="0" fontId="2" fillId="18" borderId="1" xfId="0" applyFont="1" applyFill="1" applyBorder="1" applyAlignment="1">
      <alignment vertical="center"/>
    </xf>
    <xf numFmtId="0" fontId="2" fillId="18" borderId="1" xfId="0" applyFont="1" applyFill="1" applyBorder="1" applyAlignment="1">
      <alignment horizontal="center" vertical="center" wrapText="1"/>
    </xf>
    <xf numFmtId="9" fontId="2" fillId="0" borderId="1" xfId="2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0" fillId="12" borderId="0" xfId="0" applyFill="1"/>
    <xf numFmtId="0" fontId="2" fillId="0" borderId="5" xfId="0" applyFont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0" fillId="12" borderId="20" xfId="0" applyFill="1" applyBorder="1"/>
    <xf numFmtId="0" fontId="2" fillId="0" borderId="22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0" fillId="23" borderId="0" xfId="0" applyFill="1"/>
    <xf numFmtId="0" fontId="0" fillId="20" borderId="0" xfId="0" applyFill="1"/>
    <xf numFmtId="0" fontId="0" fillId="20" borderId="0" xfId="0" applyFill="1" applyAlignment="1">
      <alignment horizontal="center"/>
    </xf>
    <xf numFmtId="0" fontId="2" fillId="20" borderId="0" xfId="0" applyFont="1" applyFill="1" applyAlignment="1">
      <alignment horizontal="center"/>
    </xf>
    <xf numFmtId="9" fontId="0" fillId="20" borderId="0" xfId="2" applyFont="1" applyFill="1" applyAlignment="1">
      <alignment horizontal="right"/>
    </xf>
    <xf numFmtId="49" fontId="1" fillId="20" borderId="0" xfId="1" applyNumberFormat="1" applyFont="1" applyFill="1" applyAlignment="1">
      <alignment horizontal="center"/>
    </xf>
    <xf numFmtId="49" fontId="22" fillId="20" borderId="0" xfId="1" applyNumberFormat="1" applyFont="1" applyFill="1" applyBorder="1" applyAlignment="1">
      <alignment horizontal="center"/>
    </xf>
    <xf numFmtId="0" fontId="23" fillId="20" borderId="0" xfId="0" applyFont="1" applyFill="1" applyAlignment="1">
      <alignment horizontal="center"/>
    </xf>
    <xf numFmtId="9" fontId="2" fillId="20" borderId="0" xfId="2" applyFont="1" applyFill="1" applyAlignment="1">
      <alignment horizontal="right"/>
    </xf>
    <xf numFmtId="0" fontId="2" fillId="20" borderId="3" xfId="0" applyFont="1" applyFill="1" applyBorder="1"/>
    <xf numFmtId="0" fontId="2" fillId="20" borderId="0" xfId="0" applyFont="1" applyFill="1" applyAlignment="1">
      <alignment horizontal="left"/>
    </xf>
    <xf numFmtId="9" fontId="1" fillId="20" borderId="0" xfId="2" applyFont="1" applyFill="1" applyAlignment="1">
      <alignment horizontal="right"/>
    </xf>
    <xf numFmtId="0" fontId="2" fillId="20" borderId="13" xfId="0" applyFont="1" applyFill="1" applyBorder="1"/>
    <xf numFmtId="0" fontId="2" fillId="20" borderId="0" xfId="0" applyFont="1" applyFill="1"/>
    <xf numFmtId="0" fontId="2" fillId="20" borderId="0" xfId="0" applyFont="1" applyFill="1" applyAlignment="1">
      <alignment horizontal="right"/>
    </xf>
    <xf numFmtId="0" fontId="2" fillId="20" borderId="39" xfId="0" applyFont="1" applyFill="1" applyBorder="1" applyAlignment="1">
      <alignment horizontal="left"/>
    </xf>
    <xf numFmtId="0" fontId="19" fillId="20" borderId="0" xfId="0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0" fontId="2" fillId="20" borderId="26" xfId="0" applyFont="1" applyFill="1" applyBorder="1" applyAlignment="1">
      <alignment horizontal="center"/>
    </xf>
    <xf numFmtId="0" fontId="2" fillId="20" borderId="16" xfId="0" applyFont="1" applyFill="1" applyBorder="1" applyAlignment="1">
      <alignment horizontal="center"/>
    </xf>
    <xf numFmtId="49" fontId="2" fillId="20" borderId="30" xfId="1" applyNumberFormat="1" applyFont="1" applyFill="1" applyBorder="1" applyAlignment="1">
      <alignment horizontal="center"/>
    </xf>
    <xf numFmtId="0" fontId="12" fillId="20" borderId="1" xfId="0" applyFont="1" applyFill="1" applyBorder="1" applyAlignment="1">
      <alignment horizontal="center"/>
    </xf>
    <xf numFmtId="9" fontId="2" fillId="20" borderId="1" xfId="2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9" fontId="4" fillId="23" borderId="1" xfId="0" applyNumberFormat="1" applyFont="1" applyFill="1" applyBorder="1" applyAlignment="1">
      <alignment horizontal="center"/>
    </xf>
    <xf numFmtId="0" fontId="0" fillId="23" borderId="0" xfId="0" applyFill="1" applyAlignment="1">
      <alignment horizontal="center"/>
    </xf>
    <xf numFmtId="0" fontId="2" fillId="23" borderId="0" xfId="0" applyFont="1" applyFill="1" applyAlignment="1">
      <alignment horizontal="center"/>
    </xf>
    <xf numFmtId="9" fontId="2" fillId="23" borderId="0" xfId="2" applyFont="1" applyFill="1" applyAlignment="1">
      <alignment horizontal="center"/>
    </xf>
    <xf numFmtId="9" fontId="0" fillId="23" borderId="0" xfId="2" applyFont="1" applyFill="1" applyAlignment="1">
      <alignment horizontal="right"/>
    </xf>
    <xf numFmtId="164" fontId="1" fillId="23" borderId="0" xfId="1" applyFont="1" applyFill="1"/>
    <xf numFmtId="0" fontId="2" fillId="23" borderId="0" xfId="1" applyNumberFormat="1" applyFont="1" applyFill="1" applyBorder="1" applyAlignment="1">
      <alignment horizontal="center"/>
    </xf>
    <xf numFmtId="9" fontId="2" fillId="23" borderId="0" xfId="2" applyFont="1" applyFill="1" applyAlignment="1">
      <alignment horizontal="right"/>
    </xf>
    <xf numFmtId="0" fontId="2" fillId="23" borderId="3" xfId="0" applyFont="1" applyFill="1" applyBorder="1"/>
    <xf numFmtId="0" fontId="2" fillId="23" borderId="0" xfId="0" applyFont="1" applyFill="1" applyAlignment="1">
      <alignment horizontal="left"/>
    </xf>
    <xf numFmtId="0" fontId="3" fillId="23" borderId="0" xfId="0" applyFont="1" applyFill="1" applyAlignment="1">
      <alignment horizontal="center"/>
    </xf>
    <xf numFmtId="0" fontId="2" fillId="23" borderId="0" xfId="0" applyFont="1" applyFill="1"/>
    <xf numFmtId="9" fontId="1" fillId="23" borderId="0" xfId="2" applyFont="1" applyFill="1" applyAlignment="1">
      <alignment horizontal="right"/>
    </xf>
    <xf numFmtId="0" fontId="4" fillId="23" borderId="1" xfId="0" applyFont="1" applyFill="1" applyBorder="1" applyAlignment="1">
      <alignment horizontal="center" vertical="center"/>
    </xf>
    <xf numFmtId="9" fontId="4" fillId="23" borderId="1" xfId="2" applyFont="1" applyFill="1" applyBorder="1" applyAlignment="1">
      <alignment horizontal="center" vertical="center"/>
    </xf>
    <xf numFmtId="0" fontId="2" fillId="23" borderId="3" xfId="0" applyFont="1" applyFill="1" applyBorder="1" applyAlignment="1">
      <alignment horizontal="center" vertical="center"/>
    </xf>
    <xf numFmtId="0" fontId="2" fillId="23" borderId="1" xfId="1" applyNumberFormat="1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49" fontId="0" fillId="0" borderId="0" xfId="0" applyNumberFormat="1"/>
    <xf numFmtId="0" fontId="2" fillId="24" borderId="1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/>
    </xf>
    <xf numFmtId="0" fontId="2" fillId="30" borderId="1" xfId="0" applyFont="1" applyFill="1" applyBorder="1" applyAlignment="1">
      <alignment horizontal="center"/>
    </xf>
    <xf numFmtId="0" fontId="2" fillId="30" borderId="3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44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39" xfId="0" applyFont="1" applyBorder="1" applyAlignment="1">
      <alignment horizontal="center"/>
    </xf>
    <xf numFmtId="0" fontId="2" fillId="24" borderId="26" xfId="0" applyFont="1" applyFill="1" applyBorder="1" applyAlignment="1">
      <alignment horizontal="center"/>
    </xf>
    <xf numFmtId="0" fontId="2" fillId="24" borderId="47" xfId="0" applyFont="1" applyFill="1" applyBorder="1" applyAlignment="1">
      <alignment horizontal="center"/>
    </xf>
    <xf numFmtId="0" fontId="2" fillId="24" borderId="48" xfId="0" applyFont="1" applyFill="1" applyBorder="1" applyAlignment="1">
      <alignment horizontal="center"/>
    </xf>
    <xf numFmtId="0" fontId="2" fillId="24" borderId="49" xfId="0" applyFont="1" applyFill="1" applyBorder="1" applyAlignment="1">
      <alignment horizontal="center"/>
    </xf>
    <xf numFmtId="0" fontId="2" fillId="30" borderId="45" xfId="0" applyFont="1" applyFill="1" applyBorder="1" applyAlignment="1">
      <alignment horizontal="center"/>
    </xf>
    <xf numFmtId="0" fontId="26" fillId="0" borderId="0" xfId="0" applyFont="1"/>
    <xf numFmtId="0" fontId="26" fillId="0" borderId="20" xfId="0" applyFont="1" applyBorder="1"/>
    <xf numFmtId="0" fontId="21" fillId="0" borderId="0" xfId="0" applyFont="1"/>
    <xf numFmtId="0" fontId="27" fillId="0" borderId="0" xfId="0" applyFont="1"/>
    <xf numFmtId="0" fontId="0" fillId="27" borderId="0" xfId="0" applyFill="1"/>
    <xf numFmtId="0" fontId="29" fillId="0" borderId="0" xfId="0" applyFont="1" applyAlignment="1">
      <alignment horizontal="right" vertical="center" readingOrder="2"/>
    </xf>
    <xf numFmtId="0" fontId="29" fillId="0" borderId="0" xfId="0" applyFont="1" applyAlignment="1">
      <alignment horizontal="center" vertical="center" readingOrder="2"/>
    </xf>
    <xf numFmtId="0" fontId="29" fillId="0" borderId="0" xfId="0" applyFont="1"/>
    <xf numFmtId="0" fontId="30" fillId="0" borderId="0" xfId="0" applyFont="1"/>
    <xf numFmtId="0" fontId="2" fillId="13" borderId="1" xfId="0" applyFont="1" applyFill="1" applyBorder="1" applyAlignment="1">
      <alignment horizontal="center"/>
    </xf>
    <xf numFmtId="0" fontId="2" fillId="3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2" fillId="32" borderId="39" xfId="0" applyFont="1" applyFill="1" applyBorder="1" applyAlignment="1">
      <alignment horizontal="center" vertical="center" wrapText="1" readingOrder="2"/>
    </xf>
    <xf numFmtId="0" fontId="32" fillId="32" borderId="14" xfId="0" applyFont="1" applyFill="1" applyBorder="1" applyAlignment="1">
      <alignment horizontal="center" vertical="center" wrapText="1" readingOrder="2"/>
    </xf>
    <xf numFmtId="0" fontId="32" fillId="0" borderId="17" xfId="0" applyFont="1" applyBorder="1" applyAlignment="1">
      <alignment horizontal="left" vertical="center" wrapText="1" readingOrder="2"/>
    </xf>
    <xf numFmtId="0" fontId="32" fillId="0" borderId="23" xfId="0" applyFont="1" applyBorder="1" applyAlignment="1">
      <alignment horizontal="right" vertical="center" wrapText="1" readingOrder="2"/>
    </xf>
    <xf numFmtId="0" fontId="32" fillId="0" borderId="23" xfId="0" applyFont="1" applyBorder="1" applyAlignment="1">
      <alignment horizontal="left" vertical="center" wrapText="1" readingOrder="2"/>
    </xf>
    <xf numFmtId="9" fontId="2" fillId="0" borderId="1" xfId="0" applyNumberFormat="1" applyFont="1" applyBorder="1" applyAlignment="1">
      <alignment horizontal="center"/>
    </xf>
    <xf numFmtId="0" fontId="3" fillId="34" borderId="1" xfId="0" applyFont="1" applyFill="1" applyBorder="1" applyAlignment="1">
      <alignment horizontal="center"/>
    </xf>
    <xf numFmtId="0" fontId="2" fillId="34" borderId="1" xfId="0" applyFont="1" applyFill="1" applyBorder="1" applyAlignment="1">
      <alignment horizontal="center"/>
    </xf>
    <xf numFmtId="0" fontId="3" fillId="30" borderId="1" xfId="0" applyFont="1" applyFill="1" applyBorder="1" applyAlignment="1">
      <alignment horizontal="center"/>
    </xf>
    <xf numFmtId="9" fontId="3" fillId="0" borderId="1" xfId="2" applyFont="1" applyBorder="1" applyAlignment="1">
      <alignment horizontal="center"/>
    </xf>
    <xf numFmtId="9" fontId="13" fillId="0" borderId="1" xfId="2" applyFont="1" applyBorder="1" applyAlignment="1">
      <alignment horizontal="center"/>
    </xf>
    <xf numFmtId="9" fontId="3" fillId="34" borderId="1" xfId="2" applyFont="1" applyFill="1" applyBorder="1" applyAlignment="1">
      <alignment horizontal="center"/>
    </xf>
    <xf numFmtId="9" fontId="13" fillId="34" borderId="1" xfId="2" applyFont="1" applyFill="1" applyBorder="1" applyAlignment="1">
      <alignment horizontal="center"/>
    </xf>
    <xf numFmtId="0" fontId="33" fillId="24" borderId="1" xfId="0" applyFont="1" applyFill="1" applyBorder="1" applyAlignment="1">
      <alignment horizontal="center"/>
    </xf>
    <xf numFmtId="0" fontId="11" fillId="0" borderId="0" xfId="0" applyFont="1"/>
    <xf numFmtId="0" fontId="34" fillId="0" borderId="1" xfId="0" applyFont="1" applyBorder="1" applyAlignment="1">
      <alignment horizontal="center"/>
    </xf>
    <xf numFmtId="0" fontId="2" fillId="23" borderId="26" xfId="0" applyFont="1" applyFill="1" applyBorder="1" applyAlignment="1">
      <alignment horizontal="center"/>
    </xf>
    <xf numFmtId="0" fontId="2" fillId="13" borderId="39" xfId="0" applyFont="1" applyFill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0" fontId="11" fillId="20" borderId="1" xfId="0" applyFont="1" applyFill="1" applyBorder="1" applyAlignment="1">
      <alignment horizontal="center"/>
    </xf>
    <xf numFmtId="165" fontId="13" fillId="20" borderId="1" xfId="0" applyNumberFormat="1" applyFont="1" applyFill="1" applyBorder="1" applyAlignment="1">
      <alignment horizontal="center"/>
    </xf>
    <xf numFmtId="0" fontId="2" fillId="11" borderId="31" xfId="0" applyFont="1" applyFill="1" applyBorder="1" applyAlignment="1">
      <alignment horizontal="center"/>
    </xf>
    <xf numFmtId="9" fontId="2" fillId="0" borderId="0" xfId="2" applyFont="1" applyAlignment="1" applyProtection="1">
      <alignment horizontal="center"/>
      <protection locked="0"/>
    </xf>
    <xf numFmtId="9" fontId="0" fillId="0" borderId="0" xfId="2" applyFont="1" applyProtection="1"/>
    <xf numFmtId="164" fontId="2" fillId="0" borderId="0" xfId="1" applyFont="1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</xf>
    <xf numFmtId="164" fontId="1" fillId="0" borderId="0" xfId="1" applyFont="1" applyProtection="1"/>
    <xf numFmtId="164" fontId="0" fillId="0" borderId="0" xfId="0" applyNumberFormat="1" applyAlignment="1">
      <alignment vertical="center" wrapText="1"/>
    </xf>
    <xf numFmtId="164" fontId="35" fillId="0" borderId="39" xfId="0" applyNumberFormat="1" applyFont="1" applyBorder="1" applyAlignment="1">
      <alignment horizontal="center" vertical="center" wrapText="1"/>
    </xf>
    <xf numFmtId="165" fontId="0" fillId="0" borderId="0" xfId="0" applyNumberFormat="1"/>
    <xf numFmtId="2" fontId="0" fillId="0" borderId="0" xfId="0" applyNumberFormat="1"/>
    <xf numFmtId="164" fontId="2" fillId="0" borderId="0" xfId="1" applyFont="1" applyAlignment="1">
      <alignment horizontal="center"/>
    </xf>
    <xf numFmtId="164" fontId="2" fillId="13" borderId="39" xfId="1" applyFont="1" applyFill="1" applyBorder="1" applyAlignment="1">
      <alignment horizontal="center"/>
    </xf>
    <xf numFmtId="164" fontId="13" fillId="0" borderId="26" xfId="1" applyFont="1" applyBorder="1" applyAlignment="1">
      <alignment horizontal="center"/>
    </xf>
    <xf numFmtId="164" fontId="13" fillId="0" borderId="1" xfId="1" applyFont="1" applyBorder="1" applyAlignment="1">
      <alignment horizontal="center"/>
    </xf>
    <xf numFmtId="2" fontId="35" fillId="0" borderId="0" xfId="0" applyNumberFormat="1" applyFont="1" applyAlignment="1">
      <alignment horizontal="center"/>
    </xf>
    <xf numFmtId="0" fontId="0" fillId="23" borderId="9" xfId="0" applyFill="1" applyBorder="1"/>
    <xf numFmtId="0" fontId="0" fillId="23" borderId="10" xfId="0" applyFill="1" applyBorder="1"/>
    <xf numFmtId="0" fontId="11" fillId="23" borderId="0" xfId="0" applyFont="1" applyFill="1" applyAlignment="1">
      <alignment horizontal="center"/>
    </xf>
    <xf numFmtId="0" fontId="0" fillId="23" borderId="16" xfId="0" applyFill="1" applyBorder="1"/>
    <xf numFmtId="0" fontId="0" fillId="23" borderId="2" xfId="0" applyFill="1" applyBorder="1"/>
    <xf numFmtId="0" fontId="0" fillId="23" borderId="11" xfId="0" applyFill="1" applyBorder="1"/>
    <xf numFmtId="0" fontId="0" fillId="23" borderId="27" xfId="0" applyFill="1" applyBorder="1"/>
    <xf numFmtId="0" fontId="0" fillId="23" borderId="28" xfId="0" applyFill="1" applyBorder="1"/>
    <xf numFmtId="0" fontId="0" fillId="23" borderId="29" xfId="0" applyFill="1" applyBorder="1"/>
    <xf numFmtId="0" fontId="0" fillId="23" borderId="19" xfId="0" applyFill="1" applyBorder="1"/>
    <xf numFmtId="0" fontId="2" fillId="23" borderId="20" xfId="0" applyFont="1" applyFill="1" applyBorder="1"/>
    <xf numFmtId="0" fontId="0" fillId="23" borderId="23" xfId="0" applyFill="1" applyBorder="1"/>
    <xf numFmtId="0" fontId="0" fillId="23" borderId="24" xfId="0" applyFill="1" applyBorder="1"/>
    <xf numFmtId="0" fontId="0" fillId="23" borderId="25" xfId="0" applyFill="1" applyBorder="1"/>
    <xf numFmtId="0" fontId="0" fillId="23" borderId="20" xfId="0" applyFill="1" applyBorder="1"/>
    <xf numFmtId="0" fontId="10" fillId="36" borderId="28" xfId="0" applyFont="1" applyFill="1" applyBorder="1"/>
    <xf numFmtId="0" fontId="10" fillId="36" borderId="0" xfId="0" applyFont="1" applyFill="1"/>
    <xf numFmtId="0" fontId="10" fillId="36" borderId="24" xfId="0" applyFont="1" applyFill="1" applyBorder="1"/>
    <xf numFmtId="0" fontId="11" fillId="23" borderId="0" xfId="0" applyFont="1" applyFill="1"/>
    <xf numFmtId="0" fontId="3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2" fillId="0" borderId="14" xfId="0" applyFont="1" applyBorder="1"/>
    <xf numFmtId="0" fontId="2" fillId="0" borderId="15" xfId="0" applyFont="1" applyBorder="1" applyAlignment="1">
      <alignment horizontal="center"/>
    </xf>
    <xf numFmtId="164" fontId="2" fillId="23" borderId="0" xfId="0" applyNumberFormat="1" applyFont="1" applyFill="1"/>
    <xf numFmtId="9" fontId="2" fillId="0" borderId="1" xfId="0" applyNumberFormat="1" applyFont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19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2" fillId="8" borderId="18" xfId="0" applyFont="1" applyFill="1" applyBorder="1" applyAlignment="1">
      <alignment horizontal="center" vertical="center"/>
    </xf>
    <xf numFmtId="9" fontId="2" fillId="21" borderId="1" xfId="0" applyNumberFormat="1" applyFont="1" applyFill="1" applyBorder="1" applyAlignment="1">
      <alignment horizontal="center"/>
    </xf>
    <xf numFmtId="0" fontId="44" fillId="39" borderId="56" xfId="0" applyFont="1" applyFill="1" applyBorder="1"/>
    <xf numFmtId="0" fontId="44" fillId="39" borderId="57" xfId="0" applyFont="1" applyFill="1" applyBorder="1"/>
    <xf numFmtId="0" fontId="0" fillId="0" borderId="56" xfId="0" applyBorder="1"/>
    <xf numFmtId="0" fontId="45" fillId="0" borderId="0" xfId="0" applyFont="1"/>
    <xf numFmtId="0" fontId="10" fillId="36" borderId="1" xfId="0" applyFont="1" applyFill="1" applyBorder="1" applyAlignment="1">
      <alignment horizontal="center"/>
    </xf>
    <xf numFmtId="0" fontId="43" fillId="37" borderId="39" xfId="0" applyFont="1" applyFill="1" applyBorder="1" applyAlignment="1">
      <alignment horizontal="center" wrapText="1"/>
    </xf>
    <xf numFmtId="0" fontId="43" fillId="38" borderId="39" xfId="0" applyFont="1" applyFill="1" applyBorder="1" applyAlignment="1">
      <alignment horizontal="center" wrapText="1"/>
    </xf>
    <xf numFmtId="0" fontId="10" fillId="36" borderId="39" xfId="0" applyFont="1" applyFill="1" applyBorder="1" applyAlignment="1">
      <alignment horizontal="center" vertical="center"/>
    </xf>
    <xf numFmtId="0" fontId="10" fillId="36" borderId="14" xfId="0" applyFont="1" applyFill="1" applyBorder="1" applyAlignment="1">
      <alignment horizontal="center"/>
    </xf>
    <xf numFmtId="0" fontId="2" fillId="20" borderId="39" xfId="0" applyFont="1" applyFill="1" applyBorder="1" applyAlignment="1">
      <alignment horizontal="center" wrapText="1"/>
    </xf>
    <xf numFmtId="0" fontId="2" fillId="20" borderId="15" xfId="0" applyFont="1" applyFill="1" applyBorder="1" applyAlignment="1">
      <alignment horizontal="center" wrapText="1"/>
    </xf>
    <xf numFmtId="0" fontId="44" fillId="40" borderId="55" xfId="0" applyFont="1" applyFill="1" applyBorder="1"/>
    <xf numFmtId="0" fontId="44" fillId="40" borderId="56" xfId="0" applyFont="1" applyFill="1" applyBorder="1"/>
    <xf numFmtId="0" fontId="44" fillId="40" borderId="57" xfId="0" applyFont="1" applyFill="1" applyBorder="1"/>
    <xf numFmtId="0" fontId="0" fillId="0" borderId="0" xfId="0" applyAlignment="1">
      <alignment horizontal="right"/>
    </xf>
    <xf numFmtId="0" fontId="2" fillId="4" borderId="0" xfId="0" applyFont="1" applyFill="1"/>
    <xf numFmtId="0" fontId="2" fillId="19" borderId="1" xfId="0" applyFont="1" applyFill="1" applyBorder="1" applyAlignment="1">
      <alignment horizontal="center" vertical="center"/>
    </xf>
    <xf numFmtId="0" fontId="2" fillId="34" borderId="1" xfId="0" applyFont="1" applyFill="1" applyBorder="1" applyAlignment="1">
      <alignment horizontal="center" vertical="center"/>
    </xf>
    <xf numFmtId="0" fontId="2" fillId="34" borderId="39" xfId="0" applyFont="1" applyFill="1" applyBorder="1" applyAlignment="1">
      <alignment horizontal="center" vertical="center" wrapText="1"/>
    </xf>
    <xf numFmtId="0" fontId="2" fillId="0" borderId="1" xfId="2" applyNumberFormat="1" applyFont="1" applyBorder="1" applyAlignment="1">
      <alignment horizontal="center"/>
    </xf>
    <xf numFmtId="0" fontId="2" fillId="0" borderId="26" xfId="2" applyNumberFormat="1" applyFont="1" applyBorder="1" applyAlignment="1">
      <alignment horizontal="center"/>
    </xf>
    <xf numFmtId="0" fontId="0" fillId="31" borderId="0" xfId="0" applyFill="1"/>
    <xf numFmtId="0" fontId="2" fillId="20" borderId="39" xfId="0" applyFont="1" applyFill="1" applyBorder="1" applyAlignment="1">
      <alignment horizontal="center" vertical="center" wrapText="1"/>
    </xf>
    <xf numFmtId="0" fontId="0" fillId="31" borderId="56" xfId="0" applyFill="1" applyBorder="1"/>
    <xf numFmtId="9" fontId="2" fillId="21" borderId="26" xfId="2" applyFont="1" applyFill="1" applyBorder="1" applyAlignment="1">
      <alignment horizontal="center"/>
    </xf>
    <xf numFmtId="9" fontId="46" fillId="21" borderId="26" xfId="0" applyNumberFormat="1" applyFont="1" applyFill="1" applyBorder="1" applyAlignment="1">
      <alignment horizontal="center"/>
    </xf>
    <xf numFmtId="9" fontId="46" fillId="21" borderId="1" xfId="0" applyNumberFormat="1" applyFont="1" applyFill="1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6" fillId="0" borderId="0" xfId="0" applyFont="1" applyAlignment="1">
      <alignment horizontal="center" vertical="center"/>
    </xf>
    <xf numFmtId="0" fontId="2" fillId="19" borderId="0" xfId="0" applyFont="1" applyFill="1"/>
    <xf numFmtId="0" fontId="0" fillId="0" borderId="25" xfId="0" applyBorder="1"/>
    <xf numFmtId="0" fontId="2" fillId="19" borderId="3" xfId="0" applyFont="1" applyFill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21" borderId="1" xfId="0" applyFont="1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19" borderId="28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2" fillId="22" borderId="1" xfId="0" applyFont="1" applyFill="1" applyBorder="1" applyAlignment="1">
      <alignment horizontal="center" vertical="center"/>
    </xf>
    <xf numFmtId="0" fontId="33" fillId="0" borderId="58" xfId="0" applyFont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0" fillId="36" borderId="0" xfId="0" applyFont="1" applyFill="1" applyAlignment="1">
      <alignment horizontal="center"/>
    </xf>
    <xf numFmtId="0" fontId="0" fillId="31" borderId="27" xfId="0" applyFill="1" applyBorder="1"/>
    <xf numFmtId="0" fontId="0" fillId="31" borderId="28" xfId="0" applyFill="1" applyBorder="1"/>
    <xf numFmtId="0" fontId="0" fillId="31" borderId="29" xfId="0" applyFill="1" applyBorder="1"/>
    <xf numFmtId="0" fontId="0" fillId="31" borderId="19" xfId="0" applyFill="1" applyBorder="1"/>
    <xf numFmtId="0" fontId="0" fillId="31" borderId="20" xfId="0" applyFill="1" applyBorder="1"/>
    <xf numFmtId="0" fontId="0" fillId="31" borderId="23" xfId="0" applyFill="1" applyBorder="1"/>
    <xf numFmtId="0" fontId="0" fillId="31" borderId="24" xfId="0" applyFill="1" applyBorder="1"/>
    <xf numFmtId="0" fontId="0" fillId="31" borderId="25" xfId="0" applyFill="1" applyBorder="1"/>
    <xf numFmtId="0" fontId="0" fillId="8" borderId="0" xfId="0" applyFill="1" applyProtection="1">
      <protection locked="0"/>
    </xf>
    <xf numFmtId="9" fontId="0" fillId="8" borderId="0" xfId="2" applyFont="1" applyFill="1" applyBorder="1" applyProtection="1">
      <protection locked="0"/>
    </xf>
    <xf numFmtId="164" fontId="1" fillId="8" borderId="0" xfId="1" applyFont="1" applyFill="1" applyBorder="1" applyProtection="1"/>
    <xf numFmtId="0" fontId="0" fillId="36" borderId="0" xfId="0" applyFill="1" applyAlignment="1">
      <alignment horizontal="center"/>
    </xf>
    <xf numFmtId="0" fontId="0" fillId="36" borderId="0" xfId="0" applyFill="1"/>
    <xf numFmtId="0" fontId="2" fillId="36" borderId="1" xfId="0" applyFont="1" applyFill="1" applyBorder="1" applyAlignment="1">
      <alignment horizontal="center"/>
    </xf>
    <xf numFmtId="0" fontId="2" fillId="31" borderId="4" xfId="0" applyFont="1" applyFill="1" applyBorder="1" applyAlignment="1">
      <alignment horizontal="center"/>
    </xf>
    <xf numFmtId="0" fontId="11" fillId="31" borderId="0" xfId="0" applyFont="1" applyFill="1"/>
    <xf numFmtId="0" fontId="18" fillId="0" borderId="0" xfId="0" applyFont="1"/>
    <xf numFmtId="0" fontId="2" fillId="0" borderId="0" xfId="0" applyFont="1" applyAlignment="1">
      <alignment vertical="center"/>
    </xf>
    <xf numFmtId="0" fontId="7" fillId="0" borderId="0" xfId="0" applyFont="1"/>
    <xf numFmtId="0" fontId="6" fillId="0" borderId="0" xfId="0" applyFont="1" applyAlignment="1">
      <alignment horizontal="center"/>
    </xf>
    <xf numFmtId="9" fontId="1" fillId="0" borderId="0" xfId="2" applyFont="1" applyBorder="1"/>
    <xf numFmtId="0" fontId="2" fillId="31" borderId="0" xfId="0" applyFont="1" applyFill="1" applyAlignment="1">
      <alignment horizontal="center"/>
    </xf>
    <xf numFmtId="0" fontId="52" fillId="32" borderId="14" xfId="0" applyFont="1" applyFill="1" applyBorder="1" applyAlignment="1">
      <alignment horizontal="center" vertical="center" wrapText="1" readingOrder="2"/>
    </xf>
    <xf numFmtId="0" fontId="12" fillId="21" borderId="1" xfId="0" applyFont="1" applyFill="1" applyBorder="1" applyAlignment="1">
      <alignment horizontal="center"/>
    </xf>
    <xf numFmtId="9" fontId="2" fillId="21" borderId="1" xfId="2" applyFont="1" applyFill="1" applyBorder="1" applyAlignment="1">
      <alignment horizontal="center"/>
    </xf>
    <xf numFmtId="9" fontId="12" fillId="20" borderId="1" xfId="2" applyFont="1" applyFill="1" applyBorder="1" applyAlignment="1">
      <alignment horizontal="center"/>
    </xf>
    <xf numFmtId="9" fontId="12" fillId="21" borderId="1" xfId="2" applyFont="1" applyFill="1" applyBorder="1" applyAlignment="1">
      <alignment horizontal="center"/>
    </xf>
    <xf numFmtId="0" fontId="2" fillId="19" borderId="27" xfId="0" applyFont="1" applyFill="1" applyBorder="1" applyAlignment="1">
      <alignment horizontal="center"/>
    </xf>
    <xf numFmtId="0" fontId="2" fillId="19" borderId="29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5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9" fontId="3" fillId="0" borderId="23" xfId="2" applyFont="1" applyBorder="1" applyAlignment="1">
      <alignment horizontal="center"/>
    </xf>
    <xf numFmtId="9" fontId="54" fillId="0" borderId="25" xfId="2" applyFont="1" applyBorder="1" applyAlignment="1">
      <alignment horizontal="center"/>
    </xf>
    <xf numFmtId="0" fontId="2" fillId="19" borderId="59" xfId="0" applyFont="1" applyFill="1" applyBorder="1" applyAlignment="1">
      <alignment horizontal="center"/>
    </xf>
    <xf numFmtId="0" fontId="2" fillId="20" borderId="30" xfId="0" applyFont="1" applyFill="1" applyBorder="1" applyAlignment="1">
      <alignment horizontal="center"/>
    </xf>
    <xf numFmtId="0" fontId="2" fillId="21" borderId="30" xfId="0" applyFont="1" applyFill="1" applyBorder="1" applyAlignment="1">
      <alignment horizontal="center"/>
    </xf>
    <xf numFmtId="0" fontId="3" fillId="28" borderId="42" xfId="0" applyFont="1" applyFill="1" applyBorder="1" applyAlignment="1">
      <alignment horizontal="center"/>
    </xf>
    <xf numFmtId="0" fontId="2" fillId="8" borderId="21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0" fontId="2" fillId="19" borderId="60" xfId="0" applyFont="1" applyFill="1" applyBorder="1" applyAlignment="1">
      <alignment horizontal="center"/>
    </xf>
    <xf numFmtId="0" fontId="2" fillId="20" borderId="34" xfId="0" applyFont="1" applyFill="1" applyBorder="1" applyAlignment="1">
      <alignment horizontal="center"/>
    </xf>
    <xf numFmtId="0" fontId="2" fillId="21" borderId="34" xfId="0" applyFont="1" applyFill="1" applyBorder="1" applyAlignment="1">
      <alignment horizontal="center"/>
    </xf>
    <xf numFmtId="0" fontId="3" fillId="28" borderId="37" xfId="0" applyFont="1" applyFill="1" applyBorder="1" applyAlignment="1">
      <alignment horizontal="center"/>
    </xf>
    <xf numFmtId="0" fontId="12" fillId="21" borderId="19" xfId="0" applyFont="1" applyFill="1" applyBorder="1" applyAlignment="1">
      <alignment horizontal="center"/>
    </xf>
    <xf numFmtId="0" fontId="2" fillId="21" borderId="0" xfId="0" applyFont="1" applyFill="1" applyAlignment="1">
      <alignment horizontal="center"/>
    </xf>
    <xf numFmtId="0" fontId="12" fillId="21" borderId="20" xfId="0" applyFont="1" applyFill="1" applyBorder="1" applyAlignment="1">
      <alignment horizontal="center"/>
    </xf>
    <xf numFmtId="0" fontId="10" fillId="43" borderId="39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6" fillId="0" borderId="63" xfId="0" applyFont="1" applyBorder="1" applyAlignment="1">
      <alignment horizontal="center" vertical="center"/>
    </xf>
    <xf numFmtId="0" fontId="0" fillId="0" borderId="0" xfId="2" applyNumberFormat="1" applyFont="1" applyProtection="1">
      <protection locked="0"/>
    </xf>
    <xf numFmtId="0" fontId="2" fillId="20" borderId="0" xfId="2" applyNumberFormat="1" applyFont="1" applyFill="1" applyAlignment="1">
      <alignment horizontal="center"/>
    </xf>
    <xf numFmtId="0" fontId="18" fillId="20" borderId="0" xfId="2" applyNumberFormat="1" applyFont="1" applyFill="1" applyAlignment="1">
      <alignment horizontal="center"/>
    </xf>
    <xf numFmtId="0" fontId="2" fillId="20" borderId="1" xfId="2" applyNumberFormat="1" applyFont="1" applyFill="1" applyBorder="1" applyAlignment="1">
      <alignment horizontal="center"/>
    </xf>
    <xf numFmtId="0" fontId="2" fillId="0" borderId="0" xfId="2" applyNumberFormat="1" applyFont="1" applyAlignment="1">
      <alignment horizontal="center"/>
    </xf>
    <xf numFmtId="0" fontId="2" fillId="20" borderId="0" xfId="2" applyNumberFormat="1" applyFont="1" applyFill="1" applyBorder="1" applyAlignment="1">
      <alignment horizontal="center"/>
    </xf>
    <xf numFmtId="0" fontId="2" fillId="20" borderId="26" xfId="2" applyNumberFormat="1" applyFont="1" applyFill="1" applyBorder="1" applyAlignment="1">
      <alignment horizontal="center"/>
    </xf>
    <xf numFmtId="0" fontId="2" fillId="0" borderId="5" xfId="2" applyNumberFormat="1" applyFont="1" applyBorder="1" applyAlignment="1">
      <alignment horizontal="center"/>
    </xf>
    <xf numFmtId="0" fontId="2" fillId="0" borderId="0" xfId="2" applyNumberFormat="1" applyFont="1" applyBorder="1" applyAlignment="1">
      <alignment horizontal="center"/>
    </xf>
    <xf numFmtId="0" fontId="1" fillId="20" borderId="0" xfId="1" applyNumberFormat="1" applyFont="1" applyFill="1"/>
    <xf numFmtId="0" fontId="1" fillId="0" borderId="0" xfId="1" applyNumberFormat="1" applyFont="1"/>
    <xf numFmtId="0" fontId="13" fillId="0" borderId="0" xfId="0" applyFont="1" applyAlignment="1">
      <alignment horizontal="center" vertical="center"/>
    </xf>
    <xf numFmtId="9" fontId="5" fillId="0" borderId="0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right" vertical="center"/>
    </xf>
    <xf numFmtId="0" fontId="2" fillId="28" borderId="5" xfId="0" applyFont="1" applyFill="1" applyBorder="1" applyAlignment="1">
      <alignment horizontal="center"/>
    </xf>
    <xf numFmtId="0" fontId="2" fillId="45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0" fontId="2" fillId="46" borderId="6" xfId="0" applyFont="1" applyFill="1" applyBorder="1" applyAlignment="1">
      <alignment horizontal="center"/>
    </xf>
    <xf numFmtId="0" fontId="2" fillId="31" borderId="1" xfId="0" applyFont="1" applyFill="1" applyBorder="1" applyAlignment="1">
      <alignment horizontal="center"/>
    </xf>
    <xf numFmtId="9" fontId="13" fillId="0" borderId="0" xfId="2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/>
    </xf>
    <xf numFmtId="9" fontId="2" fillId="0" borderId="0" xfId="2" applyFont="1" applyFill="1" applyBorder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9" fontId="3" fillId="0" borderId="0" xfId="0" applyNumberFormat="1" applyFont="1" applyAlignment="1">
      <alignment vertical="center"/>
    </xf>
    <xf numFmtId="0" fontId="2" fillId="0" borderId="39" xfId="0" applyFont="1" applyBorder="1"/>
    <xf numFmtId="0" fontId="0" fillId="8" borderId="0" xfId="0" applyFill="1" applyAlignment="1">
      <alignment horizontal="center"/>
    </xf>
    <xf numFmtId="0" fontId="2" fillId="36" borderId="3" xfId="0" applyFont="1" applyFill="1" applyBorder="1" applyAlignment="1">
      <alignment horizontal="center"/>
    </xf>
    <xf numFmtId="0" fontId="0" fillId="8" borderId="0" xfId="0" applyFill="1" applyAlignment="1" applyProtection="1">
      <alignment horizontal="center"/>
      <protection locked="0"/>
    </xf>
    <xf numFmtId="9" fontId="0" fillId="8" borderId="0" xfId="2" applyFont="1" applyFill="1" applyBorder="1" applyAlignment="1" applyProtection="1">
      <alignment horizontal="center"/>
      <protection locked="0"/>
    </xf>
    <xf numFmtId="164" fontId="1" fillId="8" borderId="0" xfId="1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  <protection locked="0"/>
    </xf>
    <xf numFmtId="0" fontId="21" fillId="2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64" fillId="0" borderId="61" xfId="0" applyFont="1" applyBorder="1" applyAlignment="1">
      <alignment horizontal="right" vertical="center" wrapText="1" readingOrder="2"/>
    </xf>
    <xf numFmtId="0" fontId="64" fillId="0" borderId="62" xfId="0" applyFont="1" applyBorder="1" applyAlignment="1">
      <alignment horizontal="right" vertical="center" wrapText="1" readingOrder="2"/>
    </xf>
    <xf numFmtId="0" fontId="64" fillId="0" borderId="64" xfId="0" applyFont="1" applyBorder="1" applyAlignment="1">
      <alignment horizontal="right" vertical="center" wrapText="1" readingOrder="2"/>
    </xf>
    <xf numFmtId="0" fontId="0" fillId="0" borderId="39" xfId="0" applyBorder="1" applyAlignment="1">
      <alignment horizontal="right"/>
    </xf>
    <xf numFmtId="0" fontId="43" fillId="8" borderId="0" xfId="0" applyFont="1" applyFill="1" applyAlignment="1">
      <alignment horizontal="center" wrapText="1"/>
    </xf>
    <xf numFmtId="9" fontId="21" fillId="0" borderId="1" xfId="0" applyNumberFormat="1" applyFont="1" applyBorder="1" applyAlignment="1">
      <alignment horizontal="center"/>
    </xf>
    <xf numFmtId="9" fontId="1" fillId="0" borderId="0" xfId="2" applyFont="1" applyFill="1"/>
    <xf numFmtId="9" fontId="2" fillId="5" borderId="0" xfId="2" applyFont="1" applyFill="1" applyAlignment="1">
      <alignment horizontal="center"/>
    </xf>
    <xf numFmtId="9" fontId="2" fillId="22" borderId="0" xfId="2" applyFont="1" applyFill="1" applyAlignment="1">
      <alignment horizontal="center"/>
    </xf>
    <xf numFmtId="9" fontId="2" fillId="17" borderId="0" xfId="2" applyFont="1" applyFill="1" applyAlignment="1">
      <alignment horizontal="center"/>
    </xf>
    <xf numFmtId="9" fontId="2" fillId="47" borderId="0" xfId="2" applyFont="1" applyFill="1" applyAlignment="1">
      <alignment horizontal="center"/>
    </xf>
    <xf numFmtId="9" fontId="2" fillId="45" borderId="0" xfId="2" applyFont="1" applyFill="1" applyAlignment="1">
      <alignment horizontal="center"/>
    </xf>
    <xf numFmtId="0" fontId="65" fillId="0" borderId="1" xfId="0" applyFont="1" applyBorder="1" applyAlignment="1">
      <alignment horizontal="center"/>
    </xf>
    <xf numFmtId="0" fontId="66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9" fontId="66" fillId="0" borderId="1" xfId="0" applyNumberFormat="1" applyFont="1" applyBorder="1" applyAlignment="1">
      <alignment horizontal="center"/>
    </xf>
    <xf numFmtId="9" fontId="65" fillId="0" borderId="1" xfId="0" applyNumberFormat="1" applyFont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9" fontId="2" fillId="5" borderId="1" xfId="2" applyFont="1" applyFill="1" applyBorder="1" applyAlignment="1">
      <alignment horizontal="center"/>
    </xf>
    <xf numFmtId="2" fontId="0" fillId="0" borderId="0" xfId="0" applyNumberFormat="1" applyProtection="1">
      <protection locked="0"/>
    </xf>
    <xf numFmtId="2" fontId="0" fillId="0" borderId="0" xfId="2" applyNumberFormat="1" applyFont="1" applyProtection="1">
      <protection locked="0"/>
    </xf>
    <xf numFmtId="2" fontId="2" fillId="0" borderId="1" xfId="0" applyNumberFormat="1" applyFont="1" applyBorder="1" applyAlignment="1">
      <alignment horizontal="center"/>
    </xf>
    <xf numFmtId="0" fontId="28" fillId="0" borderId="0" xfId="0" applyFont="1" applyAlignment="1">
      <alignment horizontal="center" vertical="center" wrapText="1" readingOrder="2"/>
    </xf>
    <xf numFmtId="9" fontId="0" fillId="20" borderId="0" xfId="2" applyFont="1" applyFill="1" applyAlignment="1">
      <alignment horizontal="center"/>
    </xf>
    <xf numFmtId="9" fontId="2" fillId="20" borderId="0" xfId="2" applyFont="1" applyFill="1" applyAlignment="1">
      <alignment horizontal="center"/>
    </xf>
    <xf numFmtId="9" fontId="1" fillId="20" borderId="0" xfId="2" applyFont="1" applyFill="1" applyAlignment="1">
      <alignment horizontal="center"/>
    </xf>
    <xf numFmtId="0" fontId="1" fillId="0" borderId="0" xfId="2" applyNumberFormat="1" applyFont="1" applyBorder="1" applyAlignment="1">
      <alignment horizontal="center"/>
    </xf>
    <xf numFmtId="9" fontId="1" fillId="0" borderId="0" xfId="2" applyFont="1" applyAlignment="1">
      <alignment horizontal="center"/>
    </xf>
    <xf numFmtId="0" fontId="67" fillId="0" borderId="63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20" xfId="0" applyFont="1" applyBorder="1" applyAlignment="1">
      <alignment horizontal="center"/>
    </xf>
    <xf numFmtId="0" fontId="37" fillId="23" borderId="19" xfId="0" applyFont="1" applyFill="1" applyBorder="1" applyAlignment="1">
      <alignment horizontal="center"/>
    </xf>
    <xf numFmtId="0" fontId="37" fillId="23" borderId="0" xfId="0" applyFont="1" applyFill="1" applyAlignment="1">
      <alignment horizontal="center"/>
    </xf>
    <xf numFmtId="0" fontId="37" fillId="23" borderId="20" xfId="0" applyFont="1" applyFill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36" fillId="0" borderId="0" xfId="0" applyFont="1" applyAlignment="1">
      <alignment horizontal="center"/>
    </xf>
    <xf numFmtId="0" fontId="36" fillId="0" borderId="20" xfId="0" applyFont="1" applyBorder="1" applyAlignment="1">
      <alignment horizontal="center"/>
    </xf>
    <xf numFmtId="0" fontId="37" fillId="35" borderId="19" xfId="0" applyFont="1" applyFill="1" applyBorder="1" applyAlignment="1">
      <alignment horizontal="center"/>
    </xf>
    <xf numFmtId="0" fontId="37" fillId="35" borderId="0" xfId="0" applyFont="1" applyFill="1" applyAlignment="1">
      <alignment horizontal="center"/>
    </xf>
    <xf numFmtId="0" fontId="37" fillId="35" borderId="20" xfId="0" applyFont="1" applyFill="1" applyBorder="1" applyAlignment="1">
      <alignment horizontal="center"/>
    </xf>
    <xf numFmtId="0" fontId="48" fillId="11" borderId="19" xfId="0" applyFont="1" applyFill="1" applyBorder="1" applyAlignment="1">
      <alignment horizontal="center"/>
    </xf>
    <xf numFmtId="0" fontId="48" fillId="11" borderId="0" xfId="0" applyFont="1" applyFill="1" applyAlignment="1">
      <alignment horizontal="center"/>
    </xf>
    <xf numFmtId="0" fontId="48" fillId="11" borderId="20" xfId="0" applyFont="1" applyFill="1" applyBorder="1" applyAlignment="1">
      <alignment horizontal="center"/>
    </xf>
    <xf numFmtId="0" fontId="36" fillId="23" borderId="27" xfId="0" applyFont="1" applyFill="1" applyBorder="1" applyAlignment="1">
      <alignment horizontal="center"/>
    </xf>
    <xf numFmtId="0" fontId="36" fillId="23" borderId="28" xfId="0" applyFont="1" applyFill="1" applyBorder="1" applyAlignment="1">
      <alignment horizontal="center"/>
    </xf>
    <xf numFmtId="0" fontId="36" fillId="23" borderId="29" xfId="0" applyFont="1" applyFill="1" applyBorder="1" applyAlignment="1">
      <alignment horizontal="center"/>
    </xf>
    <xf numFmtId="0" fontId="50" fillId="23" borderId="19" xfId="0" applyFont="1" applyFill="1" applyBorder="1" applyAlignment="1">
      <alignment horizontal="center"/>
    </xf>
    <xf numFmtId="0" fontId="50" fillId="23" borderId="0" xfId="0" applyFont="1" applyFill="1" applyAlignment="1">
      <alignment horizontal="center"/>
    </xf>
    <xf numFmtId="0" fontId="50" fillId="23" borderId="20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2" fillId="31" borderId="1" xfId="0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0" fillId="31" borderId="0" xfId="0" applyFill="1" applyAlignment="1">
      <alignment horizontal="center"/>
    </xf>
    <xf numFmtId="0" fontId="17" fillId="8" borderId="27" xfId="0" applyFont="1" applyFill="1" applyBorder="1" applyAlignment="1">
      <alignment horizontal="center" vertical="center"/>
    </xf>
    <xf numFmtId="0" fontId="17" fillId="8" borderId="28" xfId="0" applyFont="1" applyFill="1" applyBorder="1" applyAlignment="1">
      <alignment horizontal="center" vertical="center"/>
    </xf>
    <xf numFmtId="0" fontId="17" fillId="8" borderId="29" xfId="0" applyFont="1" applyFill="1" applyBorder="1" applyAlignment="1">
      <alignment horizontal="center" vertical="center"/>
    </xf>
    <xf numFmtId="0" fontId="17" fillId="8" borderId="23" xfId="0" applyFont="1" applyFill="1" applyBorder="1" applyAlignment="1">
      <alignment horizontal="center" vertical="center"/>
    </xf>
    <xf numFmtId="0" fontId="17" fillId="8" borderId="24" xfId="0" applyFont="1" applyFill="1" applyBorder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2" fillId="31" borderId="26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51" fillId="31" borderId="65" xfId="0" applyFont="1" applyFill="1" applyBorder="1" applyAlignment="1">
      <alignment horizontal="center"/>
    </xf>
    <xf numFmtId="0" fontId="51" fillId="31" borderId="2" xfId="0" applyFont="1" applyFill="1" applyBorder="1" applyAlignment="1">
      <alignment horizontal="center"/>
    </xf>
    <xf numFmtId="0" fontId="63" fillId="8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6" fillId="0" borderId="0" xfId="0" applyFont="1" applyAlignment="1">
      <alignment horizontal="center"/>
    </xf>
    <xf numFmtId="0" fontId="2" fillId="25" borderId="31" xfId="0" applyFont="1" applyFill="1" applyBorder="1" applyAlignment="1" applyProtection="1">
      <alignment horizontal="center" vertical="center"/>
      <protection locked="0"/>
    </xf>
    <xf numFmtId="0" fontId="2" fillId="25" borderId="17" xfId="0" applyFont="1" applyFill="1" applyBorder="1" applyAlignment="1" applyProtection="1">
      <alignment horizontal="center" vertical="center"/>
      <protection locked="0"/>
    </xf>
    <xf numFmtId="0" fontId="2" fillId="25" borderId="27" xfId="0" applyFont="1" applyFill="1" applyBorder="1" applyAlignment="1">
      <alignment horizontal="center" vertical="center"/>
    </xf>
    <xf numFmtId="0" fontId="2" fillId="25" borderId="28" xfId="0" applyFont="1" applyFill="1" applyBorder="1" applyAlignment="1">
      <alignment horizontal="center" vertical="center"/>
    </xf>
    <xf numFmtId="0" fontId="2" fillId="25" borderId="29" xfId="0" applyFont="1" applyFill="1" applyBorder="1" applyAlignment="1">
      <alignment horizontal="center" vertical="center"/>
    </xf>
    <xf numFmtId="0" fontId="2" fillId="25" borderId="23" xfId="0" applyFont="1" applyFill="1" applyBorder="1" applyAlignment="1">
      <alignment horizontal="center" vertical="center"/>
    </xf>
    <xf numFmtId="0" fontId="2" fillId="25" borderId="24" xfId="0" applyFont="1" applyFill="1" applyBorder="1" applyAlignment="1">
      <alignment horizontal="center" vertical="center"/>
    </xf>
    <xf numFmtId="0" fontId="2" fillId="25" borderId="25" xfId="0" applyFont="1" applyFill="1" applyBorder="1" applyAlignment="1">
      <alignment horizontal="center" vertical="center"/>
    </xf>
    <xf numFmtId="0" fontId="2" fillId="25" borderId="31" xfId="0" applyFont="1" applyFill="1" applyBorder="1" applyAlignment="1">
      <alignment horizontal="center" vertical="center" wrapText="1"/>
    </xf>
    <xf numFmtId="0" fontId="2" fillId="25" borderId="17" xfId="0" applyFont="1" applyFill="1" applyBorder="1" applyAlignment="1">
      <alignment horizontal="center" vertical="center" wrapText="1"/>
    </xf>
    <xf numFmtId="0" fontId="2" fillId="26" borderId="31" xfId="0" applyFont="1" applyFill="1" applyBorder="1" applyAlignment="1">
      <alignment horizontal="center" vertical="center"/>
    </xf>
    <xf numFmtId="0" fontId="2" fillId="26" borderId="44" xfId="0" applyFont="1" applyFill="1" applyBorder="1" applyAlignment="1">
      <alignment horizontal="center" vertical="center"/>
    </xf>
    <xf numFmtId="0" fontId="2" fillId="29" borderId="31" xfId="0" applyFont="1" applyFill="1" applyBorder="1" applyAlignment="1">
      <alignment horizontal="center" vertical="center" wrapText="1"/>
    </xf>
    <xf numFmtId="0" fontId="2" fillId="29" borderId="44" xfId="0" applyFont="1" applyFill="1" applyBorder="1" applyAlignment="1">
      <alignment horizontal="center" vertical="center" wrapText="1"/>
    </xf>
    <xf numFmtId="0" fontId="10" fillId="31" borderId="0" xfId="0" applyFont="1" applyFill="1" applyAlignment="1">
      <alignment horizontal="center"/>
    </xf>
    <xf numFmtId="0" fontId="11" fillId="31" borderId="28" xfId="0" applyFont="1" applyFill="1" applyBorder="1" applyAlignment="1">
      <alignment horizontal="center" vertical="center" wrapText="1"/>
    </xf>
    <xf numFmtId="0" fontId="46" fillId="31" borderId="0" xfId="0" applyFont="1" applyFill="1" applyAlignment="1">
      <alignment horizontal="center" vertical="center" wrapText="1"/>
    </xf>
    <xf numFmtId="0" fontId="2" fillId="31" borderId="14" xfId="0" applyFont="1" applyFill="1" applyBorder="1" applyAlignment="1">
      <alignment horizontal="center"/>
    </xf>
    <xf numFmtId="0" fontId="2" fillId="31" borderId="18" xfId="0" applyFont="1" applyFill="1" applyBorder="1" applyAlignment="1">
      <alignment horizontal="center"/>
    </xf>
    <xf numFmtId="0" fontId="2" fillId="31" borderId="15" xfId="0" applyFont="1" applyFill="1" applyBorder="1" applyAlignment="1">
      <alignment horizontal="center"/>
    </xf>
    <xf numFmtId="0" fontId="2" fillId="28" borderId="0" xfId="0" applyFont="1" applyFill="1" applyAlignment="1">
      <alignment horizontal="center"/>
    </xf>
    <xf numFmtId="0" fontId="2" fillId="28" borderId="20" xfId="0" applyFont="1" applyFill="1" applyBorder="1" applyAlignment="1">
      <alignment horizontal="center"/>
    </xf>
    <xf numFmtId="0" fontId="2" fillId="23" borderId="31" xfId="0" applyFont="1" applyFill="1" applyBorder="1" applyAlignment="1">
      <alignment horizontal="center" wrapText="1"/>
    </xf>
    <xf numFmtId="0" fontId="2" fillId="23" borderId="44" xfId="0" applyFont="1" applyFill="1" applyBorder="1" applyAlignment="1">
      <alignment horizontal="center" wrapText="1"/>
    </xf>
    <xf numFmtId="0" fontId="2" fillId="29" borderId="31" xfId="0" applyFont="1" applyFill="1" applyBorder="1" applyAlignment="1">
      <alignment horizontal="center" wrapText="1"/>
    </xf>
    <xf numFmtId="0" fontId="2" fillId="29" borderId="44" xfId="0" applyFont="1" applyFill="1" applyBorder="1" applyAlignment="1">
      <alignment horizontal="center" wrapText="1"/>
    </xf>
    <xf numFmtId="0" fontId="2" fillId="31" borderId="18" xfId="0" applyFont="1" applyFill="1" applyBorder="1" applyAlignment="1">
      <alignment horizontal="center" vertical="center"/>
    </xf>
    <xf numFmtId="0" fontId="2" fillId="19" borderId="14" xfId="0" applyFont="1" applyFill="1" applyBorder="1" applyAlignment="1">
      <alignment horizontal="center" vertical="center"/>
    </xf>
    <xf numFmtId="0" fontId="2" fillId="19" borderId="18" xfId="0" applyFont="1" applyFill="1" applyBorder="1" applyAlignment="1">
      <alignment horizontal="center" vertical="center"/>
    </xf>
    <xf numFmtId="0" fontId="2" fillId="19" borderId="1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20" borderId="0" xfId="0" applyFont="1" applyFill="1" applyAlignment="1">
      <alignment horizontal="left"/>
    </xf>
    <xf numFmtId="0" fontId="19" fillId="20" borderId="0" xfId="0" applyFont="1" applyFill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2" fillId="20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9" fontId="25" fillId="20" borderId="0" xfId="2" applyFont="1" applyFill="1" applyBorder="1" applyAlignment="1">
      <alignment horizontal="center"/>
    </xf>
    <xf numFmtId="9" fontId="25" fillId="20" borderId="0" xfId="0" applyNumberFormat="1" applyFont="1" applyFill="1" applyAlignment="1">
      <alignment horizontal="center"/>
    </xf>
    <xf numFmtId="0" fontId="5" fillId="44" borderId="1" xfId="0" applyFont="1" applyFill="1" applyBorder="1" applyAlignment="1">
      <alignment horizontal="center"/>
    </xf>
    <xf numFmtId="0" fontId="2" fillId="45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2" fontId="2" fillId="14" borderId="9" xfId="1" applyNumberFormat="1" applyFont="1" applyFill="1" applyBorder="1" applyAlignment="1">
      <alignment horizontal="center" vertical="center"/>
    </xf>
    <xf numFmtId="0" fontId="2" fillId="46" borderId="1" xfId="0" applyFont="1" applyFill="1" applyBorder="1" applyAlignment="1">
      <alignment horizontal="center"/>
    </xf>
    <xf numFmtId="0" fontId="24" fillId="8" borderId="14" xfId="0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/>
    </xf>
    <xf numFmtId="0" fontId="24" fillId="8" borderId="15" xfId="0" applyFont="1" applyFill="1" applyBorder="1" applyAlignment="1">
      <alignment horizontal="center" vertical="center"/>
    </xf>
    <xf numFmtId="0" fontId="0" fillId="20" borderId="0" xfId="0" applyFill="1" applyAlignment="1">
      <alignment horizontal="center"/>
    </xf>
    <xf numFmtId="0" fontId="0" fillId="20" borderId="20" xfId="0" applyFill="1" applyBorder="1" applyAlignment="1">
      <alignment horizontal="center"/>
    </xf>
    <xf numFmtId="0" fontId="2" fillId="22" borderId="1" xfId="0" applyFont="1" applyFill="1" applyBorder="1" applyAlignment="1">
      <alignment horizontal="center"/>
    </xf>
    <xf numFmtId="164" fontId="13" fillId="20" borderId="1" xfId="1" applyFont="1" applyFill="1" applyBorder="1" applyAlignment="1">
      <alignment horizontal="center"/>
    </xf>
    <xf numFmtId="0" fontId="24" fillId="21" borderId="1" xfId="0" applyFont="1" applyFill="1" applyBorder="1" applyAlignment="1">
      <alignment horizontal="center"/>
    </xf>
    <xf numFmtId="0" fontId="2" fillId="8" borderId="14" xfId="1" applyNumberFormat="1" applyFont="1" applyFill="1" applyBorder="1" applyAlignment="1">
      <alignment horizontal="center"/>
    </xf>
    <xf numFmtId="0" fontId="2" fillId="8" borderId="18" xfId="1" applyNumberFormat="1" applyFont="1" applyFill="1" applyBorder="1" applyAlignment="1">
      <alignment horizontal="center"/>
    </xf>
    <xf numFmtId="0" fontId="2" fillId="8" borderId="15" xfId="1" applyNumberFormat="1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2" fillId="23" borderId="14" xfId="0" applyFont="1" applyFill="1" applyBorder="1" applyAlignment="1">
      <alignment horizontal="center"/>
    </xf>
    <xf numFmtId="0" fontId="2" fillId="23" borderId="15" xfId="0" applyFont="1" applyFill="1" applyBorder="1" applyAlignment="1">
      <alignment horizontal="center"/>
    </xf>
    <xf numFmtId="0" fontId="3" fillId="23" borderId="3" xfId="0" applyFont="1" applyFill="1" applyBorder="1" applyAlignment="1">
      <alignment horizontal="center"/>
    </xf>
    <xf numFmtId="0" fontId="3" fillId="23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23" borderId="3" xfId="0" applyFont="1" applyFill="1" applyBorder="1" applyAlignment="1">
      <alignment horizontal="center"/>
    </xf>
    <xf numFmtId="0" fontId="2" fillId="23" borderId="12" xfId="0" applyFont="1" applyFill="1" applyBorder="1" applyAlignment="1">
      <alignment horizontal="center"/>
    </xf>
    <xf numFmtId="0" fontId="2" fillId="23" borderId="4" xfId="0" applyFont="1" applyFill="1" applyBorder="1" applyAlignment="1">
      <alignment horizontal="center"/>
    </xf>
    <xf numFmtId="0" fontId="12" fillId="10" borderId="3" xfId="0" applyFont="1" applyFill="1" applyBorder="1" applyAlignment="1">
      <alignment horizontal="center"/>
    </xf>
    <xf numFmtId="0" fontId="12" fillId="10" borderId="4" xfId="0" applyFont="1" applyFill="1" applyBorder="1" applyAlignment="1">
      <alignment horizontal="center"/>
    </xf>
    <xf numFmtId="0" fontId="2" fillId="23" borderId="3" xfId="0" applyFont="1" applyFill="1" applyBorder="1" applyAlignment="1">
      <alignment horizontal="center" vertical="center"/>
    </xf>
    <xf numFmtId="0" fontId="2" fillId="23" borderId="12" xfId="0" applyFont="1" applyFill="1" applyBorder="1" applyAlignment="1">
      <alignment horizontal="center" vertical="center"/>
    </xf>
    <xf numFmtId="0" fontId="2" fillId="23" borderId="4" xfId="0" applyFont="1" applyFill="1" applyBorder="1" applyAlignment="1">
      <alignment horizontal="center" vertical="center"/>
    </xf>
    <xf numFmtId="0" fontId="2" fillId="20" borderId="13" xfId="0" applyFont="1" applyFill="1" applyBorder="1" applyAlignment="1">
      <alignment horizontal="center" vertical="center"/>
    </xf>
    <xf numFmtId="0" fontId="2" fillId="20" borderId="0" xfId="0" applyFont="1" applyFill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6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23" borderId="0" xfId="0" applyFont="1" applyFill="1" applyAlignment="1">
      <alignment horizontal="left"/>
    </xf>
    <xf numFmtId="0" fontId="2" fillId="23" borderId="18" xfId="0" applyFont="1" applyFill="1" applyBorder="1" applyAlignment="1">
      <alignment horizontal="center"/>
    </xf>
    <xf numFmtId="0" fontId="2" fillId="23" borderId="0" xfId="0" applyFont="1" applyFill="1" applyAlignment="1">
      <alignment horizontal="center"/>
    </xf>
    <xf numFmtId="0" fontId="18" fillId="23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26" borderId="43" xfId="0" applyFont="1" applyFill="1" applyBorder="1" applyAlignment="1">
      <alignment horizontal="center" vertical="center"/>
    </xf>
    <xf numFmtId="0" fontId="2" fillId="28" borderId="19" xfId="0" applyFont="1" applyFill="1" applyBorder="1" applyAlignment="1">
      <alignment horizontal="center"/>
    </xf>
    <xf numFmtId="0" fontId="2" fillId="29" borderId="20" xfId="0" applyFont="1" applyFill="1" applyBorder="1" applyAlignment="1">
      <alignment horizontal="center" vertical="center" wrapText="1"/>
    </xf>
    <xf numFmtId="0" fontId="2" fillId="23" borderId="43" xfId="0" applyFont="1" applyFill="1" applyBorder="1" applyAlignment="1">
      <alignment horizontal="center" wrapText="1"/>
    </xf>
    <xf numFmtId="0" fontId="2" fillId="29" borderId="43" xfId="0" applyFont="1" applyFill="1" applyBorder="1" applyAlignment="1">
      <alignment horizontal="center" wrapText="1"/>
    </xf>
    <xf numFmtId="0" fontId="2" fillId="28" borderId="14" xfId="0" applyFont="1" applyFill="1" applyBorder="1" applyAlignment="1">
      <alignment horizontal="center" vertical="center" wrapText="1"/>
    </xf>
    <xf numFmtId="0" fontId="2" fillId="28" borderId="18" xfId="0" applyFont="1" applyFill="1" applyBorder="1" applyAlignment="1">
      <alignment horizontal="center" vertical="center" wrapText="1"/>
    </xf>
    <xf numFmtId="0" fontId="2" fillId="28" borderId="15" xfId="0" applyFont="1" applyFill="1" applyBorder="1" applyAlignment="1">
      <alignment horizontal="center" vertical="center" wrapText="1"/>
    </xf>
    <xf numFmtId="0" fontId="17" fillId="14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/>
    </xf>
    <xf numFmtId="0" fontId="14" fillId="7" borderId="1" xfId="0" applyFont="1" applyFill="1" applyBorder="1" applyAlignment="1">
      <alignment horizontal="center" vertical="center"/>
    </xf>
    <xf numFmtId="0" fontId="14" fillId="7" borderId="1" xfId="1" applyNumberFormat="1" applyFont="1" applyFill="1" applyBorder="1" applyAlignment="1">
      <alignment horizontal="center" vertical="center"/>
    </xf>
    <xf numFmtId="9" fontId="14" fillId="12" borderId="1" xfId="2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23" borderId="2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11" fillId="23" borderId="19" xfId="0" applyFont="1" applyFill="1" applyBorder="1" applyAlignment="1">
      <alignment horizontal="left"/>
    </xf>
    <xf numFmtId="0" fontId="11" fillId="23" borderId="0" xfId="0" applyFont="1" applyFill="1" applyAlignment="1">
      <alignment horizontal="left"/>
    </xf>
    <xf numFmtId="0" fontId="11" fillId="23" borderId="0" xfId="0" applyFont="1" applyFill="1" applyAlignment="1">
      <alignment horizontal="center"/>
    </xf>
    <xf numFmtId="0" fontId="11" fillId="23" borderId="20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9" fillId="0" borderId="14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9" fillId="0" borderId="15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57" fillId="23" borderId="1" xfId="0" applyFont="1" applyFill="1" applyBorder="1" applyAlignment="1">
      <alignment horizontal="center"/>
    </xf>
    <xf numFmtId="0" fontId="58" fillId="23" borderId="1" xfId="0" applyFont="1" applyFill="1" applyBorder="1" applyAlignment="1">
      <alignment horizontal="center"/>
    </xf>
    <xf numFmtId="0" fontId="59" fillId="23" borderId="1" xfId="0" applyFont="1" applyFill="1" applyBorder="1" applyAlignment="1">
      <alignment horizontal="center"/>
    </xf>
    <xf numFmtId="0" fontId="20" fillId="23" borderId="1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60" fillId="0" borderId="4" xfId="0" applyFont="1" applyBorder="1" applyAlignment="1">
      <alignment horizontal="center"/>
    </xf>
    <xf numFmtId="0" fontId="10" fillId="36" borderId="27" xfId="0" applyFont="1" applyFill="1" applyBorder="1" applyAlignment="1">
      <alignment horizontal="center"/>
    </xf>
    <xf numFmtId="0" fontId="10" fillId="36" borderId="28" xfId="0" applyFont="1" applyFill="1" applyBorder="1" applyAlignment="1">
      <alignment horizontal="center"/>
    </xf>
    <xf numFmtId="0" fontId="10" fillId="36" borderId="29" xfId="0" applyFont="1" applyFill="1" applyBorder="1" applyAlignment="1">
      <alignment horizontal="center"/>
    </xf>
    <xf numFmtId="0" fontId="10" fillId="36" borderId="19" xfId="0" applyFont="1" applyFill="1" applyBorder="1" applyAlignment="1">
      <alignment horizontal="center"/>
    </xf>
    <xf numFmtId="0" fontId="10" fillId="36" borderId="0" xfId="0" applyFont="1" applyFill="1" applyAlignment="1">
      <alignment horizontal="center"/>
    </xf>
    <xf numFmtId="0" fontId="10" fillId="36" borderId="20" xfId="0" applyFont="1" applyFill="1" applyBorder="1" applyAlignment="1">
      <alignment horizontal="center"/>
    </xf>
    <xf numFmtId="0" fontId="10" fillId="36" borderId="23" xfId="0" applyFont="1" applyFill="1" applyBorder="1" applyAlignment="1">
      <alignment horizontal="center"/>
    </xf>
    <xf numFmtId="0" fontId="10" fillId="36" borderId="24" xfId="0" applyFont="1" applyFill="1" applyBorder="1" applyAlignment="1">
      <alignment horizontal="center"/>
    </xf>
    <xf numFmtId="0" fontId="10" fillId="36" borderId="25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54" xfId="0" applyBorder="1" applyAlignment="1">
      <alignment horizontal="center"/>
    </xf>
    <xf numFmtId="0" fontId="2" fillId="8" borderId="14" xfId="0" applyFont="1" applyFill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41" fillId="23" borderId="19" xfId="0" applyFont="1" applyFill="1" applyBorder="1" applyAlignment="1">
      <alignment horizontal="center"/>
    </xf>
    <xf numFmtId="0" fontId="41" fillId="23" borderId="0" xfId="0" applyFont="1" applyFill="1" applyAlignment="1">
      <alignment horizontal="center"/>
    </xf>
    <xf numFmtId="0" fontId="41" fillId="23" borderId="10" xfId="0" applyFont="1" applyFill="1" applyBorder="1" applyAlignment="1">
      <alignment horizontal="center"/>
    </xf>
    <xf numFmtId="0" fontId="40" fillId="36" borderId="28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61" fillId="0" borderId="3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62" fillId="0" borderId="3" xfId="0" applyFont="1" applyBorder="1" applyAlignment="1">
      <alignment horizontal="center"/>
    </xf>
    <xf numFmtId="0" fontId="62" fillId="0" borderId="4" xfId="0" applyFont="1" applyBorder="1" applyAlignment="1">
      <alignment horizontal="center"/>
    </xf>
    <xf numFmtId="0" fontId="2" fillId="13" borderId="27" xfId="0" applyFont="1" applyFill="1" applyBorder="1" applyAlignment="1">
      <alignment horizontal="center" vertical="top" wrapText="1"/>
    </xf>
    <xf numFmtId="0" fontId="2" fillId="13" borderId="28" xfId="0" applyFont="1" applyFill="1" applyBorder="1" applyAlignment="1">
      <alignment horizontal="center" vertical="top" wrapText="1"/>
    </xf>
    <xf numFmtId="0" fontId="2" fillId="13" borderId="29" xfId="0" applyFont="1" applyFill="1" applyBorder="1" applyAlignment="1">
      <alignment horizontal="center" vertical="top" wrapText="1"/>
    </xf>
    <xf numFmtId="0" fontId="2" fillId="13" borderId="19" xfId="0" applyFont="1" applyFill="1" applyBorder="1" applyAlignment="1">
      <alignment horizontal="center" vertical="top" wrapText="1"/>
    </xf>
    <xf numFmtId="0" fontId="2" fillId="13" borderId="0" xfId="0" applyFont="1" applyFill="1" applyAlignment="1">
      <alignment horizontal="center" vertical="top" wrapText="1"/>
    </xf>
    <xf numFmtId="0" fontId="2" fillId="13" borderId="20" xfId="0" applyFont="1" applyFill="1" applyBorder="1" applyAlignment="1">
      <alignment horizontal="center" vertical="top" wrapText="1"/>
    </xf>
    <xf numFmtId="0" fontId="2" fillId="13" borderId="23" xfId="0" applyFont="1" applyFill="1" applyBorder="1" applyAlignment="1">
      <alignment horizontal="center" vertical="top" wrapText="1"/>
    </xf>
    <xf numFmtId="0" fontId="2" fillId="13" borderId="24" xfId="0" applyFont="1" applyFill="1" applyBorder="1" applyAlignment="1">
      <alignment horizontal="center" vertical="top" wrapText="1"/>
    </xf>
    <xf numFmtId="0" fontId="2" fillId="13" borderId="25" xfId="0" applyFont="1" applyFill="1" applyBorder="1" applyAlignment="1">
      <alignment horizontal="center" vertical="top" wrapText="1"/>
    </xf>
    <xf numFmtId="0" fontId="2" fillId="13" borderId="14" xfId="0" applyFont="1" applyFill="1" applyBorder="1" applyAlignment="1">
      <alignment horizontal="center" vertical="center" wrapText="1"/>
    </xf>
    <xf numFmtId="0" fontId="2" fillId="13" borderId="18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/>
    </xf>
    <xf numFmtId="0" fontId="2" fillId="11" borderId="18" xfId="0" applyFont="1" applyFill="1" applyBorder="1" applyAlignment="1">
      <alignment horizontal="center" vertical="center"/>
    </xf>
    <xf numFmtId="0" fontId="2" fillId="11" borderId="15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23" borderId="3" xfId="0" applyFont="1" applyFill="1" applyBorder="1" applyAlignment="1">
      <alignment horizontal="center"/>
    </xf>
    <xf numFmtId="0" fontId="21" fillId="23" borderId="12" xfId="0" applyFont="1" applyFill="1" applyBorder="1" applyAlignment="1">
      <alignment horizontal="center"/>
    </xf>
    <xf numFmtId="0" fontId="21" fillId="23" borderId="4" xfId="0" applyFont="1" applyFill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23" borderId="1" xfId="0" applyFont="1" applyFill="1" applyBorder="1" applyAlignment="1">
      <alignment horizontal="center"/>
    </xf>
    <xf numFmtId="0" fontId="21" fillId="23" borderId="3" xfId="0" applyFont="1" applyFill="1" applyBorder="1" applyAlignment="1">
      <alignment horizontal="center" vertical="center"/>
    </xf>
    <xf numFmtId="0" fontId="21" fillId="23" borderId="12" xfId="0" applyFont="1" applyFill="1" applyBorder="1" applyAlignment="1">
      <alignment horizontal="center" vertical="center"/>
    </xf>
    <xf numFmtId="0" fontId="21" fillId="23" borderId="4" xfId="0" applyFont="1" applyFill="1" applyBorder="1" applyAlignment="1">
      <alignment horizontal="center" vertical="center"/>
    </xf>
    <xf numFmtId="0" fontId="2" fillId="18" borderId="27" xfId="0" applyFont="1" applyFill="1" applyBorder="1" applyAlignment="1">
      <alignment horizontal="center" vertical="center"/>
    </xf>
    <xf numFmtId="0" fontId="2" fillId="18" borderId="28" xfId="0" applyFont="1" applyFill="1" applyBorder="1" applyAlignment="1">
      <alignment horizontal="center" vertical="center"/>
    </xf>
    <xf numFmtId="0" fontId="2" fillId="18" borderId="29" xfId="0" applyFont="1" applyFill="1" applyBorder="1" applyAlignment="1">
      <alignment horizontal="center" vertical="center"/>
    </xf>
    <xf numFmtId="0" fontId="2" fillId="18" borderId="23" xfId="0" applyFont="1" applyFill="1" applyBorder="1" applyAlignment="1">
      <alignment horizontal="center" vertical="center"/>
    </xf>
    <xf numFmtId="0" fontId="2" fillId="18" borderId="24" xfId="0" applyFont="1" applyFill="1" applyBorder="1" applyAlignment="1">
      <alignment horizontal="center" vertical="center"/>
    </xf>
    <xf numFmtId="0" fontId="2" fillId="18" borderId="25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18" borderId="21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18" borderId="40" xfId="0" applyFont="1" applyFill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 wrapText="1"/>
    </xf>
    <xf numFmtId="0" fontId="2" fillId="18" borderId="12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8" borderId="22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18" borderId="27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19" borderId="21" xfId="0" applyFont="1" applyFill="1" applyBorder="1" applyAlignment="1">
      <alignment horizontal="center"/>
    </xf>
    <xf numFmtId="0" fontId="2" fillId="19" borderId="1" xfId="0" applyFont="1" applyFill="1" applyBorder="1" applyAlignment="1">
      <alignment horizontal="center"/>
    </xf>
    <xf numFmtId="0" fontId="21" fillId="19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2" fillId="19" borderId="28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/>
    </xf>
    <xf numFmtId="0" fontId="17" fillId="19" borderId="0" xfId="0" applyFont="1" applyFill="1" applyAlignment="1">
      <alignment horizontal="center" vertical="center"/>
    </xf>
    <xf numFmtId="0" fontId="2" fillId="0" borderId="28" xfId="0" applyFont="1" applyBorder="1" applyAlignment="1">
      <alignment horizontal="left"/>
    </xf>
    <xf numFmtId="0" fontId="0" fillId="18" borderId="18" xfId="0" applyFill="1" applyBorder="1" applyAlignment="1">
      <alignment horizontal="center"/>
    </xf>
    <xf numFmtId="0" fontId="42" fillId="18" borderId="14" xfId="0" applyFont="1" applyFill="1" applyBorder="1" applyAlignment="1">
      <alignment horizontal="center" vertical="center"/>
    </xf>
    <xf numFmtId="0" fontId="42" fillId="18" borderId="18" xfId="0" applyFont="1" applyFill="1" applyBorder="1" applyAlignment="1">
      <alignment horizontal="center" vertical="center"/>
    </xf>
    <xf numFmtId="0" fontId="17" fillId="19" borderId="19" xfId="0" applyFont="1" applyFill="1" applyBorder="1" applyAlignment="1">
      <alignment horizontal="center" vertical="center"/>
    </xf>
    <xf numFmtId="0" fontId="2" fillId="19" borderId="0" xfId="0" applyFont="1" applyFill="1" applyAlignment="1">
      <alignment horizontal="left"/>
    </xf>
    <xf numFmtId="0" fontId="2" fillId="19" borderId="0" xfId="0" applyFont="1" applyFill="1" applyAlignment="1">
      <alignment horizontal="center"/>
    </xf>
    <xf numFmtId="0" fontId="2" fillId="0" borderId="20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" fillId="19" borderId="14" xfId="0" applyFont="1" applyFill="1" applyBorder="1" applyAlignment="1">
      <alignment horizontal="center"/>
    </xf>
    <xf numFmtId="0" fontId="2" fillId="19" borderId="18" xfId="0" applyFont="1" applyFill="1" applyBorder="1" applyAlignment="1">
      <alignment horizontal="center"/>
    </xf>
    <xf numFmtId="0" fontId="2" fillId="19" borderId="15" xfId="0" applyFont="1" applyFill="1" applyBorder="1" applyAlignment="1">
      <alignment horizontal="center"/>
    </xf>
    <xf numFmtId="0" fontId="2" fillId="41" borderId="1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2" fillId="24" borderId="48" xfId="0" applyFont="1" applyFill="1" applyBorder="1" applyAlignment="1">
      <alignment horizontal="center"/>
    </xf>
    <xf numFmtId="0" fontId="2" fillId="24" borderId="49" xfId="0" applyFont="1" applyFill="1" applyBorder="1" applyAlignment="1">
      <alignment horizontal="center"/>
    </xf>
    <xf numFmtId="0" fontId="2" fillId="24" borderId="47" xfId="0" applyFont="1" applyFill="1" applyBorder="1" applyAlignment="1">
      <alignment horizontal="center"/>
    </xf>
    <xf numFmtId="0" fontId="28" fillId="0" borderId="0" xfId="0" applyFont="1" applyAlignment="1">
      <alignment horizontal="center" vertical="center" wrapText="1" readingOrder="2"/>
    </xf>
    <xf numFmtId="0" fontId="0" fillId="0" borderId="47" xfId="0" applyBorder="1" applyAlignment="1">
      <alignment horizontal="center"/>
    </xf>
    <xf numFmtId="0" fontId="0" fillId="0" borderId="49" xfId="0" applyBorder="1" applyAlignment="1">
      <alignment horizontal="center"/>
    </xf>
    <xf numFmtId="0" fontId="29" fillId="0" borderId="0" xfId="0" applyFont="1" applyAlignment="1">
      <alignment horizontal="center" vertical="center" readingOrder="2"/>
    </xf>
    <xf numFmtId="0" fontId="11" fillId="3" borderId="14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2" fillId="13" borderId="5" xfId="0" applyFont="1" applyFill="1" applyBorder="1" applyAlignment="1">
      <alignment horizontal="center" vertical="center"/>
    </xf>
    <xf numFmtId="0" fontId="2" fillId="13" borderId="26" xfId="0" applyFont="1" applyFill="1" applyBorder="1" applyAlignment="1">
      <alignment horizontal="center" vertical="center"/>
    </xf>
    <xf numFmtId="0" fontId="31" fillId="0" borderId="0" xfId="0" applyFont="1" applyAlignment="1">
      <alignment horizontal="right" vertical="center" readingOrder="2"/>
    </xf>
    <xf numFmtId="0" fontId="31" fillId="0" borderId="0" xfId="0" applyFont="1" applyAlignment="1">
      <alignment horizontal="center"/>
    </xf>
    <xf numFmtId="0" fontId="2" fillId="42" borderId="0" xfId="0" applyFont="1" applyFill="1" applyAlignment="1">
      <alignment horizontal="center"/>
    </xf>
    <xf numFmtId="0" fontId="20" fillId="7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25"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7E39"/>
      <color rgb="FF009E47"/>
      <color rgb="FFFF5050"/>
      <color rgb="FFB6A2FE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tyles" Target="styles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onnections" Target="connections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theme" Target="theme/theme1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powerPivotData" Target="model/item.data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microsoft.com/office/2006/relationships/vbaProject" Target="vbaProject.bin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sharedStrings" Target="sharedStrings.xml" /><Relationship Id="rId30" Type="http://schemas.openxmlformats.org/officeDocument/2006/relationships/customXml" Target="../customXml/item1.xml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 /><Relationship Id="rId1" Type="http://schemas.microsoft.com/office/2011/relationships/chartStyle" Target="style2.xml" 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 /><Relationship Id="rId1" Type="http://schemas.microsoft.com/office/2011/relationships/chartStyle" Target="style3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الرسم البياني لمقارنة القبلي بالبعدي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المستهدفة'!$BU$6:$BU$25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D-401D-9CB5-CE4949BE84C7}"/>
            </c:ext>
          </c:extLst>
        </c:ser>
        <c:ser>
          <c:idx val="1"/>
          <c:order val="1"/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'المهارت المستهدفة'!$BY$6:$BY$25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C9D-401D-9CB5-CE4949BE84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0"/>
        <c:overlap val="-25"/>
        <c:axId val="1372802440"/>
        <c:axId val="1372801456"/>
      </c:barChart>
      <c:catAx>
        <c:axId val="137280244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2801456"/>
        <c:crosses val="autoZero"/>
        <c:auto val="1"/>
        <c:lblAlgn val="ctr"/>
        <c:lblOffset val="100"/>
        <c:noMultiLvlLbl val="0"/>
      </c:catAx>
      <c:valAx>
        <c:axId val="1372801456"/>
        <c:scaling>
          <c:orientation val="minMax"/>
        </c:scaling>
        <c:delete val="1"/>
        <c:axPos val="r"/>
        <c:numFmt formatCode="0%" sourceLinked="1"/>
        <c:majorTickMark val="none"/>
        <c:minorTickMark val="none"/>
        <c:tickLblPos val="nextTo"/>
        <c:crossAx val="1372802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'الترتيب حسب النسبة المئوية'!$AC$16</c:f>
              <c:strCache>
                <c:ptCount val="1"/>
                <c:pt idx="0">
                  <c:v>عال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E39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E-4625-8564-D1098DF328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6E-4625-8564-D1098DF328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6E-4625-8564-D1098DF328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5D-431D-A96E-F51C6F07AF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34-4313-BC01-7CB2CE598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'الترتيب حسب النسبة المئوية'!$AD$15</c:f>
              <c:strCache>
                <c:ptCount val="1"/>
                <c:pt idx="0">
                  <c:v>العدد</c:v>
                </c:pt>
              </c:strCache>
            </c:strRef>
          </c:cat>
          <c:val>
            <c:numRef>
              <c:f>'الترتيب حسب النسبة المئوية'!$AD$16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6E-4625-8564-D1098DF32839}"/>
            </c:ext>
          </c:extLst>
        </c:ser>
        <c:ser>
          <c:idx val="1"/>
          <c:order val="1"/>
          <c:tx>
            <c:strRef>
              <c:f>'الترتيب حسب النسبة المئوية'!$AC$17</c:f>
              <c:strCache>
                <c:ptCount val="1"/>
                <c:pt idx="0">
                  <c:v>فوق المتوسط</c:v>
                </c:pt>
              </c:strCache>
            </c:strRef>
          </c:tx>
          <c:spPr>
            <a:solidFill>
              <a:srgbClr val="92D05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'الترتيب حسب النسبة المئوية'!$AD$15</c:f>
              <c:strCache>
                <c:ptCount val="1"/>
                <c:pt idx="0">
                  <c:v>العدد</c:v>
                </c:pt>
              </c:strCache>
            </c:strRef>
          </c:cat>
          <c:val>
            <c:numRef>
              <c:f>'الترتيب حسب النسبة المئوية'!$AD$17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A6-4EF0-898D-89D755DF1166}"/>
            </c:ext>
          </c:extLst>
        </c:ser>
        <c:ser>
          <c:idx val="2"/>
          <c:order val="2"/>
          <c:tx>
            <c:strRef>
              <c:f>'الترتيب حسب النسبة المئوية'!$AC$18</c:f>
              <c:strCache>
                <c:ptCount val="1"/>
                <c:pt idx="0">
                  <c:v>متوسط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'الترتيب حسب النسبة المئوية'!$AD$15</c:f>
              <c:strCache>
                <c:ptCount val="1"/>
                <c:pt idx="0">
                  <c:v>العدد</c:v>
                </c:pt>
              </c:strCache>
            </c:strRef>
          </c:cat>
          <c:val>
            <c:numRef>
              <c:f>'الترتيب حسب النسبة المئوية'!$AD$18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A6-4EF0-898D-89D755DF1166}"/>
            </c:ext>
          </c:extLst>
        </c:ser>
        <c:ser>
          <c:idx val="3"/>
          <c:order val="3"/>
          <c:tx>
            <c:strRef>
              <c:f>'الترتيب حسب النسبة المئوية'!$AC$19</c:f>
              <c:strCache>
                <c:ptCount val="1"/>
                <c:pt idx="0">
                  <c:v>منخفض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'الترتيب حسب النسبة المئوية'!$AD$15</c:f>
              <c:strCache>
                <c:ptCount val="1"/>
                <c:pt idx="0">
                  <c:v>العدد</c:v>
                </c:pt>
              </c:strCache>
            </c:strRef>
          </c:cat>
          <c:val>
            <c:numRef>
              <c:f>'الترتيب حسب النسبة المئوية'!$AD$19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A6-4EF0-898D-89D755DF1166}"/>
            </c:ext>
          </c:extLst>
        </c:ser>
        <c:ser>
          <c:idx val="4"/>
          <c:order val="4"/>
          <c:tx>
            <c:strRef>
              <c:f>'الترتيب حسب النسبة المئوية'!$AC$20</c:f>
              <c:strCache>
                <c:ptCount val="1"/>
                <c:pt idx="0">
                  <c:v>دون المنخفض</c:v>
                </c:pt>
              </c:strCache>
            </c:strRef>
          </c:tx>
          <c:spPr>
            <a:solidFill>
              <a:srgbClr val="FF000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'الترتيب حسب النسبة المئوية'!$AD$15</c:f>
              <c:strCache>
                <c:ptCount val="1"/>
                <c:pt idx="0">
                  <c:v>العدد</c:v>
                </c:pt>
              </c:strCache>
            </c:strRef>
          </c:cat>
          <c:val>
            <c:numRef>
              <c:f>'الترتيب حسب النسبة المئوية'!$AD$20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A6-4EF0-898D-89D755DF116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7316768"/>
        <c:axId val="387313488"/>
      </c:barChart>
      <c:catAx>
        <c:axId val="3873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13488"/>
        <c:crosses val="autoZero"/>
        <c:auto val="1"/>
        <c:lblAlgn val="ctr"/>
        <c:lblOffset val="100"/>
        <c:noMultiLvlLbl val="0"/>
      </c:catAx>
      <c:valAx>
        <c:axId val="38731348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8731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SA"/>
              <a:t>الرسم</a:t>
            </a:r>
            <a:r>
              <a:rPr lang="ar-SA" baseline="0"/>
              <a:t> البياني لعدد الإجابات الخاطئة على كل فقرة </a:t>
            </a:r>
            <a:endParaRPr lang="ar-SA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7564870259481037E-2"/>
          <c:y val="0.17492089530475358"/>
          <c:w val="0.96487025948103788"/>
          <c:h val="0.58409922717993579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u="sng">
                    <a:solidFill>
                      <a:srgbClr val="FF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'الفقرات الضعيفة'!$Z$6:$Z$25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3-44F9-84B8-713422C93A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64660096"/>
        <c:axId val="264667136"/>
      </c:barChart>
      <c:catAx>
        <c:axId val="264660096"/>
        <c:scaling>
          <c:orientation val="maxMin"/>
        </c:scaling>
        <c:delete val="0"/>
        <c:axPos val="b"/>
        <c:majorTickMark val="none"/>
        <c:minorTickMark val="none"/>
        <c:tickLblPos val="nextTo"/>
        <c:crossAx val="264667136"/>
        <c:crosses val="autoZero"/>
        <c:auto val="1"/>
        <c:lblAlgn val="ctr"/>
        <c:lblOffset val="100"/>
        <c:noMultiLvlLbl val="0"/>
      </c:catAx>
      <c:valAx>
        <c:axId val="264667136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264660096"/>
        <c:crosses val="autoZero"/>
        <c:crossBetween val="between"/>
      </c:valAx>
    </c:plotArea>
    <c:plotVisOnly val="1"/>
    <c:dispBlanksAs val="gap"/>
    <c:showDLblsOverMax val="0"/>
  </c:chart>
  <c:spPr>
    <a:effectLst>
      <a:glow rad="228600">
        <a:srgbClr val="C00000">
          <a:alpha val="40000"/>
        </a:srgbClr>
      </a:glow>
    </a:effec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34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'الرسم البياني للفقرات'!$A$6:$I$6</c:f>
              <c:strCache>
                <c:ptCount val="1"/>
                <c:pt idx="0">
                  <c:v>نسبة الاجابات لكل فقرة </c:v>
                </c:pt>
              </c:strCache>
            </c:strRef>
          </c:tx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'الرسم البياني للفقرات'!$J$6:$AC$6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5-421D-89AA-15B5BA558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264816128"/>
        <c:axId val="264817664"/>
        <c:axId val="0"/>
      </c:bar3DChart>
      <c:catAx>
        <c:axId val="2648161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crossAx val="264817664"/>
        <c:crosses val="autoZero"/>
        <c:auto val="1"/>
        <c:lblAlgn val="ctr"/>
        <c:lblOffset val="100"/>
        <c:noMultiLvlLbl val="0"/>
      </c:catAx>
      <c:valAx>
        <c:axId val="264817664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crossAx val="264816128"/>
        <c:crosses val="min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effectLst>
      <a:glow rad="101600">
        <a:schemeClr val="accent4">
          <a:satMod val="175000"/>
          <a:alpha val="40000"/>
        </a:schemeClr>
      </a:glow>
    </a:effec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'الترتيب حسب النسبة المئوية'!$K$12:$K$17</c:f>
              <c:strCache>
                <c:ptCount val="6"/>
                <c:pt idx="0">
                  <c:v>أكبر من 90%</c:v>
                </c:pt>
                <c:pt idx="1">
                  <c:v>أكبر من 80%إلى90%</c:v>
                </c:pt>
                <c:pt idx="2">
                  <c:v>أكبر من 70%إلى80%</c:v>
                </c:pt>
                <c:pt idx="3">
                  <c:v>أكبر من 60%إلى70%</c:v>
                </c:pt>
                <c:pt idx="4">
                  <c:v>أكبر من 50%إلى60%</c:v>
                </c:pt>
                <c:pt idx="5">
                  <c:v>أقل من أو يساوي50% </c:v>
                </c:pt>
              </c:strCache>
            </c:strRef>
          </c:cat>
          <c:val>
            <c:numRef>
              <c:f>'الترتيب حسب النسبة المئوية'!$L$12:$L$17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11A-B7B1-C9157FDD7076}"/>
            </c:ext>
          </c:extLst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'الترتيب حسب النسبة المئوية'!$K$12:$K$17</c:f>
              <c:strCache>
                <c:ptCount val="6"/>
                <c:pt idx="0">
                  <c:v>أكبر من 90%</c:v>
                </c:pt>
                <c:pt idx="1">
                  <c:v>أكبر من 80%إلى90%</c:v>
                </c:pt>
                <c:pt idx="2">
                  <c:v>أكبر من 70%إلى80%</c:v>
                </c:pt>
                <c:pt idx="3">
                  <c:v>أكبر من 60%إلى70%</c:v>
                </c:pt>
                <c:pt idx="4">
                  <c:v>أكبر من 50%إلى60%</c:v>
                </c:pt>
                <c:pt idx="5">
                  <c:v>أقل من أو يساوي50% </c:v>
                </c:pt>
              </c:strCache>
            </c:strRef>
          </c:cat>
          <c:val>
            <c:numRef>
              <c:f>'الترتيب حسب النسبة المئوية'!$M$12:$M$17</c:f>
            </c:numRef>
          </c:val>
          <c:extLst>
            <c:ext xmlns:c16="http://schemas.microsoft.com/office/drawing/2014/chart" uri="{C3380CC4-5D6E-409C-BE32-E72D297353CC}">
              <c16:uniqueId val="{00000001-B08D-411A-B7B1-C9157FDD7076}"/>
            </c:ext>
          </c:extLst>
        </c:ser>
        <c:ser>
          <c:idx val="2"/>
          <c:order val="2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'الترتيب حسب النسبة المئوية'!$K$12:$K$17</c:f>
              <c:strCache>
                <c:ptCount val="6"/>
                <c:pt idx="0">
                  <c:v>أكبر من 90%</c:v>
                </c:pt>
                <c:pt idx="1">
                  <c:v>أكبر من 80%إلى90%</c:v>
                </c:pt>
                <c:pt idx="2">
                  <c:v>أكبر من 70%إلى80%</c:v>
                </c:pt>
                <c:pt idx="3">
                  <c:v>أكبر من 60%إلى70%</c:v>
                </c:pt>
                <c:pt idx="4">
                  <c:v>أكبر من 50%إلى60%</c:v>
                </c:pt>
                <c:pt idx="5">
                  <c:v>أقل من أو يساوي50% </c:v>
                </c:pt>
              </c:strCache>
            </c:strRef>
          </c:cat>
          <c:val>
            <c:numRef>
              <c:f>'الترتيب حسب النسبة المئوية'!$N$12:$N$17</c:f>
            </c:numRef>
          </c:val>
          <c:extLst>
            <c:ext xmlns:c16="http://schemas.microsoft.com/office/drawing/2014/chart" uri="{C3380CC4-5D6E-409C-BE32-E72D297353CC}">
              <c16:uniqueId val="{00000002-B08D-411A-B7B1-C9157FDD7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54385152"/>
        <c:axId val="254399232"/>
      </c:barChart>
      <c:catAx>
        <c:axId val="25438515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54399232"/>
        <c:crosses val="autoZero"/>
        <c:auto val="1"/>
        <c:lblAlgn val="ctr"/>
        <c:lblOffset val="100"/>
        <c:noMultiLvlLbl val="0"/>
      </c:catAx>
      <c:valAx>
        <c:axId val="25439923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crossAx val="25438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ar-SA"/>
              <a:t>توزيع مستويات الطلاب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444444444444446E-2"/>
          <c:y val="0.19027777777777777"/>
          <c:w val="0.90189129483814523"/>
          <c:h val="0.728433945756780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'تقرير تحليل النتائج '!$AZ$15:$AZ$19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'تقرير تحليل النتائج '!$AY$15:$AY$19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459-451E-8B82-90826C0D3C7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865366104"/>
        <c:axId val="865363152"/>
      </c:barChart>
      <c:catAx>
        <c:axId val="865366104"/>
        <c:scaling>
          <c:orientation val="maxMin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363152"/>
        <c:crosses val="autoZero"/>
        <c:auto val="1"/>
        <c:lblAlgn val="ctr"/>
        <c:lblOffset val="100"/>
        <c:noMultiLvlLbl val="0"/>
      </c:catAx>
      <c:valAx>
        <c:axId val="865363152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865366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 /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 /><Relationship Id="rId2" Type="http://schemas.openxmlformats.org/officeDocument/2006/relationships/image" Target="../media/image3.png" /><Relationship Id="rId1" Type="http://schemas.openxmlformats.org/officeDocument/2006/relationships/chart" Target="../charts/chart4.xml" 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 /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 /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 /><Relationship Id="rId2" Type="http://schemas.openxmlformats.org/officeDocument/2006/relationships/image" Target="../media/image3.png" /><Relationship Id="rId1" Type="http://schemas.openxmlformats.org/officeDocument/2006/relationships/chart" Target="../charts/chart5.xml" /><Relationship Id="rId4" Type="http://schemas.openxmlformats.org/officeDocument/2006/relationships/chart" Target="../charts/chart6.xml" 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 /><Relationship Id="rId1" Type="http://schemas.openxmlformats.org/officeDocument/2006/relationships/image" Target="../media/image3.png" 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 /><Relationship Id="rId1" Type="http://schemas.openxmlformats.org/officeDocument/2006/relationships/image" Target="../media/image3.png" 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 /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575;&#1604;&#1601;&#1602;&#1585;&#1575;&#1578; &#1575;&#1604;&#1590;&#1593;&#1610;&#1601;&#1577;'!A1" /><Relationship Id="rId13" Type="http://schemas.openxmlformats.org/officeDocument/2006/relationships/hyperlink" Target="#'&#1578;&#1602;&#1585;&#1610;&#1585; &#1575;&#1604;&#1582;&#1591;&#1577; &#1575;&#1604;&#1593;&#1604;&#1575;&#1580;&#1610;&#1577; '!A1" /><Relationship Id="rId3" Type="http://schemas.openxmlformats.org/officeDocument/2006/relationships/hyperlink" Target="#'&#1575;&#1583;&#1582;&#1575;&#1604; &#1575;&#1604;&#1576;&#1610;&#1575;&#1606;&#1575;&#1578;'!A1" /><Relationship Id="rId7" Type="http://schemas.openxmlformats.org/officeDocument/2006/relationships/hyperlink" Target="#'&#1575;&#1604;&#1571;&#1587;&#1605;&#1575;&#1569; &#1608;&#1575;&#1604;&#1605;&#1607;&#1575;&#1585;&#1575;&#1578;'!A1" /><Relationship Id="rId12" Type="http://schemas.openxmlformats.org/officeDocument/2006/relationships/hyperlink" Target="#'&#1578;&#1602;&#1585;&#1610;&#1585; &#1578;&#1581;&#1604;&#1610;&#1604; &#1575;&#1604;&#1606;&#1578;&#1575;&#1574;&#1580; '!A1" /><Relationship Id="rId17" Type="http://schemas.openxmlformats.org/officeDocument/2006/relationships/image" Target="../media/image2.jpeg" /><Relationship Id="rId2" Type="http://schemas.openxmlformats.org/officeDocument/2006/relationships/hyperlink" Target="https://blogabdulhalim.blogspot.com/2019/10/tampilan-dan-bagian-worksheet-microsoft-excel.html" TargetMode="External" /><Relationship Id="rId16" Type="http://schemas.openxmlformats.org/officeDocument/2006/relationships/hyperlink" Target="https://www.refaheducation.com/" TargetMode="External" /><Relationship Id="rId1" Type="http://schemas.openxmlformats.org/officeDocument/2006/relationships/image" Target="../media/image1.png" /><Relationship Id="rId6" Type="http://schemas.openxmlformats.org/officeDocument/2006/relationships/hyperlink" Target="#'&#1575;&#1604;&#1578;&#1585;&#1578;&#1610;&#1576; &#1581;&#1587;&#1576; &#1575;&#1604;&#1601;&#1602;&#1585;&#1575;&#1578;'!A1" /><Relationship Id="rId11" Type="http://schemas.openxmlformats.org/officeDocument/2006/relationships/hyperlink" Target="#'&#1575;&#1604;&#1578;&#1602;&#1585;&#1610;&#1585; &#1575;&#1604;&#1582;&#1578;&#1575;&#1605;&#1610;'!A1" /><Relationship Id="rId5" Type="http://schemas.openxmlformats.org/officeDocument/2006/relationships/hyperlink" Target="#'&#1575;&#1604;&#1578;&#1585;&#1578;&#1610;&#1576; &#1581;&#1587;&#1576; &#1575;&#1604;&#1606;&#1587;&#1576;&#1577; &#1575;&#1604;&#1605;&#1574;&#1608;&#1610;&#1577;'!A1" /><Relationship Id="rId15" Type="http://schemas.openxmlformats.org/officeDocument/2006/relationships/hyperlink" Target="#&#1573;&#1581;&#1589;&#1575;&#1574;&#1610;&#1575;&#1578;!A1" /><Relationship Id="rId10" Type="http://schemas.openxmlformats.org/officeDocument/2006/relationships/hyperlink" Target="#&#1575;&#1604;&#1605;&#1578;&#1608;&#1587;&#1591;&#1575;&#1578;!A1" /><Relationship Id="rId4" Type="http://schemas.openxmlformats.org/officeDocument/2006/relationships/hyperlink" Target="#&#1605;&#1607;&#1575;&#1585;&#1575;&#1578;!A1" /><Relationship Id="rId9" Type="http://schemas.openxmlformats.org/officeDocument/2006/relationships/hyperlink" Target="#'&#1575;&#1604;&#1585;&#1587;&#1605; &#1575;&#1604;&#1576;&#1610;&#1575;&#1606;&#1610; &#1604;&#1604;&#1601;&#1602;&#1585;&#1575;&#1578;'!A1" /><Relationship Id="rId14" Type="http://schemas.openxmlformats.org/officeDocument/2006/relationships/hyperlink" Target="#'&#1575;&#1604;&#1582;&#1591;&#1577; &#1575;&#1604;&#1593;&#1604;&#1575;&#1580;&#1610;&#1577; '!A1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1575;&#1604;&#1589;&#1601;&#1581;&#1577; &#1575;&#1604;&#1585;&#1574;&#1610;&#1587;&#1610;&#1577;'!A1" 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9;&#1601;&#1581;&#1577; &#1575;&#1604;&#1585;&#1574;&#1610;&#1587;&#1610;&#1577;'!A1" /><Relationship Id="rId2" Type="http://schemas.openxmlformats.org/officeDocument/2006/relationships/image" Target="../media/image3.png" /><Relationship Id="rId1" Type="http://schemas.openxmlformats.org/officeDocument/2006/relationships/chart" Target="../charts/chart2.xml" 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 /><Relationship Id="rId1" Type="http://schemas.openxmlformats.org/officeDocument/2006/relationships/image" Target="../media/image3.png" 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&#1575;&#1604;&#1589;&#1601;&#1581;&#1577; &#1575;&#1604;&#1585;&#1574;&#1610;&#1587;&#1610;&#1577;'!A1" /><Relationship Id="rId1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19050</xdr:rowOff>
    </xdr:from>
    <xdr:to>
      <xdr:col>6</xdr:col>
      <xdr:colOff>0</xdr:colOff>
      <xdr:row>4</xdr:row>
      <xdr:rowOff>0</xdr:rowOff>
    </xdr:to>
    <xdr:sp macro="[0]!Module3.ناقل" textlink="">
      <xdr:nvSpPr>
        <xdr:cNvPr id="2" name="مستطيل 1">
          <a:extLst>
            <a:ext uri="{FF2B5EF4-FFF2-40B4-BE49-F238E27FC236}">
              <a16:creationId xmlns:a16="http://schemas.microsoft.com/office/drawing/2014/main" id="{2AE1B1D1-D64E-0065-BD0B-8B246A0D9F41}"/>
            </a:ext>
          </a:extLst>
        </xdr:cNvPr>
        <xdr:cNvSpPr/>
      </xdr:nvSpPr>
      <xdr:spPr>
        <a:xfrm>
          <a:off x="11225860200" y="409575"/>
          <a:ext cx="1333500" cy="342900"/>
        </a:xfrm>
        <a:prstGeom prst="rect">
          <a:avLst/>
        </a:prstGeom>
        <a:gradFill flip="none" rotWithShape="1">
          <a:gsLst>
            <a:gs pos="0">
              <a:schemeClr val="accent3">
                <a:lumMod val="40000"/>
                <a:lumOff val="60000"/>
              </a:schemeClr>
            </a:gs>
            <a:gs pos="46000">
              <a:schemeClr val="accent3">
                <a:lumMod val="95000"/>
                <a:lumOff val="5000"/>
              </a:schemeClr>
            </a:gs>
            <a:gs pos="100000">
              <a:schemeClr val="accent3">
                <a:lumMod val="60000"/>
              </a:schemeClr>
            </a:gs>
          </a:gsLst>
          <a:path path="circle">
            <a:fillToRect l="50000" t="130000" r="50000" b="-30000"/>
          </a:path>
          <a:tileRect/>
        </a:gradFill>
        <a:effectLst>
          <a:softEdge rad="190500"/>
        </a:effectLst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0" u="none">
              <a:solidFill>
                <a:schemeClr val="tx2"/>
              </a:solidFill>
              <a:cs typeface="PT Bold Heading" panose="02010400000000000000" pitchFamily="2" charset="-78"/>
            </a:rPr>
            <a:t>استيراد المهارات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3</xdr:row>
      <xdr:rowOff>85725</xdr:rowOff>
    </xdr:from>
    <xdr:to>
      <xdr:col>9</xdr:col>
      <xdr:colOff>590550</xdr:colOff>
      <xdr:row>8</xdr:row>
      <xdr:rowOff>104775</xdr:rowOff>
    </xdr:to>
    <xdr:sp macro="[0]!Macro7" textlink="">
      <xdr:nvSpPr>
        <xdr:cNvPr id="3" name="شكل بيضاوي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1229384450" y="657225"/>
          <a:ext cx="1152525" cy="9715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SA" sz="1100" b="1" baseline="0"/>
            <a:t>تحديث الأسماء</a:t>
          </a:r>
        </a:p>
        <a:p>
          <a:pPr algn="ctr" rtl="1"/>
          <a:r>
            <a:rPr lang="ar-SA" sz="1100" b="1" baseline="0"/>
            <a:t> </a:t>
          </a:r>
          <a:r>
            <a:rPr lang="ar-SA" sz="1100" b="1" baseline="0">
              <a:solidFill>
                <a:srgbClr val="FFFF00"/>
              </a:solidFill>
            </a:rPr>
            <a:t>انقر هنا </a:t>
          </a:r>
          <a:endParaRPr lang="ar-SA" sz="1100" b="1">
            <a:solidFill>
              <a:srgbClr val="FFFF00"/>
            </a:solidFill>
          </a:endParaRPr>
        </a:p>
      </xdr:txBody>
    </xdr:sp>
    <xdr:clientData/>
  </xdr:twoCellAnchor>
  <xdr:twoCellAnchor>
    <xdr:from>
      <xdr:col>8</xdr:col>
      <xdr:colOff>0</xdr:colOff>
      <xdr:row>17</xdr:row>
      <xdr:rowOff>19050</xdr:rowOff>
    </xdr:from>
    <xdr:to>
      <xdr:col>10</xdr:col>
      <xdr:colOff>162427</xdr:colOff>
      <xdr:row>18</xdr:row>
      <xdr:rowOff>179471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706F61-37CF-477B-810F-11EE2B812F25}"/>
            </a:ext>
          </a:extLst>
        </xdr:cNvPr>
        <xdr:cNvSpPr/>
      </xdr:nvSpPr>
      <xdr:spPr>
        <a:xfrm>
          <a:off x="11229126773" y="33718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8</xdr:col>
      <xdr:colOff>66675</xdr:colOff>
      <xdr:row>14</xdr:row>
      <xdr:rowOff>28575</xdr:rowOff>
    </xdr:from>
    <xdr:to>
      <xdr:col>10</xdr:col>
      <xdr:colOff>39781</xdr:colOff>
      <xdr:row>15</xdr:row>
      <xdr:rowOff>180932</xdr:rowOff>
    </xdr:to>
    <xdr:pic macro="[0]!طباعة4">
      <xdr:nvPicPr>
        <xdr:cNvPr id="4" name="صورة 3">
          <a:extLst>
            <a:ext uri="{FF2B5EF4-FFF2-40B4-BE49-F238E27FC236}">
              <a16:creationId xmlns:a16="http://schemas.microsoft.com/office/drawing/2014/main" id="{51839E3B-97F0-41C7-91E6-63A43C87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9249419" y="2809875"/>
          <a:ext cx="1344706" cy="3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5</xdr:row>
      <xdr:rowOff>38100</xdr:rowOff>
    </xdr:from>
    <xdr:to>
      <xdr:col>12</xdr:col>
      <xdr:colOff>485776</xdr:colOff>
      <xdr:row>20</xdr:row>
      <xdr:rowOff>66675</xdr:rowOff>
    </xdr:to>
    <xdr:graphicFrame macro="">
      <xdr:nvGraphicFramePr>
        <xdr:cNvPr id="2" name="مخطط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23532</xdr:colOff>
      <xdr:row>7</xdr:row>
      <xdr:rowOff>137272</xdr:rowOff>
    </xdr:from>
    <xdr:to>
      <xdr:col>28</xdr:col>
      <xdr:colOff>347383</xdr:colOff>
      <xdr:row>22</xdr:row>
      <xdr:rowOff>184897</xdr:rowOff>
    </xdr:to>
    <xdr:graphicFrame macro="">
      <xdr:nvGraphicFramePr>
        <xdr:cNvPr id="2079" name="مخطط 4">
          <a:extLst>
            <a:ext uri="{FF2B5EF4-FFF2-40B4-BE49-F238E27FC236}">
              <a16:creationId xmlns:a16="http://schemas.microsoft.com/office/drawing/2014/main" id="{00000000-0008-0000-0500-00001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112058</xdr:colOff>
      <xdr:row>24</xdr:row>
      <xdr:rowOff>67235</xdr:rowOff>
    </xdr:from>
    <xdr:to>
      <xdr:col>24</xdr:col>
      <xdr:colOff>179293</xdr:colOff>
      <xdr:row>26</xdr:row>
      <xdr:rowOff>29092</xdr:rowOff>
    </xdr:to>
    <xdr:pic macro="[0]!طباعة5">
      <xdr:nvPicPr>
        <xdr:cNvPr id="2" name="صورة 1">
          <a:extLst>
            <a:ext uri="{FF2B5EF4-FFF2-40B4-BE49-F238E27FC236}">
              <a16:creationId xmlns:a16="http://schemas.microsoft.com/office/drawing/2014/main" id="{F77456FD-AF4C-47F1-9DC4-0285623A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508560" y="4997823"/>
          <a:ext cx="1344706" cy="342857"/>
        </a:xfrm>
        <a:prstGeom prst="rect">
          <a:avLst/>
        </a:prstGeom>
      </xdr:spPr>
    </xdr:pic>
    <xdr:clientData/>
  </xdr:twoCellAnchor>
  <xdr:twoCellAnchor>
    <xdr:from>
      <xdr:col>25</xdr:col>
      <xdr:colOff>22411</xdr:colOff>
      <xdr:row>24</xdr:row>
      <xdr:rowOff>67237</xdr:rowOff>
    </xdr:from>
    <xdr:to>
      <xdr:col>28</xdr:col>
      <xdr:colOff>278967</xdr:colOff>
      <xdr:row>26</xdr:row>
      <xdr:rowOff>37158</xdr:rowOff>
    </xdr:to>
    <xdr:sp macro="" textlink="">
      <xdr:nvSpPr>
        <xdr:cNvPr id="3" name="مستطيل: زوايا مستديرة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160222-3B94-4E01-A795-65118EE33D4C}"/>
            </a:ext>
          </a:extLst>
        </xdr:cNvPr>
        <xdr:cNvSpPr/>
      </xdr:nvSpPr>
      <xdr:spPr>
        <a:xfrm>
          <a:off x="11171705592" y="49978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25</xdr:row>
      <xdr:rowOff>161925</xdr:rowOff>
    </xdr:from>
    <xdr:to>
      <xdr:col>15</xdr:col>
      <xdr:colOff>286252</xdr:colOff>
      <xdr:row>27</xdr:row>
      <xdr:rowOff>150896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48ABE-AF7A-4086-9EE9-A797F4274383}"/>
            </a:ext>
          </a:extLst>
        </xdr:cNvPr>
        <xdr:cNvSpPr/>
      </xdr:nvSpPr>
      <xdr:spPr>
        <a:xfrm>
          <a:off x="11224516673" y="42957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10</xdr:col>
      <xdr:colOff>495300</xdr:colOff>
      <xdr:row>26</xdr:row>
      <xdr:rowOff>0</xdr:rowOff>
    </xdr:from>
    <xdr:to>
      <xdr:col>13</xdr:col>
      <xdr:colOff>77881</xdr:colOff>
      <xdr:row>27</xdr:row>
      <xdr:rowOff>161882</xdr:rowOff>
    </xdr:to>
    <xdr:pic macro="[0]!طباعة8">
      <xdr:nvPicPr>
        <xdr:cNvPr id="3" name="صورة 2">
          <a:extLst>
            <a:ext uri="{FF2B5EF4-FFF2-40B4-BE49-F238E27FC236}">
              <a16:creationId xmlns:a16="http://schemas.microsoft.com/office/drawing/2014/main" id="{EBBBBA1A-5B58-401B-ACEB-6970F230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6134744" y="4314825"/>
          <a:ext cx="1344706" cy="3428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676275</xdr:colOff>
      <xdr:row>25</xdr:row>
      <xdr:rowOff>19050</xdr:rowOff>
    </xdr:from>
    <xdr:to>
      <xdr:col>13</xdr:col>
      <xdr:colOff>152902</xdr:colOff>
      <xdr:row>26</xdr:row>
      <xdr:rowOff>179471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EC500-098C-4EE4-B63C-5FB393B1D936}"/>
            </a:ext>
          </a:extLst>
        </xdr:cNvPr>
        <xdr:cNvSpPr/>
      </xdr:nvSpPr>
      <xdr:spPr>
        <a:xfrm>
          <a:off x="11226393098" y="49720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11</xdr:col>
      <xdr:colOff>114300</xdr:colOff>
      <xdr:row>27</xdr:row>
      <xdr:rowOff>180975</xdr:rowOff>
    </xdr:from>
    <xdr:to>
      <xdr:col>13</xdr:col>
      <xdr:colOff>87406</xdr:colOff>
      <xdr:row>29</xdr:row>
      <xdr:rowOff>142832</xdr:rowOff>
    </xdr:to>
    <xdr:pic macro="[0]!طباعة6">
      <xdr:nvPicPr>
        <xdr:cNvPr id="3" name="صورة 2">
          <a:extLst>
            <a:ext uri="{FF2B5EF4-FFF2-40B4-BE49-F238E27FC236}">
              <a16:creationId xmlns:a16="http://schemas.microsoft.com/office/drawing/2014/main" id="{34683A0F-2315-4055-A841-CAFC7768B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6458594" y="5514975"/>
          <a:ext cx="1344706" cy="3428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11</xdr:row>
      <xdr:rowOff>28575</xdr:rowOff>
    </xdr:from>
    <xdr:to>
      <xdr:col>10</xdr:col>
      <xdr:colOff>647700</xdr:colOff>
      <xdr:row>20</xdr:row>
      <xdr:rowOff>114300</xdr:rowOff>
    </xdr:to>
    <xdr:graphicFrame macro="">
      <xdr:nvGraphicFramePr>
        <xdr:cNvPr id="3" name="مخطط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1533627</xdr:colOff>
      <xdr:row>2</xdr:row>
      <xdr:rowOff>182922</xdr:rowOff>
    </xdr:from>
    <xdr:to>
      <xdr:col>33</xdr:col>
      <xdr:colOff>1004878</xdr:colOff>
      <xdr:row>4</xdr:row>
      <xdr:rowOff>35907</xdr:rowOff>
    </xdr:to>
    <xdr:pic macro="[0]!طباعة9">
      <xdr:nvPicPr>
        <xdr:cNvPr id="2" name="صورة 1">
          <a:extLst>
            <a:ext uri="{FF2B5EF4-FFF2-40B4-BE49-F238E27FC236}">
              <a16:creationId xmlns:a16="http://schemas.microsoft.com/office/drawing/2014/main" id="{A6801813-0CEB-444D-8052-F96BA755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1268186" y="305825"/>
          <a:ext cx="1345525" cy="344598"/>
        </a:xfrm>
        <a:prstGeom prst="rect">
          <a:avLst/>
        </a:prstGeom>
      </xdr:spPr>
    </xdr:pic>
    <xdr:clientData/>
  </xdr:twoCellAnchor>
  <xdr:twoCellAnchor>
    <xdr:from>
      <xdr:col>32</xdr:col>
      <xdr:colOff>1426702</xdr:colOff>
      <xdr:row>4</xdr:row>
      <xdr:rowOff>143592</xdr:rowOff>
    </xdr:from>
    <xdr:to>
      <xdr:col>33</xdr:col>
      <xdr:colOff>1087274</xdr:colOff>
      <xdr:row>6</xdr:row>
      <xdr:rowOff>123038</xdr:rowOff>
    </xdr:to>
    <xdr:sp macro="" textlink="">
      <xdr:nvSpPr>
        <xdr:cNvPr id="4" name="مستطيل: زوايا مستديرة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A91195-EE66-474E-BC05-7C6902A5E881}"/>
            </a:ext>
          </a:extLst>
        </xdr:cNvPr>
        <xdr:cNvSpPr/>
      </xdr:nvSpPr>
      <xdr:spPr>
        <a:xfrm>
          <a:off x="11221185790" y="758108"/>
          <a:ext cx="1534846" cy="358398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32</xdr:col>
      <xdr:colOff>1514474</xdr:colOff>
      <xdr:row>27</xdr:row>
      <xdr:rowOff>19050</xdr:rowOff>
    </xdr:from>
    <xdr:to>
      <xdr:col>35</xdr:col>
      <xdr:colOff>1047750</xdr:colOff>
      <xdr:row>30</xdr:row>
      <xdr:rowOff>276225</xdr:rowOff>
    </xdr:to>
    <xdr:graphicFrame macro="">
      <xdr:nvGraphicFramePr>
        <xdr:cNvPr id="6" name="مخطط 5">
          <a:extLst>
            <a:ext uri="{FF2B5EF4-FFF2-40B4-BE49-F238E27FC236}">
              <a16:creationId xmlns:a16="http://schemas.microsoft.com/office/drawing/2014/main" id="{C22474BF-7183-4B3C-AF9F-0B807FB22F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452437</xdr:colOff>
      <xdr:row>33</xdr:row>
      <xdr:rowOff>83344</xdr:rowOff>
    </xdr:from>
    <xdr:to>
      <xdr:col>17</xdr:col>
      <xdr:colOff>416018</xdr:colOff>
      <xdr:row>35</xdr:row>
      <xdr:rowOff>45201</xdr:rowOff>
    </xdr:to>
    <xdr:pic macro="[0]!طباعة10">
      <xdr:nvPicPr>
        <xdr:cNvPr id="3" name="صورة 2">
          <a:extLst>
            <a:ext uri="{FF2B5EF4-FFF2-40B4-BE49-F238E27FC236}">
              <a16:creationId xmlns:a16="http://schemas.microsoft.com/office/drawing/2014/main" id="{5A60F321-085B-48C4-8BB4-FB4000FD8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86828044" y="7322344"/>
          <a:ext cx="1344706" cy="342857"/>
        </a:xfrm>
        <a:prstGeom prst="rect">
          <a:avLst/>
        </a:prstGeom>
      </xdr:spPr>
    </xdr:pic>
    <xdr:clientData/>
  </xdr:twoCellAnchor>
  <xdr:twoCellAnchor>
    <xdr:from>
      <xdr:col>17</xdr:col>
      <xdr:colOff>476250</xdr:colOff>
      <xdr:row>33</xdr:row>
      <xdr:rowOff>83343</xdr:rowOff>
    </xdr:from>
    <xdr:to>
      <xdr:col>19</xdr:col>
      <xdr:colOff>629152</xdr:colOff>
      <xdr:row>35</xdr:row>
      <xdr:rowOff>53264</xdr:rowOff>
    </xdr:to>
    <xdr:sp macro="" textlink="">
      <xdr:nvSpPr>
        <xdr:cNvPr id="4" name="مستطيل: زوايا مستديرة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555704-C73C-4A65-8AE8-5861D0217AEF}"/>
            </a:ext>
          </a:extLst>
        </xdr:cNvPr>
        <xdr:cNvSpPr/>
      </xdr:nvSpPr>
      <xdr:spPr>
        <a:xfrm>
          <a:off x="11285233785" y="7322343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1</xdr:row>
      <xdr:rowOff>180975</xdr:rowOff>
    </xdr:from>
    <xdr:to>
      <xdr:col>10</xdr:col>
      <xdr:colOff>163606</xdr:colOff>
      <xdr:row>4</xdr:row>
      <xdr:rowOff>142832</xdr:rowOff>
    </xdr:to>
    <xdr:pic macro="[0]!طباعة12">
      <xdr:nvPicPr>
        <xdr:cNvPr id="2" name="صورة 1">
          <a:extLst>
            <a:ext uri="{FF2B5EF4-FFF2-40B4-BE49-F238E27FC236}">
              <a16:creationId xmlns:a16="http://schemas.microsoft.com/office/drawing/2014/main" id="{8B1BED6F-F20A-41AD-9EF4-3310AD34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9125594" y="361950"/>
          <a:ext cx="1344706" cy="342857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5</xdr:row>
      <xdr:rowOff>57150</xdr:rowOff>
    </xdr:from>
    <xdr:to>
      <xdr:col>10</xdr:col>
      <xdr:colOff>257677</xdr:colOff>
      <xdr:row>7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DFC563-96A7-46A1-947B-73EE88D928F3}"/>
            </a:ext>
          </a:extLst>
        </xdr:cNvPr>
        <xdr:cNvSpPr/>
      </xdr:nvSpPr>
      <xdr:spPr>
        <a:xfrm>
          <a:off x="11229031523" y="8286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142478</xdr:colOff>
      <xdr:row>0</xdr:row>
      <xdr:rowOff>12303</xdr:rowOff>
    </xdr:from>
    <xdr:to>
      <xdr:col>8</xdr:col>
      <xdr:colOff>791077</xdr:colOff>
      <xdr:row>1</xdr:row>
      <xdr:rowOff>185820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740673-4CFE-4A30-A83B-67C452D80712}"/>
            </a:ext>
          </a:extLst>
        </xdr:cNvPr>
        <xdr:cNvSpPr/>
      </xdr:nvSpPr>
      <xdr:spPr>
        <a:xfrm>
          <a:off x="11211890095" y="12303"/>
          <a:ext cx="1531646" cy="362033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 editAs="oneCell">
    <xdr:from>
      <xdr:col>5</xdr:col>
      <xdr:colOff>733028</xdr:colOff>
      <xdr:row>0</xdr:row>
      <xdr:rowOff>15478</xdr:rowOff>
    </xdr:from>
    <xdr:to>
      <xdr:col>7</xdr:col>
      <xdr:colOff>11603</xdr:colOff>
      <xdr:row>1</xdr:row>
      <xdr:rowOff>178594</xdr:rowOff>
    </xdr:to>
    <xdr:pic macro="[0]!طباعة11">
      <xdr:nvPicPr>
        <xdr:cNvPr id="3" name="صورة 2">
          <a:extLst>
            <a:ext uri="{FF2B5EF4-FFF2-40B4-BE49-F238E27FC236}">
              <a16:creationId xmlns:a16="http://schemas.microsoft.com/office/drawing/2014/main" id="{AB841E82-B617-47BE-A56B-05076B957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3552616" y="15478"/>
          <a:ext cx="1342325" cy="3516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85725</xdr:rowOff>
    </xdr:from>
    <xdr:to>
      <xdr:col>3</xdr:col>
      <xdr:colOff>0</xdr:colOff>
      <xdr:row>2</xdr:row>
      <xdr:rowOff>74696</xdr:rowOff>
    </xdr:to>
    <xdr:sp macro="" textlink="">
      <xdr:nvSpPr>
        <xdr:cNvPr id="2" name="مستطيل: زوايا مستديرة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EB729-78A2-46E5-A909-89332F0899FC}"/>
            </a:ext>
          </a:extLst>
        </xdr:cNvPr>
        <xdr:cNvSpPr/>
      </xdr:nvSpPr>
      <xdr:spPr>
        <a:xfrm>
          <a:off x="11233870223" y="8572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342901</xdr:colOff>
      <xdr:row>3</xdr:row>
      <xdr:rowOff>95250</xdr:rowOff>
    </xdr:from>
    <xdr:to>
      <xdr:col>17</xdr:col>
      <xdr:colOff>657225</xdr:colOff>
      <xdr:row>12</xdr:row>
      <xdr:rowOff>47624</xdr:rowOff>
    </xdr:to>
    <xdr:pic>
      <xdr:nvPicPr>
        <xdr:cNvPr id="3" name="صورة 2">
          <a:extLst>
            <a:ext uri="{FF2B5EF4-FFF2-40B4-BE49-F238E27FC236}">
              <a16:creationId xmlns:a16="http://schemas.microsoft.com/office/drawing/2014/main" id="{1FAE1A51-48D6-4D8C-4756-00259B41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11223831375" y="638175"/>
          <a:ext cx="1685924" cy="1685924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</xdr:spPr>
    </xdr:pic>
    <xdr:clientData/>
  </xdr:twoCellAnchor>
  <xdr:twoCellAnchor>
    <xdr:from>
      <xdr:col>3</xdr:col>
      <xdr:colOff>219074</xdr:colOff>
      <xdr:row>14</xdr:row>
      <xdr:rowOff>85724</xdr:rowOff>
    </xdr:from>
    <xdr:to>
      <xdr:col>7</xdr:col>
      <xdr:colOff>638174</xdr:colOff>
      <xdr:row>16</xdr:row>
      <xdr:rowOff>38099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لصق الأسماء والمهارات من ملف نتائج المدرسة المرسل من الإشراف"/>
          <a:extLst>
            <a:ext uri="{FF2B5EF4-FFF2-40B4-BE49-F238E27FC236}">
              <a16:creationId xmlns:a16="http://schemas.microsoft.com/office/drawing/2014/main" id="{842D606A-9BA7-7ABE-CFF7-63089DA14D10}"/>
            </a:ext>
          </a:extLst>
        </xdr:cNvPr>
        <xdr:cNvSpPr/>
      </xdr:nvSpPr>
      <xdr:spPr>
        <a:xfrm>
          <a:off x="7591426" y="2333624"/>
          <a:ext cx="3162300" cy="314325"/>
        </a:xfrm>
        <a:prstGeom prst="roundRect">
          <a:avLst/>
        </a:prstGeom>
        <a:solidFill>
          <a:srgbClr val="00B050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إدخال الأسماء والدرجات</a:t>
          </a:r>
        </a:p>
      </xdr:txBody>
    </xdr:sp>
    <xdr:clientData/>
  </xdr:twoCellAnchor>
  <xdr:twoCellAnchor>
    <xdr:from>
      <xdr:col>3</xdr:col>
      <xdr:colOff>209550</xdr:colOff>
      <xdr:row>16</xdr:row>
      <xdr:rowOff>114301</xdr:rowOff>
    </xdr:from>
    <xdr:to>
      <xdr:col>7</xdr:col>
      <xdr:colOff>638175</xdr:colOff>
      <xdr:row>18</xdr:row>
      <xdr:rowOff>95251</xdr:rowOff>
    </xdr:to>
    <xdr:sp macro="" textlink="">
      <xdr:nvSpPr>
        <xdr:cNvPr id="8" name="مستطيل: زوايا مستديرة 7">
          <a:hlinkClick xmlns:r="http://schemas.openxmlformats.org/officeDocument/2006/relationships" r:id="rId4" tooltip="لصق أو كتابة نص المهارة من ملف وصف المهارات pdf"/>
          <a:extLst>
            <a:ext uri="{FF2B5EF4-FFF2-40B4-BE49-F238E27FC236}">
              <a16:creationId xmlns:a16="http://schemas.microsoft.com/office/drawing/2014/main" id="{BD88482A-6E78-B902-C2BB-B99E1DCAC08E}"/>
            </a:ext>
          </a:extLst>
        </xdr:cNvPr>
        <xdr:cNvSpPr/>
      </xdr:nvSpPr>
      <xdr:spPr>
        <a:xfrm>
          <a:off x="7591425" y="2724151"/>
          <a:ext cx="3171825" cy="342900"/>
        </a:xfrm>
        <a:prstGeom prst="roundRect">
          <a:avLst/>
        </a:prstGeom>
        <a:solidFill>
          <a:srgbClr val="009E47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إدخال المهارات </a:t>
          </a:r>
        </a:p>
      </xdr:txBody>
    </xdr:sp>
    <xdr:clientData/>
  </xdr:twoCellAnchor>
  <xdr:twoCellAnchor>
    <xdr:from>
      <xdr:col>10</xdr:col>
      <xdr:colOff>219074</xdr:colOff>
      <xdr:row>14</xdr:row>
      <xdr:rowOff>95250</xdr:rowOff>
    </xdr:from>
    <xdr:to>
      <xdr:col>12</xdr:col>
      <xdr:colOff>666750</xdr:colOff>
      <xdr:row>16</xdr:row>
      <xdr:rowOff>9525</xdr:rowOff>
    </xdr:to>
    <xdr:sp macro="" textlink="">
      <xdr:nvSpPr>
        <xdr:cNvPr id="9" name="مستطيل: زوايا مستديرة 8">
          <a:hlinkClick xmlns:r="http://schemas.openxmlformats.org/officeDocument/2006/relationships" r:id="rId5" tooltip="ترتيب الطلاب حسب درجاتهم"/>
          <a:extLst>
            <a:ext uri="{FF2B5EF4-FFF2-40B4-BE49-F238E27FC236}">
              <a16:creationId xmlns:a16="http://schemas.microsoft.com/office/drawing/2014/main" id="{B415FB1B-433A-6F59-E994-1AE62642D7CF}"/>
            </a:ext>
          </a:extLst>
        </xdr:cNvPr>
        <xdr:cNvSpPr/>
      </xdr:nvSpPr>
      <xdr:spPr>
        <a:xfrm>
          <a:off x="4133850" y="2333625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حسب درجاتهم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10</xdr:col>
      <xdr:colOff>209549</xdr:colOff>
      <xdr:row>16</xdr:row>
      <xdr:rowOff>85725</xdr:rowOff>
    </xdr:from>
    <xdr:to>
      <xdr:col>12</xdr:col>
      <xdr:colOff>657225</xdr:colOff>
      <xdr:row>18</xdr:row>
      <xdr:rowOff>0</xdr:rowOff>
    </xdr:to>
    <xdr:sp macro="" textlink="">
      <xdr:nvSpPr>
        <xdr:cNvPr id="10" name="مستطيل: زوايا مستديرة 9">
          <a:hlinkClick xmlns:r="http://schemas.openxmlformats.org/officeDocument/2006/relationships" r:id="rId6" tooltip="ترتيب الطلاب حسب عدد الفقرات الصحيحة"/>
          <a:extLst>
            <a:ext uri="{FF2B5EF4-FFF2-40B4-BE49-F238E27FC236}">
              <a16:creationId xmlns:a16="http://schemas.microsoft.com/office/drawing/2014/main" id="{1DB04535-8A91-DDEF-4F00-FEF83125507B}"/>
            </a:ext>
          </a:extLst>
        </xdr:cNvPr>
        <xdr:cNvSpPr/>
      </xdr:nvSpPr>
      <xdr:spPr>
        <a:xfrm>
          <a:off x="4143375" y="2686050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ترتيب الطلاب حسب الفقرات</a:t>
          </a:r>
        </a:p>
      </xdr:txBody>
    </xdr:sp>
    <xdr:clientData/>
  </xdr:twoCellAnchor>
  <xdr:twoCellAnchor>
    <xdr:from>
      <xdr:col>10</xdr:col>
      <xdr:colOff>219074</xdr:colOff>
      <xdr:row>18</xdr:row>
      <xdr:rowOff>66675</xdr:rowOff>
    </xdr:from>
    <xdr:to>
      <xdr:col>12</xdr:col>
      <xdr:colOff>666750</xdr:colOff>
      <xdr:row>19</xdr:row>
      <xdr:rowOff>161925</xdr:rowOff>
    </xdr:to>
    <xdr:sp macro="" textlink="">
      <xdr:nvSpPr>
        <xdr:cNvPr id="11" name="مستطيل: زوايا مستديرة 10">
          <a:hlinkClick xmlns:r="http://schemas.openxmlformats.org/officeDocument/2006/relationships" r:id="rId7" tooltip="اسم الطالب والمهارات التي أخفق بها "/>
          <a:extLst>
            <a:ext uri="{FF2B5EF4-FFF2-40B4-BE49-F238E27FC236}">
              <a16:creationId xmlns:a16="http://schemas.microsoft.com/office/drawing/2014/main" id="{EE99C09C-8331-ADA0-91DD-341FA36FC475}"/>
            </a:ext>
          </a:extLst>
        </xdr:cNvPr>
        <xdr:cNvSpPr/>
      </xdr:nvSpPr>
      <xdr:spPr>
        <a:xfrm>
          <a:off x="4133850" y="3028950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بحث /اسم الطالب &amp; مهاراته</a:t>
          </a:r>
        </a:p>
      </xdr:txBody>
    </xdr:sp>
    <xdr:clientData/>
  </xdr:twoCellAnchor>
  <xdr:twoCellAnchor>
    <xdr:from>
      <xdr:col>10</xdr:col>
      <xdr:colOff>219074</xdr:colOff>
      <xdr:row>20</xdr:row>
      <xdr:rowOff>47625</xdr:rowOff>
    </xdr:from>
    <xdr:to>
      <xdr:col>12</xdr:col>
      <xdr:colOff>666750</xdr:colOff>
      <xdr:row>21</xdr:row>
      <xdr:rowOff>142875</xdr:rowOff>
    </xdr:to>
    <xdr:sp macro="" textlink="">
      <xdr:nvSpPr>
        <xdr:cNvPr id="12" name="مستطيل: زوايا مستديرة 11">
          <a:hlinkClick xmlns:r="http://schemas.openxmlformats.org/officeDocument/2006/relationships" r:id="rId8" tooltip="أرقام ونسب المهارات جميع المهارات"/>
          <a:extLst>
            <a:ext uri="{FF2B5EF4-FFF2-40B4-BE49-F238E27FC236}">
              <a16:creationId xmlns:a16="http://schemas.microsoft.com/office/drawing/2014/main" id="{32C3EE8D-0745-304A-036B-EAF0AE1E5E04}"/>
            </a:ext>
          </a:extLst>
        </xdr:cNvPr>
        <xdr:cNvSpPr/>
      </xdr:nvSpPr>
      <xdr:spPr>
        <a:xfrm>
          <a:off x="4133850" y="3371850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أرقام مهارات الضعف ونسبها</a:t>
          </a:r>
        </a:p>
      </xdr:txBody>
    </xdr:sp>
    <xdr:clientData/>
  </xdr:twoCellAnchor>
  <xdr:twoCellAnchor>
    <xdr:from>
      <xdr:col>10</xdr:col>
      <xdr:colOff>228599</xdr:colOff>
      <xdr:row>22</xdr:row>
      <xdr:rowOff>38100</xdr:rowOff>
    </xdr:from>
    <xdr:to>
      <xdr:col>12</xdr:col>
      <xdr:colOff>676275</xdr:colOff>
      <xdr:row>23</xdr:row>
      <xdr:rowOff>133350</xdr:rowOff>
    </xdr:to>
    <xdr:sp macro="" textlink="">
      <xdr:nvSpPr>
        <xdr:cNvPr id="14" name="مستطيل: زوايا مستديرة 13">
          <a:hlinkClick xmlns:r="http://schemas.openxmlformats.org/officeDocument/2006/relationships" r:id="rId9" tooltip="رسم بياني لجميع الفقرات "/>
          <a:extLst>
            <a:ext uri="{FF2B5EF4-FFF2-40B4-BE49-F238E27FC236}">
              <a16:creationId xmlns:a16="http://schemas.microsoft.com/office/drawing/2014/main" id="{CE8329B2-CB3D-3F2E-EE51-52560A80A21C}"/>
            </a:ext>
          </a:extLst>
        </xdr:cNvPr>
        <xdr:cNvSpPr/>
      </xdr:nvSpPr>
      <xdr:spPr>
        <a:xfrm>
          <a:off x="3714750" y="3800475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رسم بياني لمستوى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الفقرات </a:t>
          </a:r>
          <a:endParaRPr lang="ar-SA" sz="1200" b="1">
            <a:solidFill>
              <a:schemeClr val="bg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13</xdr:col>
      <xdr:colOff>95249</xdr:colOff>
      <xdr:row>14</xdr:row>
      <xdr:rowOff>104775</xdr:rowOff>
    </xdr:from>
    <xdr:to>
      <xdr:col>15</xdr:col>
      <xdr:colOff>542925</xdr:colOff>
      <xdr:row>16</xdr:row>
      <xdr:rowOff>19050</xdr:rowOff>
    </xdr:to>
    <xdr:sp macro="" textlink="">
      <xdr:nvSpPr>
        <xdr:cNvPr id="15" name="مستطيل: زوايا مستديرة 14">
          <a:hlinkClick xmlns:r="http://schemas.openxmlformats.org/officeDocument/2006/relationships" r:id="rId10" tooltip="متوسط جميع الفقرات "/>
          <a:extLst>
            <a:ext uri="{FF2B5EF4-FFF2-40B4-BE49-F238E27FC236}">
              <a16:creationId xmlns:a16="http://schemas.microsoft.com/office/drawing/2014/main" id="{996135A8-3B39-2B40-88E4-E2C721F14CB9}"/>
            </a:ext>
          </a:extLst>
        </xdr:cNvPr>
        <xdr:cNvSpPr/>
      </xdr:nvSpPr>
      <xdr:spPr>
        <a:xfrm>
          <a:off x="1790700" y="2400300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متوسط الفقرات </a:t>
          </a:r>
        </a:p>
      </xdr:txBody>
    </xdr:sp>
    <xdr:clientData/>
  </xdr:twoCellAnchor>
  <xdr:twoCellAnchor>
    <xdr:from>
      <xdr:col>13</xdr:col>
      <xdr:colOff>85724</xdr:colOff>
      <xdr:row>16</xdr:row>
      <xdr:rowOff>85725</xdr:rowOff>
    </xdr:from>
    <xdr:to>
      <xdr:col>15</xdr:col>
      <xdr:colOff>533400</xdr:colOff>
      <xdr:row>18</xdr:row>
      <xdr:rowOff>0</xdr:rowOff>
    </xdr:to>
    <xdr:sp macro="" textlink="">
      <xdr:nvSpPr>
        <xdr:cNvPr id="16" name="مستطيل: زوايا مستديرة 15">
          <a:hlinkClick xmlns:r="http://schemas.openxmlformats.org/officeDocument/2006/relationships" r:id="rId11" tooltip="خلاصة لجميع النتائج"/>
          <a:extLst>
            <a:ext uri="{FF2B5EF4-FFF2-40B4-BE49-F238E27FC236}">
              <a16:creationId xmlns:a16="http://schemas.microsoft.com/office/drawing/2014/main" id="{F9728597-6C62-85BD-F698-4F90301A8529}"/>
            </a:ext>
          </a:extLst>
        </xdr:cNvPr>
        <xdr:cNvSpPr/>
      </xdr:nvSpPr>
      <xdr:spPr>
        <a:xfrm>
          <a:off x="1800225" y="2743200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ملخص نتائج التحليل</a:t>
          </a:r>
        </a:p>
      </xdr:txBody>
    </xdr:sp>
    <xdr:clientData/>
  </xdr:twoCellAnchor>
  <xdr:twoCellAnchor>
    <xdr:from>
      <xdr:col>13</xdr:col>
      <xdr:colOff>95249</xdr:colOff>
      <xdr:row>18</xdr:row>
      <xdr:rowOff>76200</xdr:rowOff>
    </xdr:from>
    <xdr:to>
      <xdr:col>15</xdr:col>
      <xdr:colOff>542925</xdr:colOff>
      <xdr:row>19</xdr:row>
      <xdr:rowOff>171450</xdr:rowOff>
    </xdr:to>
    <xdr:sp macro="" textlink="">
      <xdr:nvSpPr>
        <xdr:cNvPr id="17" name="مستطيل: زوايا مستديرة 16">
          <a:hlinkClick xmlns:r="http://schemas.openxmlformats.org/officeDocument/2006/relationships" r:id="rId12" tooltip="تقرير جاهز للطباعة"/>
          <a:extLst>
            <a:ext uri="{FF2B5EF4-FFF2-40B4-BE49-F238E27FC236}">
              <a16:creationId xmlns:a16="http://schemas.microsoft.com/office/drawing/2014/main" id="{80C9E3EA-A0A6-67EA-B7BB-1A11D7F04F0D}"/>
            </a:ext>
          </a:extLst>
        </xdr:cNvPr>
        <xdr:cNvSpPr/>
      </xdr:nvSpPr>
      <xdr:spPr>
        <a:xfrm>
          <a:off x="1790700" y="3095625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تحليل النتائج</a:t>
          </a:r>
        </a:p>
      </xdr:txBody>
    </xdr:sp>
    <xdr:clientData/>
  </xdr:twoCellAnchor>
  <xdr:twoCellAnchor>
    <xdr:from>
      <xdr:col>13</xdr:col>
      <xdr:colOff>95249</xdr:colOff>
      <xdr:row>22</xdr:row>
      <xdr:rowOff>38100</xdr:rowOff>
    </xdr:from>
    <xdr:to>
      <xdr:col>15</xdr:col>
      <xdr:colOff>542925</xdr:colOff>
      <xdr:row>23</xdr:row>
      <xdr:rowOff>133350</xdr:rowOff>
    </xdr:to>
    <xdr:sp macro="" textlink="">
      <xdr:nvSpPr>
        <xdr:cNvPr id="18" name="مستطيل: زوايا مستديرة 17">
          <a:hlinkClick xmlns:r="http://schemas.openxmlformats.org/officeDocument/2006/relationships" r:id="rId13" tooltip="التقرير الختامي للخطة العلاجية "/>
          <a:extLst>
            <a:ext uri="{FF2B5EF4-FFF2-40B4-BE49-F238E27FC236}">
              <a16:creationId xmlns:a16="http://schemas.microsoft.com/office/drawing/2014/main" id="{59E8E755-DDD2-537F-FF45-86D153C549A5}"/>
            </a:ext>
          </a:extLst>
        </xdr:cNvPr>
        <xdr:cNvSpPr/>
      </xdr:nvSpPr>
      <xdr:spPr>
        <a:xfrm>
          <a:off x="1790700" y="3781425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تقرير الخطة العلاجية </a:t>
          </a:r>
        </a:p>
      </xdr:txBody>
    </xdr:sp>
    <xdr:clientData/>
  </xdr:twoCellAnchor>
  <xdr:twoCellAnchor>
    <xdr:from>
      <xdr:col>13</xdr:col>
      <xdr:colOff>104774</xdr:colOff>
      <xdr:row>20</xdr:row>
      <xdr:rowOff>57150</xdr:rowOff>
    </xdr:from>
    <xdr:to>
      <xdr:col>15</xdr:col>
      <xdr:colOff>552450</xdr:colOff>
      <xdr:row>21</xdr:row>
      <xdr:rowOff>152400</xdr:rowOff>
    </xdr:to>
    <xdr:sp macro="" textlink="">
      <xdr:nvSpPr>
        <xdr:cNvPr id="19" name="مستطيل: زوايا مستديرة 18">
          <a:hlinkClick xmlns:r="http://schemas.openxmlformats.org/officeDocument/2006/relationships" r:id="rId14" tooltip="تجهيز الخطة حسب المهارات "/>
          <a:extLst>
            <a:ext uri="{FF2B5EF4-FFF2-40B4-BE49-F238E27FC236}">
              <a16:creationId xmlns:a16="http://schemas.microsoft.com/office/drawing/2014/main" id="{FA51CD45-A24D-9FF8-2FDD-88F25E49C2B7}"/>
            </a:ext>
          </a:extLst>
        </xdr:cNvPr>
        <xdr:cNvSpPr/>
      </xdr:nvSpPr>
      <xdr:spPr>
        <a:xfrm>
          <a:off x="1781175" y="3438525"/>
          <a:ext cx="1819276" cy="276225"/>
        </a:xfrm>
        <a:prstGeom prst="roundRect">
          <a:avLst/>
        </a:prstGeom>
        <a:solidFill>
          <a:schemeClr val="accent5">
            <a:lumMod val="75000"/>
            <a:alpha val="44000"/>
          </a:scheme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إعداد</a:t>
          </a:r>
          <a:r>
            <a:rPr lang="ar-SA" sz="1200" b="1" baseline="0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الخطة العلاجية </a:t>
          </a:r>
        </a:p>
      </xdr:txBody>
    </xdr:sp>
    <xdr:clientData/>
  </xdr:twoCellAnchor>
  <xdr:twoCellAnchor>
    <xdr:from>
      <xdr:col>13</xdr:col>
      <xdr:colOff>104775</xdr:colOff>
      <xdr:row>24</xdr:row>
      <xdr:rowOff>9525</xdr:rowOff>
    </xdr:from>
    <xdr:to>
      <xdr:col>15</xdr:col>
      <xdr:colOff>552451</xdr:colOff>
      <xdr:row>25</xdr:row>
      <xdr:rowOff>104775</xdr:rowOff>
    </xdr:to>
    <xdr:sp macro="" textlink="">
      <xdr:nvSpPr>
        <xdr:cNvPr id="20" name="مستطيل: زوايا مستديرة 19">
          <a:hlinkClick xmlns:r="http://schemas.openxmlformats.org/officeDocument/2006/relationships" r:id="rId15" tooltip="إحصائيات عامة للنتائج"/>
          <a:extLst>
            <a:ext uri="{FF2B5EF4-FFF2-40B4-BE49-F238E27FC236}">
              <a16:creationId xmlns:a16="http://schemas.microsoft.com/office/drawing/2014/main" id="{11FCAB79-D13A-4557-801E-3045210015F6}"/>
            </a:ext>
          </a:extLst>
        </xdr:cNvPr>
        <xdr:cNvSpPr/>
      </xdr:nvSpPr>
      <xdr:spPr>
        <a:xfrm>
          <a:off x="1781174" y="4114800"/>
          <a:ext cx="1819276" cy="276225"/>
        </a:xfrm>
        <a:prstGeom prst="roundRect">
          <a:avLst/>
        </a:prstGeom>
        <a:solidFill>
          <a:srgbClr val="C00000">
            <a:alpha val="44000"/>
          </a:srgbClr>
        </a:solidFill>
        <a:effectLst>
          <a:glow rad="101600">
            <a:schemeClr val="accent3">
              <a:lumMod val="60000"/>
              <a:lumOff val="40000"/>
              <a:alpha val="40000"/>
            </a:schemeClr>
          </a:glow>
          <a:innerShdw blurRad="114300">
            <a:prstClr val="black"/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rPr>
            <a:t>إحصائيات 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152400</xdr:rowOff>
    </xdr:from>
    <xdr:to>
      <xdr:col>6</xdr:col>
      <xdr:colOff>495300</xdr:colOff>
      <xdr:row>12</xdr:row>
      <xdr:rowOff>19049</xdr:rowOff>
    </xdr:to>
    <xdr:pic>
      <xdr:nvPicPr>
        <xdr:cNvPr id="4" name="صورة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474319EE-FB1C-4E77-B25E-B57D7274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333375"/>
          <a:ext cx="2743200" cy="1600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421105</xdr:colOff>
      <xdr:row>1</xdr:row>
      <xdr:rowOff>0</xdr:rowOff>
    </xdr:from>
    <xdr:to>
      <xdr:col>20</xdr:col>
      <xdr:colOff>591553</xdr:colOff>
      <xdr:row>3</xdr:row>
      <xdr:rowOff>0</xdr:rowOff>
    </xdr:to>
    <xdr:sp macro="" textlink="">
      <xdr:nvSpPr>
        <xdr:cNvPr id="3" name="مستطيل: زوايا مستديرة 2">
          <a:hlinkClick xmlns:r="http://schemas.openxmlformats.org/officeDocument/2006/relationships" r:id="rId1" tooltip="رجوع للقائمة الرئيسية"/>
          <a:extLst>
            <a:ext uri="{FF2B5EF4-FFF2-40B4-BE49-F238E27FC236}">
              <a16:creationId xmlns:a16="http://schemas.microsoft.com/office/drawing/2014/main" id="{A825C7DC-5075-E5C8-8A49-12C56E852088}"/>
            </a:ext>
          </a:extLst>
        </xdr:cNvPr>
        <xdr:cNvSpPr/>
      </xdr:nvSpPr>
      <xdr:spPr>
        <a:xfrm>
          <a:off x="11159730631" y="180474"/>
          <a:ext cx="1534027" cy="360947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  <xdr:twoCellAnchor>
    <xdr:from>
      <xdr:col>21</xdr:col>
      <xdr:colOff>250658</xdr:colOff>
      <xdr:row>0</xdr:row>
      <xdr:rowOff>120316</xdr:rowOff>
    </xdr:from>
    <xdr:to>
      <xdr:col>22</xdr:col>
      <xdr:colOff>611605</xdr:colOff>
      <xdr:row>4</xdr:row>
      <xdr:rowOff>70184</xdr:rowOff>
    </xdr:to>
    <xdr:sp macro="[0]!يمسح" textlink="">
      <xdr:nvSpPr>
        <xdr:cNvPr id="4" name="مستطيل 3" descr="ابدأ من جديد">
          <a:extLst>
            <a:ext uri="{FF2B5EF4-FFF2-40B4-BE49-F238E27FC236}">
              <a16:creationId xmlns:a16="http://schemas.microsoft.com/office/drawing/2014/main" id="{71DDC217-B909-4537-B359-65129A50D81D}"/>
            </a:ext>
          </a:extLst>
        </xdr:cNvPr>
        <xdr:cNvSpPr/>
      </xdr:nvSpPr>
      <xdr:spPr>
        <a:xfrm>
          <a:off x="260684" y="120316"/>
          <a:ext cx="1042737" cy="671763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400" b="1">
              <a:solidFill>
                <a:schemeClr val="tx1"/>
              </a:solidFill>
            </a:rPr>
            <a:t>مسح البيانات الحالية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0</xdr:colOff>
      <xdr:row>0</xdr:row>
      <xdr:rowOff>180975</xdr:rowOff>
    </xdr:from>
    <xdr:to>
      <xdr:col>61</xdr:col>
      <xdr:colOff>0</xdr:colOff>
      <xdr:row>2</xdr:row>
      <xdr:rowOff>76200</xdr:rowOff>
    </xdr:to>
    <xdr:sp macro="[0]!بيبيب" textlink="">
      <xdr:nvSpPr>
        <xdr:cNvPr id="2" name="مستطيل 1">
          <a:extLst>
            <a:ext uri="{FF2B5EF4-FFF2-40B4-BE49-F238E27FC236}">
              <a16:creationId xmlns:a16="http://schemas.microsoft.com/office/drawing/2014/main" id="{412C3E0C-6FED-5517-5EFF-46BB2615DC8B}"/>
            </a:ext>
          </a:extLst>
        </xdr:cNvPr>
        <xdr:cNvSpPr/>
      </xdr:nvSpPr>
      <xdr:spPr>
        <a:xfrm>
          <a:off x="11248758300" y="180975"/>
          <a:ext cx="0" cy="2952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SA" sz="1100"/>
        </a:p>
      </xdr:txBody>
    </xdr:sp>
    <xdr:clientData/>
  </xdr:twoCellAnchor>
  <xdr:twoCellAnchor>
    <xdr:from>
      <xdr:col>77</xdr:col>
      <xdr:colOff>109538</xdr:colOff>
      <xdr:row>3</xdr:row>
      <xdr:rowOff>23812</xdr:rowOff>
    </xdr:from>
    <xdr:to>
      <xdr:col>87</xdr:col>
      <xdr:colOff>276225</xdr:colOff>
      <xdr:row>21</xdr:row>
      <xdr:rowOff>0</xdr:rowOff>
    </xdr:to>
    <xdr:graphicFrame macro="">
      <xdr:nvGraphicFramePr>
        <xdr:cNvPr id="4" name="مخطط 3">
          <a:extLst>
            <a:ext uri="{FF2B5EF4-FFF2-40B4-BE49-F238E27FC236}">
              <a16:creationId xmlns:a16="http://schemas.microsoft.com/office/drawing/2014/main" id="{A2968B7F-058F-7F3A-6B47-08C05EB85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6</xdr:row>
      <xdr:rowOff>9525</xdr:rowOff>
    </xdr:from>
    <xdr:to>
      <xdr:col>9</xdr:col>
      <xdr:colOff>1752600</xdr:colOff>
      <xdr:row>7</xdr:row>
      <xdr:rowOff>180975</xdr:rowOff>
    </xdr:to>
    <xdr:sp macro="[0]!Module5.اطبع" textlink="">
      <xdr:nvSpPr>
        <xdr:cNvPr id="2" name="مستطيل 1">
          <a:extLst>
            <a:ext uri="{FF2B5EF4-FFF2-40B4-BE49-F238E27FC236}">
              <a16:creationId xmlns:a16="http://schemas.microsoft.com/office/drawing/2014/main" id="{4B0C8AA3-9963-8922-56D2-3595DB784DA8}"/>
            </a:ext>
          </a:extLst>
        </xdr:cNvPr>
        <xdr:cNvSpPr/>
      </xdr:nvSpPr>
      <xdr:spPr>
        <a:xfrm>
          <a:off x="11127000225" y="1428750"/>
          <a:ext cx="1219200" cy="361950"/>
        </a:xfrm>
        <a:prstGeom prst="rect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/>
            <a:t>طباعة</a:t>
          </a:r>
        </a:p>
      </xdr:txBody>
    </xdr:sp>
    <xdr:clientData/>
  </xdr:twoCellAnchor>
  <xdr:twoCellAnchor>
    <xdr:from>
      <xdr:col>9</xdr:col>
      <xdr:colOff>390525</xdr:colOff>
      <xdr:row>1</xdr:row>
      <xdr:rowOff>47625</xdr:rowOff>
    </xdr:from>
    <xdr:to>
      <xdr:col>9</xdr:col>
      <xdr:colOff>1924552</xdr:colOff>
      <xdr:row>2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25D4C6-1BE5-4C92-8AFB-3C0B7773B7AD}"/>
            </a:ext>
          </a:extLst>
        </xdr:cNvPr>
        <xdr:cNvSpPr/>
      </xdr:nvSpPr>
      <xdr:spPr>
        <a:xfrm>
          <a:off x="409073" y="247650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137012</xdr:colOff>
      <xdr:row>21</xdr:row>
      <xdr:rowOff>78442</xdr:rowOff>
    </xdr:from>
    <xdr:to>
      <xdr:col>32</xdr:col>
      <xdr:colOff>739589</xdr:colOff>
      <xdr:row>35</xdr:row>
      <xdr:rowOff>179294</xdr:rowOff>
    </xdr:to>
    <xdr:graphicFrame macro="">
      <xdr:nvGraphicFramePr>
        <xdr:cNvPr id="1055" name="مخطط 3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28</xdr:col>
      <xdr:colOff>1187824</xdr:colOff>
      <xdr:row>0</xdr:row>
      <xdr:rowOff>33618</xdr:rowOff>
    </xdr:from>
    <xdr:to>
      <xdr:col>31</xdr:col>
      <xdr:colOff>481854</xdr:colOff>
      <xdr:row>1</xdr:row>
      <xdr:rowOff>174769</xdr:rowOff>
    </xdr:to>
    <xdr:pic macro="[0]!طابعة1">
      <xdr:nvPicPr>
        <xdr:cNvPr id="2" name="صورة 1">
          <a:extLst>
            <a:ext uri="{FF2B5EF4-FFF2-40B4-BE49-F238E27FC236}">
              <a16:creationId xmlns:a16="http://schemas.microsoft.com/office/drawing/2014/main" id="{A31A2566-A5FA-783F-200C-61E4E0295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59131412" y="33618"/>
          <a:ext cx="1344706" cy="342857"/>
        </a:xfrm>
        <a:prstGeom prst="rect">
          <a:avLst/>
        </a:prstGeom>
      </xdr:spPr>
    </xdr:pic>
    <xdr:clientData/>
  </xdr:twoCellAnchor>
  <xdr:twoCellAnchor>
    <xdr:from>
      <xdr:col>28</xdr:col>
      <xdr:colOff>773207</xdr:colOff>
      <xdr:row>3</xdr:row>
      <xdr:rowOff>89647</xdr:rowOff>
    </xdr:from>
    <xdr:to>
      <xdr:col>31</xdr:col>
      <xdr:colOff>257736</xdr:colOff>
      <xdr:row>5</xdr:row>
      <xdr:rowOff>48362</xdr:rowOff>
    </xdr:to>
    <xdr:sp macro="" textlink="">
      <xdr:nvSpPr>
        <xdr:cNvPr id="5" name="مستطيل: زوايا مستديرة 4">
          <a:hlinkClick xmlns:r="http://schemas.openxmlformats.org/officeDocument/2006/relationships" r:id="rId3" tooltip="رجوع"/>
          <a:extLst>
            <a:ext uri="{FF2B5EF4-FFF2-40B4-BE49-F238E27FC236}">
              <a16:creationId xmlns:a16="http://schemas.microsoft.com/office/drawing/2014/main" id="{7A12E6BF-058D-4BFD-93D4-A57994282FFB}"/>
            </a:ext>
          </a:extLst>
        </xdr:cNvPr>
        <xdr:cNvSpPr/>
      </xdr:nvSpPr>
      <xdr:spPr>
        <a:xfrm>
          <a:off x="7146562676" y="694765"/>
          <a:ext cx="1535206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923925</xdr:colOff>
      <xdr:row>0</xdr:row>
      <xdr:rowOff>28575</xdr:rowOff>
    </xdr:from>
    <xdr:to>
      <xdr:col>22</xdr:col>
      <xdr:colOff>287431</xdr:colOff>
      <xdr:row>1</xdr:row>
      <xdr:rowOff>171407</xdr:rowOff>
    </xdr:to>
    <xdr:pic macro="[0]!طابعة2">
      <xdr:nvPicPr>
        <xdr:cNvPr id="2" name="صورة 1">
          <a:extLst>
            <a:ext uri="{FF2B5EF4-FFF2-40B4-BE49-F238E27FC236}">
              <a16:creationId xmlns:a16="http://schemas.microsoft.com/office/drawing/2014/main" id="{814369A4-B8E9-4EE6-BF5C-ED12296E8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1790094" y="28575"/>
          <a:ext cx="1344706" cy="342857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</xdr:row>
      <xdr:rowOff>9525</xdr:rowOff>
    </xdr:from>
    <xdr:to>
      <xdr:col>27</xdr:col>
      <xdr:colOff>502</xdr:colOff>
      <xdr:row>3</xdr:row>
      <xdr:rowOff>169946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1D1C9-6632-4006-A375-6B1851B10915}"/>
            </a:ext>
          </a:extLst>
        </xdr:cNvPr>
        <xdr:cNvSpPr/>
      </xdr:nvSpPr>
      <xdr:spPr>
        <a:xfrm>
          <a:off x="11208514673" y="409575"/>
          <a:ext cx="1534027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304800</xdr:colOff>
      <xdr:row>33</xdr:row>
      <xdr:rowOff>57150</xdr:rowOff>
    </xdr:from>
    <xdr:to>
      <xdr:col>26</xdr:col>
      <xdr:colOff>277906</xdr:colOff>
      <xdr:row>35</xdr:row>
      <xdr:rowOff>19007</xdr:rowOff>
    </xdr:to>
    <xdr:pic macro="[0]!طباعة3">
      <xdr:nvPicPr>
        <xdr:cNvPr id="2" name="صورة 1">
          <a:extLst>
            <a:ext uri="{FF2B5EF4-FFF2-40B4-BE49-F238E27FC236}">
              <a16:creationId xmlns:a16="http://schemas.microsoft.com/office/drawing/2014/main" id="{0A209DC1-9BAD-4941-B2C5-A8664D5F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2538819" y="6381750"/>
          <a:ext cx="1344706" cy="342857"/>
        </a:xfrm>
        <a:prstGeom prst="rect">
          <a:avLst/>
        </a:prstGeom>
      </xdr:spPr>
    </xdr:pic>
    <xdr:clientData/>
  </xdr:twoCellAnchor>
  <xdr:twoCellAnchor>
    <xdr:from>
      <xdr:col>26</xdr:col>
      <xdr:colOff>571500</xdr:colOff>
      <xdr:row>33</xdr:row>
      <xdr:rowOff>57150</xdr:rowOff>
    </xdr:from>
    <xdr:to>
      <xdr:col>28</xdr:col>
      <xdr:colOff>628650</xdr:colOff>
      <xdr:row>35</xdr:row>
      <xdr:rowOff>27071</xdr:rowOff>
    </xdr:to>
    <xdr:sp macro="" textlink="">
      <xdr:nvSpPr>
        <xdr:cNvPr id="3" name="مستطيل: زوايا مستديرة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D40352-1DCE-4143-91B4-8BBCF3CE3CF2}"/>
            </a:ext>
          </a:extLst>
        </xdr:cNvPr>
        <xdr:cNvSpPr/>
      </xdr:nvSpPr>
      <xdr:spPr>
        <a:xfrm>
          <a:off x="11180740275" y="6381750"/>
          <a:ext cx="1504950" cy="350921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SA" sz="1100" b="1">
              <a:solidFill>
                <a:srgbClr val="FFC000"/>
              </a:solidFill>
            </a:rPr>
            <a:t>عودة للصفحة الرئيسية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8.bin" 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Relationship Id="rId1" Type="http://schemas.openxmlformats.org/officeDocument/2006/relationships/printerSettings" Target="../printerSettings/printerSettings9.bin" 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Relationship Id="rId1" Type="http://schemas.openxmlformats.org/officeDocument/2006/relationships/printerSettings" Target="../printerSettings/printerSettings10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Relationship Id="rId1" Type="http://schemas.openxmlformats.org/officeDocument/2006/relationships/printerSettings" Target="../printerSettings/printerSettings11.bin" 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Relationship Id="rId1" Type="http://schemas.openxmlformats.org/officeDocument/2006/relationships/printerSettings" Target="../printerSettings/printerSettings12.bin" 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Relationship Id="rId1" Type="http://schemas.openxmlformats.org/officeDocument/2006/relationships/printerSettings" Target="../printerSettings/printerSettings13.bin" 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Relationship Id="rId1" Type="http://schemas.openxmlformats.org/officeDocument/2006/relationships/printerSettings" Target="../printerSettings/printerSettings1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Relationship Id="rId1" Type="http://schemas.openxmlformats.org/officeDocument/2006/relationships/printerSettings" Target="../printerSettings/printerSettings15.bin" 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Relationship Id="rId1" Type="http://schemas.openxmlformats.org/officeDocument/2006/relationships/printerSettings" Target="../printerSettings/printerSettings16.bin" 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Relationship Id="rId1" Type="http://schemas.openxmlformats.org/officeDocument/2006/relationships/printerSettings" Target="../printerSettings/printerSettings17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4.bin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5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6.bin" 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11">
    <tabColor rgb="FFC00000"/>
  </sheetPr>
  <dimension ref="C2:N20"/>
  <sheetViews>
    <sheetView rightToLeft="1" workbookViewId="0">
      <selection activeCell="C16" sqref="C16:N16"/>
    </sheetView>
  </sheetViews>
  <sheetFormatPr defaultRowHeight="15" x14ac:dyDescent="0.2"/>
  <cols>
    <col min="1" max="1" width="1.34375" customWidth="1"/>
    <col min="2" max="2" width="1.4765625" customWidth="1"/>
    <col min="14" max="14" width="55.5546875" customWidth="1"/>
  </cols>
  <sheetData>
    <row r="2" spans="3:14" ht="15.75" thickBot="1" x14ac:dyDescent="0.25"/>
    <row r="3" spans="3:14" x14ac:dyDescent="0.2">
      <c r="C3" s="458" t="s">
        <v>125</v>
      </c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60"/>
    </row>
    <row r="4" spans="3:14" x14ac:dyDescent="0.2">
      <c r="C4" s="449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1"/>
    </row>
    <row r="5" spans="3:14" ht="21" x14ac:dyDescent="0.5">
      <c r="C5" s="461" t="s">
        <v>231</v>
      </c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3"/>
    </row>
    <row r="6" spans="3:14" x14ac:dyDescent="0.2">
      <c r="C6" s="449" t="s">
        <v>262</v>
      </c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1"/>
    </row>
    <row r="7" spans="3:14" x14ac:dyDescent="0.2">
      <c r="C7" s="449"/>
      <c r="D7" s="450"/>
      <c r="E7" s="450"/>
      <c r="F7" s="450"/>
      <c r="G7" s="450"/>
      <c r="H7" s="450"/>
      <c r="I7" s="450"/>
      <c r="J7" s="450"/>
      <c r="K7" s="450"/>
      <c r="L7" s="450"/>
      <c r="M7" s="450"/>
      <c r="N7" s="451"/>
    </row>
    <row r="8" spans="3:14" ht="21" x14ac:dyDescent="0.5">
      <c r="C8" s="455" t="s">
        <v>232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7"/>
    </row>
    <row r="9" spans="3:14" ht="21" x14ac:dyDescent="0.5">
      <c r="C9" s="443" t="s">
        <v>260</v>
      </c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5"/>
    </row>
    <row r="10" spans="3:14" ht="21" x14ac:dyDescent="0.5">
      <c r="C10" s="443" t="s">
        <v>261</v>
      </c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5"/>
    </row>
    <row r="11" spans="3:14" ht="21" x14ac:dyDescent="0.5">
      <c r="C11" s="443" t="s">
        <v>259</v>
      </c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5"/>
    </row>
    <row r="12" spans="3:14" x14ac:dyDescent="0.2">
      <c r="C12" s="446" t="s">
        <v>233</v>
      </c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8"/>
    </row>
    <row r="13" spans="3:14" x14ac:dyDescent="0.2">
      <c r="C13" s="449" t="s">
        <v>257</v>
      </c>
      <c r="D13" s="450"/>
      <c r="E13" s="450"/>
      <c r="F13" s="450"/>
      <c r="G13" s="450"/>
      <c r="H13" s="450"/>
      <c r="I13" s="450"/>
      <c r="J13" s="450"/>
      <c r="K13" s="450"/>
      <c r="L13" s="450"/>
      <c r="M13" s="450"/>
      <c r="N13" s="451"/>
    </row>
    <row r="14" spans="3:14" x14ac:dyDescent="0.2">
      <c r="C14" s="449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1"/>
    </row>
    <row r="15" spans="3:14" x14ac:dyDescent="0.2"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50"/>
      <c r="N15" s="451"/>
    </row>
    <row r="16" spans="3:14" x14ac:dyDescent="0.2">
      <c r="C16" s="449"/>
      <c r="D16" s="450"/>
      <c r="E16" s="450"/>
      <c r="F16" s="450"/>
      <c r="G16" s="450"/>
      <c r="H16" s="450"/>
      <c r="I16" s="450"/>
      <c r="J16" s="450"/>
      <c r="K16" s="450"/>
      <c r="L16" s="450"/>
      <c r="M16" s="450"/>
      <c r="N16" s="451"/>
    </row>
    <row r="17" spans="3:14" x14ac:dyDescent="0.2">
      <c r="C17" s="449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1"/>
    </row>
    <row r="18" spans="3:14" x14ac:dyDescent="0.2">
      <c r="C18" s="452" t="s">
        <v>234</v>
      </c>
      <c r="D18" s="453"/>
      <c r="E18" s="453"/>
      <c r="F18" s="453"/>
      <c r="G18" s="453"/>
      <c r="H18" s="453"/>
      <c r="I18" s="453"/>
      <c r="J18" s="453"/>
      <c r="K18" s="453"/>
      <c r="L18" s="453"/>
      <c r="M18" s="453"/>
      <c r="N18" s="454"/>
    </row>
    <row r="19" spans="3:14" x14ac:dyDescent="0.2">
      <c r="C19" s="449"/>
      <c r="D19" s="450"/>
      <c r="E19" s="450"/>
      <c r="F19" s="450"/>
      <c r="G19" s="450"/>
      <c r="H19" s="450"/>
      <c r="I19" s="450"/>
      <c r="J19" s="450"/>
      <c r="K19" s="450"/>
      <c r="L19" s="450"/>
      <c r="M19" s="450"/>
      <c r="N19" s="451"/>
    </row>
    <row r="20" spans="3:14" ht="15.75" thickBot="1" x14ac:dyDescent="0.25">
      <c r="C20" s="440" t="s">
        <v>258</v>
      </c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2"/>
    </row>
  </sheetData>
  <mergeCells count="18">
    <mergeCell ref="C8:N8"/>
    <mergeCell ref="C3:N3"/>
    <mergeCell ref="C4:N4"/>
    <mergeCell ref="C5:N5"/>
    <mergeCell ref="C6:N6"/>
    <mergeCell ref="C7:N7"/>
    <mergeCell ref="C20:N20"/>
    <mergeCell ref="C9:N9"/>
    <mergeCell ref="C10:N10"/>
    <mergeCell ref="C11:N11"/>
    <mergeCell ref="C12:N12"/>
    <mergeCell ref="C13:N13"/>
    <mergeCell ref="C14:N14"/>
    <mergeCell ref="C15:N15"/>
    <mergeCell ref="C16:N16"/>
    <mergeCell ref="C17:N17"/>
    <mergeCell ref="C18:N18"/>
    <mergeCell ref="C19:N1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ورقة6">
    <tabColor rgb="FF002060"/>
  </sheetPr>
  <dimension ref="A1:BH794"/>
  <sheetViews>
    <sheetView rightToLeft="1" zoomScale="80" zoomScaleNormal="80" workbookViewId="0"/>
  </sheetViews>
  <sheetFormatPr defaultColWidth="0" defaultRowHeight="15" x14ac:dyDescent="0.2"/>
  <cols>
    <col min="1" max="1" width="2.015625" customWidth="1"/>
    <col min="2" max="2" width="5.24609375" style="1" customWidth="1"/>
    <col min="3" max="3" width="12.5078125" customWidth="1"/>
    <col min="4" max="4" width="9.01171875" customWidth="1"/>
    <col min="5" max="5" width="6.1875" customWidth="1"/>
    <col min="6" max="6" width="14.125" style="4" customWidth="1"/>
    <col min="7" max="7" width="16.6796875" style="53" customWidth="1"/>
    <col min="8" max="8" width="1.07421875" style="18" customWidth="1"/>
    <col min="9" max="9" width="8.7421875" hidden="1" customWidth="1"/>
    <col min="10" max="10" width="14.2578125" customWidth="1"/>
    <col min="11" max="11" width="6.1875" customWidth="1"/>
    <col min="12" max="12" width="9.81640625" customWidth="1"/>
    <col min="13" max="13" width="5.91796875" hidden="1" customWidth="1"/>
    <col min="14" max="14" width="9.4140625" hidden="1" customWidth="1"/>
    <col min="15" max="15" width="14.796875" style="8" hidden="1" customWidth="1"/>
    <col min="16" max="16" width="6.45703125" hidden="1" customWidth="1"/>
    <col min="17" max="17" width="5.6484375" hidden="1" customWidth="1"/>
    <col min="18" max="18" width="13.31640625" hidden="1" customWidth="1"/>
    <col min="19" max="19" width="1.07421875" hidden="1" customWidth="1"/>
    <col min="20" max="20" width="0.8046875" customWidth="1"/>
    <col min="21" max="21" width="4.4375" style="1" customWidth="1"/>
    <col min="22" max="22" width="25.9609375" style="1" customWidth="1"/>
    <col min="23" max="23" width="15.46875" style="56" customWidth="1"/>
    <col min="24" max="24" width="11.8359375" style="12" hidden="1" customWidth="1"/>
    <col min="25" max="25" width="2.15234375" style="38" customWidth="1"/>
    <col min="26" max="26" width="13.1796875" customWidth="1"/>
    <col min="27" max="27" width="6.9921875" customWidth="1"/>
    <col min="28" max="28" width="6.3203125" style="10" customWidth="1"/>
    <col min="29" max="29" width="8.0703125" style="10" hidden="1" customWidth="1"/>
    <col min="30" max="30" width="7.53125" style="15" hidden="1" customWidth="1"/>
    <col min="31" max="31" width="9.81640625" style="15" hidden="1" customWidth="1"/>
    <col min="32" max="37" width="12.23828125" style="10" hidden="1" customWidth="1"/>
    <col min="38" max="39" width="0" hidden="1" customWidth="1"/>
    <col min="40" max="44" width="9.01171875" hidden="1" customWidth="1"/>
    <col min="45" max="45" width="0" hidden="1" customWidth="1"/>
    <col min="46" max="55" width="9.01171875" hidden="1" customWidth="1"/>
    <col min="56" max="60" width="0" hidden="1" customWidth="1"/>
    <col min="61" max="16384" width="9.01171875" hidden="1"/>
  </cols>
  <sheetData>
    <row r="1" spans="2:60" ht="15.75" thickBot="1" x14ac:dyDescent="0.25">
      <c r="B1" s="164"/>
      <c r="C1" s="139"/>
      <c r="D1" s="139"/>
      <c r="E1" s="139"/>
      <c r="F1" s="165"/>
      <c r="G1" s="166"/>
      <c r="H1" s="167"/>
      <c r="I1" s="139"/>
      <c r="J1" s="139"/>
      <c r="K1" s="139"/>
      <c r="L1" s="139"/>
      <c r="M1" s="139"/>
      <c r="N1" s="139"/>
      <c r="O1" s="168"/>
      <c r="P1" s="139"/>
      <c r="Q1" s="139"/>
      <c r="R1" s="139"/>
      <c r="S1" s="139"/>
      <c r="T1" s="139"/>
      <c r="U1" s="164"/>
      <c r="V1" s="164"/>
      <c r="W1" s="169"/>
    </row>
    <row r="2" spans="2:60" ht="15.75" thickBot="1" x14ac:dyDescent="0.25">
      <c r="B2" s="582" t="s">
        <v>0</v>
      </c>
      <c r="C2" s="582"/>
      <c r="D2" s="559">
        <f>'الترتيب حسب النسبة المئوية'!D2:F2</f>
        <v>0</v>
      </c>
      <c r="E2" s="583"/>
      <c r="F2" s="560"/>
      <c r="G2" s="166"/>
      <c r="H2" s="170"/>
      <c r="I2" s="171" t="s">
        <v>61</v>
      </c>
      <c r="J2" s="172" t="s">
        <v>76</v>
      </c>
      <c r="K2" s="559">
        <f>'الترتيب حسب النسبة المئوية'!L2</f>
        <v>0</v>
      </c>
      <c r="L2" s="560"/>
      <c r="M2" s="139"/>
      <c r="N2" s="139">
        <f>SUM(K11:L15)</f>
        <v>0</v>
      </c>
      <c r="O2" s="168"/>
      <c r="P2" s="139"/>
      <c r="Q2" s="139"/>
      <c r="R2" s="139"/>
      <c r="S2" s="139"/>
      <c r="T2" s="139"/>
      <c r="U2" s="164"/>
      <c r="V2" s="165"/>
      <c r="W2" s="169"/>
      <c r="X2" s="14"/>
      <c r="Y2" s="33"/>
    </row>
    <row r="3" spans="2:60" x14ac:dyDescent="0.2">
      <c r="B3" s="584"/>
      <c r="C3" s="584"/>
      <c r="D3" s="173"/>
      <c r="E3" s="165"/>
      <c r="F3" s="174"/>
      <c r="G3" s="166"/>
      <c r="H3" s="175"/>
      <c r="I3" s="585"/>
      <c r="J3" s="585"/>
      <c r="K3" s="585"/>
      <c r="L3" s="139"/>
      <c r="M3" s="139"/>
      <c r="N3" s="139"/>
      <c r="O3" s="168"/>
      <c r="P3" s="139"/>
      <c r="Q3" s="139"/>
      <c r="R3" s="139"/>
      <c r="S3" s="139"/>
      <c r="T3" s="139"/>
      <c r="U3" s="586" t="s">
        <v>71</v>
      </c>
      <c r="V3" s="586"/>
      <c r="W3" s="586"/>
      <c r="X3" s="45"/>
      <c r="Y3" s="34"/>
      <c r="Z3" s="40"/>
      <c r="AA3" s="40">
        <f>MAX(W6:W449)</f>
        <v>0</v>
      </c>
      <c r="AG3" s="10">
        <f>SUM(W6:W405)</f>
        <v>0</v>
      </c>
      <c r="AH3" s="10">
        <f>AA3/3</f>
        <v>0</v>
      </c>
    </row>
    <row r="4" spans="2:60" x14ac:dyDescent="0.2">
      <c r="U4" s="586"/>
      <c r="V4" s="586"/>
      <c r="W4" s="586"/>
      <c r="X4" s="46"/>
      <c r="Y4" s="35"/>
      <c r="Z4" s="39"/>
      <c r="AA4" s="39"/>
      <c r="AG4" s="10" t="e">
        <f>AG3/K17</f>
        <v>#DIV/0!</v>
      </c>
    </row>
    <row r="5" spans="2:60" ht="18.75" customHeight="1" x14ac:dyDescent="0.2">
      <c r="B5" s="162" t="s">
        <v>1</v>
      </c>
      <c r="C5" s="571" t="s">
        <v>203</v>
      </c>
      <c r="D5" s="572"/>
      <c r="E5" s="573"/>
      <c r="F5" s="176" t="s">
        <v>70</v>
      </c>
      <c r="G5" s="177" t="s">
        <v>73</v>
      </c>
      <c r="H5" s="50"/>
      <c r="J5" s="533" t="s">
        <v>58</v>
      </c>
      <c r="K5" s="533"/>
      <c r="L5" s="533"/>
      <c r="U5" s="162" t="s">
        <v>1</v>
      </c>
      <c r="V5" s="178" t="s">
        <v>203</v>
      </c>
      <c r="W5" s="179" t="s">
        <v>70</v>
      </c>
      <c r="X5" s="13"/>
      <c r="Y5" s="36"/>
      <c r="Z5" s="574" t="s">
        <v>72</v>
      </c>
      <c r="AA5" s="574">
        <f>'ادخال البيانات'!BN7</f>
        <v>0</v>
      </c>
    </row>
    <row r="6" spans="2:60" ht="15" customHeight="1" x14ac:dyDescent="0.2">
      <c r="B6" s="42">
        <v>1</v>
      </c>
      <c r="C6" s="516">
        <f>'ادخال البيانات'!A7</f>
        <v>0</v>
      </c>
      <c r="D6" s="516"/>
      <c r="E6" s="516"/>
      <c r="F6" s="6">
        <f>'ادخال البيانات'!BL7</f>
        <v>0</v>
      </c>
      <c r="G6" s="54" t="str">
        <f>'ادخال البيانات'!BO7</f>
        <v/>
      </c>
      <c r="H6" s="19"/>
      <c r="I6" s="3" t="str">
        <f>G6</f>
        <v/>
      </c>
      <c r="J6" s="576">
        <f>'تحليل فقرات مفصل '!N10</f>
        <v>0</v>
      </c>
      <c r="K6" s="578" t="s">
        <v>59</v>
      </c>
      <c r="L6" s="579"/>
      <c r="N6">
        <f t="shared" ref="N6:N69" si="0">C6</f>
        <v>0</v>
      </c>
      <c r="O6" s="8">
        <f>F6</f>
        <v>0</v>
      </c>
      <c r="P6">
        <f>RANK(O6,$O:$O)+COUNTIF($O$6:O6,O6)-1</f>
        <v>1</v>
      </c>
      <c r="R6" t="str">
        <f t="shared" ref="R6:R69" si="1">IF(O6&lt;=$AI$6,"أقل من المتوسط",IF(O6&gt;=$AI$7,"فوق المتوسط","متوسط"))</f>
        <v>أقل من المتوسط</v>
      </c>
      <c r="U6" s="42">
        <v>1</v>
      </c>
      <c r="V6" s="32">
        <f>INDEX($N$6:$N$449,MATCH(U6,$P$6:$P$449,0))</f>
        <v>0</v>
      </c>
      <c r="W6" s="56">
        <f t="shared" ref="W6:W69" si="2">INDEX($O$6:$O$449,MATCH(U6,$P$6:$P$449,0))</f>
        <v>0</v>
      </c>
      <c r="X6" s="9" t="str">
        <f t="shared" ref="X6:X69" si="3">IFERROR(IF(W6&gt;$AI$7,"فوق المتوسط",IF(W6&gt;=$AI$6,"متوسط",IF(W6&gt;=$AI$6,"أقل من المتوسط",IF(V6&gt;0,"أقل من المتوسط")))),"لايوجد")</f>
        <v>متوسط</v>
      </c>
      <c r="Y6" s="37"/>
      <c r="Z6" s="575"/>
      <c r="AA6" s="575"/>
      <c r="AI6" s="10">
        <f>AH3</f>
        <v>0</v>
      </c>
      <c r="BD6" s="3">
        <v>1</v>
      </c>
    </row>
    <row r="7" spans="2:60" x14ac:dyDescent="0.2">
      <c r="B7" s="42">
        <v>2</v>
      </c>
      <c r="C7" s="516">
        <f>'ادخال البيانات'!A8</f>
        <v>0</v>
      </c>
      <c r="D7" s="516"/>
      <c r="E7" s="516"/>
      <c r="F7" s="6">
        <f>'ادخال البيانات'!BL8</f>
        <v>0</v>
      </c>
      <c r="G7" s="54" t="str">
        <f>'ادخال البيانات'!BO8</f>
        <v/>
      </c>
      <c r="H7" s="19"/>
      <c r="I7" s="3" t="str">
        <f t="shared" ref="I7:I70" si="4">G7</f>
        <v/>
      </c>
      <c r="J7" s="577"/>
      <c r="K7" s="580"/>
      <c r="L7" s="581"/>
      <c r="N7">
        <f t="shared" si="0"/>
        <v>0</v>
      </c>
      <c r="O7" s="8">
        <f t="shared" ref="O7:O70" si="5">F7</f>
        <v>0</v>
      </c>
      <c r="P7">
        <f>RANK(O7,$O:$O)+COUNTIF($O$6:O7,O7)-1</f>
        <v>2</v>
      </c>
      <c r="R7" t="str">
        <f t="shared" si="1"/>
        <v>أقل من المتوسط</v>
      </c>
      <c r="U7" s="42">
        <v>2</v>
      </c>
      <c r="V7" s="32">
        <f t="shared" ref="V7:V70" si="6">INDEX($N$6:$N$449,MATCH(U7,$P$6:$P$449,0))</f>
        <v>0</v>
      </c>
      <c r="W7" s="56">
        <f t="shared" si="2"/>
        <v>0</v>
      </c>
      <c r="X7" s="9" t="str">
        <f t="shared" si="3"/>
        <v>متوسط</v>
      </c>
      <c r="Y7" s="37"/>
      <c r="Z7" s="23"/>
      <c r="AA7" s="4"/>
      <c r="AG7" s="15"/>
      <c r="AH7" s="16"/>
      <c r="AI7" s="10">
        <f>AI6*2</f>
        <v>0</v>
      </c>
    </row>
    <row r="8" spans="2:60" x14ac:dyDescent="0.2">
      <c r="B8" s="42">
        <v>3</v>
      </c>
      <c r="C8" s="516">
        <f>'ادخال البيانات'!A9</f>
        <v>0</v>
      </c>
      <c r="D8" s="516"/>
      <c r="E8" s="516"/>
      <c r="F8" s="6">
        <f>'ادخال البيانات'!BL9</f>
        <v>0</v>
      </c>
      <c r="G8" s="54" t="str">
        <f>'ادخال البيانات'!BO9</f>
        <v/>
      </c>
      <c r="H8" s="19"/>
      <c r="I8" s="3" t="str">
        <f t="shared" si="4"/>
        <v/>
      </c>
      <c r="J8" s="47"/>
      <c r="K8" s="565"/>
      <c r="L8" s="565"/>
      <c r="N8">
        <f t="shared" si="0"/>
        <v>0</v>
      </c>
      <c r="O8" s="8">
        <f t="shared" si="5"/>
        <v>0</v>
      </c>
      <c r="P8">
        <f>RANK(O8,$O:$O)+COUNTIF($O$6:O8,O8)-1</f>
        <v>3</v>
      </c>
      <c r="R8" t="str">
        <f t="shared" si="1"/>
        <v>أقل من المتوسط</v>
      </c>
      <c r="U8" s="42">
        <v>3</v>
      </c>
      <c r="V8" s="32">
        <f t="shared" si="6"/>
        <v>0</v>
      </c>
      <c r="W8" s="56">
        <f t="shared" si="2"/>
        <v>0</v>
      </c>
      <c r="X8" s="9" t="str">
        <f t="shared" si="3"/>
        <v>متوسط</v>
      </c>
      <c r="Y8" s="37"/>
      <c r="Z8" s="48"/>
      <c r="AA8" s="48"/>
      <c r="AG8" s="15"/>
      <c r="AH8" s="16"/>
    </row>
    <row r="9" spans="2:60" x14ac:dyDescent="0.2">
      <c r="B9" s="42">
        <v>4</v>
      </c>
      <c r="C9" s="516">
        <f>'ادخال البيانات'!A10</f>
        <v>0</v>
      </c>
      <c r="D9" s="516"/>
      <c r="E9" s="516"/>
      <c r="F9" s="6">
        <f>'ادخال البيانات'!BL10</f>
        <v>0</v>
      </c>
      <c r="G9" s="54" t="str">
        <f>'ادخال البيانات'!BO10</f>
        <v/>
      </c>
      <c r="H9" s="19"/>
      <c r="I9" s="3" t="str">
        <f t="shared" si="4"/>
        <v/>
      </c>
      <c r="J9" s="566" t="s">
        <v>211</v>
      </c>
      <c r="K9" s="567"/>
      <c r="L9" s="568"/>
      <c r="N9">
        <f t="shared" si="0"/>
        <v>0</v>
      </c>
      <c r="O9" s="8">
        <f t="shared" si="5"/>
        <v>0</v>
      </c>
      <c r="P9">
        <f>RANK(O9,$O:$O)+COUNTIF($O$6:O9,O9)-1</f>
        <v>4</v>
      </c>
      <c r="R9" t="str">
        <f t="shared" si="1"/>
        <v>أقل من المتوسط</v>
      </c>
      <c r="U9" s="42">
        <v>4</v>
      </c>
      <c r="V9" s="32">
        <f t="shared" si="6"/>
        <v>0</v>
      </c>
      <c r="W9" s="56">
        <f t="shared" si="2"/>
        <v>0</v>
      </c>
      <c r="X9" s="9" t="str">
        <f t="shared" si="3"/>
        <v>متوسط</v>
      </c>
      <c r="Y9" s="37"/>
      <c r="Z9" s="4"/>
      <c r="AA9" s="4"/>
      <c r="AG9" s="15"/>
      <c r="AH9" s="16"/>
    </row>
    <row r="10" spans="2:60" x14ac:dyDescent="0.2">
      <c r="B10" s="42">
        <v>5</v>
      </c>
      <c r="C10" s="516">
        <f>'ادخال البيانات'!A11</f>
        <v>0</v>
      </c>
      <c r="D10" s="516"/>
      <c r="E10" s="516"/>
      <c r="F10" s="6">
        <f>'ادخال البيانات'!BL11</f>
        <v>0</v>
      </c>
      <c r="G10" s="54" t="str">
        <f>'ادخال البيانات'!BO11</f>
        <v/>
      </c>
      <c r="H10" s="19"/>
      <c r="I10" s="3" t="str">
        <f t="shared" si="4"/>
        <v/>
      </c>
      <c r="J10" s="17" t="s">
        <v>6</v>
      </c>
      <c r="K10" s="569" t="s">
        <v>206</v>
      </c>
      <c r="L10" s="570"/>
      <c r="N10">
        <f t="shared" si="0"/>
        <v>0</v>
      </c>
      <c r="O10" s="8">
        <f t="shared" si="5"/>
        <v>0</v>
      </c>
      <c r="P10">
        <f>RANK(O10,$O:$O)+COUNTIF($O$6:O10,O10)-1</f>
        <v>5</v>
      </c>
      <c r="R10" t="str">
        <f t="shared" si="1"/>
        <v>أقل من المتوسط</v>
      </c>
      <c r="U10" s="42">
        <v>5</v>
      </c>
      <c r="V10" s="32">
        <f t="shared" si="6"/>
        <v>0</v>
      </c>
      <c r="W10" s="56">
        <f t="shared" si="2"/>
        <v>0</v>
      </c>
      <c r="X10" s="9" t="str">
        <f t="shared" si="3"/>
        <v>متوسط</v>
      </c>
      <c r="Y10" s="37"/>
      <c r="Z10" s="4"/>
      <c r="AA10" s="4"/>
    </row>
    <row r="11" spans="2:60" x14ac:dyDescent="0.2">
      <c r="B11" s="42">
        <v>6</v>
      </c>
      <c r="C11" s="516">
        <f>'ادخال البيانات'!A12</f>
        <v>0</v>
      </c>
      <c r="D11" s="516"/>
      <c r="E11" s="516"/>
      <c r="F11" s="6">
        <f>'ادخال البيانات'!BL12</f>
        <v>0</v>
      </c>
      <c r="G11" s="54" t="str">
        <f>'ادخال البيانات'!BO12</f>
        <v/>
      </c>
      <c r="H11" s="19"/>
      <c r="I11" s="3" t="str">
        <f t="shared" si="4"/>
        <v/>
      </c>
      <c r="J11" s="7" t="s">
        <v>147</v>
      </c>
      <c r="K11" s="563">
        <f>COUNTIF(G6:G449,"&gt;=91%")</f>
        <v>0</v>
      </c>
      <c r="L11" s="564"/>
      <c r="N11">
        <f t="shared" si="0"/>
        <v>0</v>
      </c>
      <c r="O11" s="8">
        <f t="shared" si="5"/>
        <v>0</v>
      </c>
      <c r="P11">
        <f>RANK(O11,$O:$O)+COUNTIF($O$6:O11,O11)-1</f>
        <v>6</v>
      </c>
      <c r="R11" t="str">
        <f t="shared" si="1"/>
        <v>أقل من المتوسط</v>
      </c>
      <c r="U11" s="42">
        <v>6</v>
      </c>
      <c r="V11" s="32">
        <f t="shared" si="6"/>
        <v>0</v>
      </c>
      <c r="W11" s="56">
        <f t="shared" si="2"/>
        <v>0</v>
      </c>
      <c r="X11" s="9" t="str">
        <f t="shared" si="3"/>
        <v>متوسط</v>
      </c>
      <c r="Y11" s="37"/>
      <c r="Z11" s="4"/>
      <c r="AA11" s="4"/>
      <c r="AB11" s="15"/>
      <c r="AC11" s="15"/>
      <c r="AS11">
        <f>COUNTIF(G6:G311,"&lt;60%")</f>
        <v>0</v>
      </c>
    </row>
    <row r="12" spans="2:60" x14ac:dyDescent="0.2">
      <c r="B12" s="42">
        <v>7</v>
      </c>
      <c r="C12" s="516">
        <f>'ادخال البيانات'!A13</f>
        <v>0</v>
      </c>
      <c r="D12" s="516"/>
      <c r="E12" s="516"/>
      <c r="F12" s="6">
        <f>'ادخال البيانات'!BL13</f>
        <v>0</v>
      </c>
      <c r="G12" s="54" t="str">
        <f>'ادخال البيانات'!BO13</f>
        <v/>
      </c>
      <c r="H12" s="19"/>
      <c r="I12" s="3" t="str">
        <f t="shared" si="4"/>
        <v/>
      </c>
      <c r="J12" s="7" t="s">
        <v>148</v>
      </c>
      <c r="K12" s="563">
        <f>COUNTIFS(G6:G449,"&gt;=81%",G6:G449,"&lt;=90%")</f>
        <v>0</v>
      </c>
      <c r="L12" s="564"/>
      <c r="N12">
        <f t="shared" si="0"/>
        <v>0</v>
      </c>
      <c r="O12" s="8">
        <f t="shared" si="5"/>
        <v>0</v>
      </c>
      <c r="P12">
        <f>RANK(O12,$O:$O)+COUNTIF($O$6:O12,O12)-1</f>
        <v>7</v>
      </c>
      <c r="R12" t="str">
        <f t="shared" si="1"/>
        <v>أقل من المتوسط</v>
      </c>
      <c r="U12" s="42">
        <v>7</v>
      </c>
      <c r="V12" s="32">
        <f t="shared" si="6"/>
        <v>0</v>
      </c>
      <c r="W12" s="56">
        <f t="shared" si="2"/>
        <v>0</v>
      </c>
      <c r="X12" s="9" t="str">
        <f t="shared" si="3"/>
        <v>متوسط</v>
      </c>
      <c r="Y12" s="37"/>
      <c r="Z12" s="4"/>
      <c r="AA12" s="4"/>
      <c r="AB12" s="15"/>
      <c r="AC12" s="15"/>
      <c r="BH12" s="204"/>
    </row>
    <row r="13" spans="2:60" x14ac:dyDescent="0.2">
      <c r="B13" s="42">
        <v>8</v>
      </c>
      <c r="C13" s="516">
        <f>'ادخال البيانات'!A14</f>
        <v>0</v>
      </c>
      <c r="D13" s="516"/>
      <c r="E13" s="516"/>
      <c r="F13" s="6">
        <f>'ادخال البيانات'!BL14</f>
        <v>0</v>
      </c>
      <c r="G13" s="54" t="str">
        <f>'ادخال البيانات'!BO14</f>
        <v/>
      </c>
      <c r="H13" s="19"/>
      <c r="I13" s="3" t="str">
        <f t="shared" si="4"/>
        <v/>
      </c>
      <c r="J13" s="7" t="s">
        <v>149</v>
      </c>
      <c r="K13" s="563">
        <f>COUNTIFS(G6:G449,"&gt;=71%",G6:G449,"&lt;=80%")</f>
        <v>0</v>
      </c>
      <c r="L13" s="564"/>
      <c r="N13">
        <f t="shared" si="0"/>
        <v>0</v>
      </c>
      <c r="O13" s="8">
        <f t="shared" si="5"/>
        <v>0</v>
      </c>
      <c r="P13">
        <f>RANK(O13,$O:$O)+COUNTIF($O$6:O13,O13)-1</f>
        <v>8</v>
      </c>
      <c r="R13" t="str">
        <f t="shared" si="1"/>
        <v>أقل من المتوسط</v>
      </c>
      <c r="U13" s="42">
        <v>8</v>
      </c>
      <c r="V13" s="32">
        <f t="shared" si="6"/>
        <v>0</v>
      </c>
      <c r="W13" s="56">
        <f t="shared" si="2"/>
        <v>0</v>
      </c>
      <c r="X13" s="9" t="str">
        <f t="shared" si="3"/>
        <v>متوسط</v>
      </c>
      <c r="Y13" s="37"/>
      <c r="AB13" s="15"/>
      <c r="AC13" s="15"/>
    </row>
    <row r="14" spans="2:60" x14ac:dyDescent="0.2">
      <c r="B14" s="42">
        <v>9</v>
      </c>
      <c r="C14" s="516">
        <f>'ادخال البيانات'!A15</f>
        <v>0</v>
      </c>
      <c r="D14" s="516"/>
      <c r="E14" s="516"/>
      <c r="F14" s="6">
        <f>'ادخال البيانات'!BL15</f>
        <v>0</v>
      </c>
      <c r="G14" s="54" t="str">
        <f>'ادخال البيانات'!BO15</f>
        <v/>
      </c>
      <c r="H14" s="19"/>
      <c r="I14" s="3" t="str">
        <f t="shared" si="4"/>
        <v/>
      </c>
      <c r="J14" s="7" t="s">
        <v>150</v>
      </c>
      <c r="K14" s="563">
        <f>COUNTIFS(G6:G449,"&gt;=61%",G6:G449,"&lt;=70%")</f>
        <v>0</v>
      </c>
      <c r="L14" s="564"/>
      <c r="N14">
        <f t="shared" si="0"/>
        <v>0</v>
      </c>
      <c r="O14" s="8">
        <f t="shared" si="5"/>
        <v>0</v>
      </c>
      <c r="P14">
        <f>RANK(O14,$O:$O)+COUNTIF($O$6:O14,O14)-1</f>
        <v>9</v>
      </c>
      <c r="R14" t="str">
        <f t="shared" si="1"/>
        <v>أقل من المتوسط</v>
      </c>
      <c r="U14" s="42">
        <v>9</v>
      </c>
      <c r="V14" s="32">
        <f t="shared" si="6"/>
        <v>0</v>
      </c>
      <c r="W14" s="56">
        <f t="shared" si="2"/>
        <v>0</v>
      </c>
      <c r="X14" s="9" t="str">
        <f t="shared" si="3"/>
        <v>متوسط</v>
      </c>
      <c r="Y14" s="37"/>
      <c r="AB14" s="15"/>
      <c r="AC14" s="15"/>
      <c r="AG14" s="10">
        <f>AA3/3</f>
        <v>0</v>
      </c>
    </row>
    <row r="15" spans="2:60" x14ac:dyDescent="0.2">
      <c r="B15" s="42">
        <v>10</v>
      </c>
      <c r="C15" s="516">
        <f>'ادخال البيانات'!A16</f>
        <v>0</v>
      </c>
      <c r="D15" s="516"/>
      <c r="E15" s="516"/>
      <c r="F15" s="6">
        <f>'ادخال البيانات'!BL16</f>
        <v>0</v>
      </c>
      <c r="G15" s="54" t="str">
        <f>'ادخال البيانات'!BO16</f>
        <v/>
      </c>
      <c r="H15" s="19"/>
      <c r="I15" s="3" t="str">
        <f t="shared" si="4"/>
        <v/>
      </c>
      <c r="J15" s="7" t="s">
        <v>151</v>
      </c>
      <c r="K15" s="563">
        <f>COUNTIFS(G6:G449,"&gt;=51%",G6:G449,"&lt;=60%")</f>
        <v>0</v>
      </c>
      <c r="L15" s="564"/>
      <c r="N15">
        <f t="shared" si="0"/>
        <v>0</v>
      </c>
      <c r="O15" s="8">
        <f t="shared" si="5"/>
        <v>0</v>
      </c>
      <c r="P15">
        <f>RANK(O15,$O:$O)+COUNTIF($O$6:O15,O15)-1</f>
        <v>10</v>
      </c>
      <c r="R15" t="str">
        <f t="shared" si="1"/>
        <v>أقل من المتوسط</v>
      </c>
      <c r="U15" s="42">
        <v>10</v>
      </c>
      <c r="V15" s="32">
        <f t="shared" si="6"/>
        <v>0</v>
      </c>
      <c r="W15" s="56">
        <f t="shared" si="2"/>
        <v>0</v>
      </c>
      <c r="X15" s="9" t="str">
        <f t="shared" si="3"/>
        <v>متوسط</v>
      </c>
      <c r="Y15" s="37"/>
      <c r="AB15" s="15"/>
      <c r="AC15" s="15"/>
    </row>
    <row r="16" spans="2:60" x14ac:dyDescent="0.2">
      <c r="B16" s="42">
        <v>11</v>
      </c>
      <c r="C16" s="516">
        <f>'ادخال البيانات'!A17</f>
        <v>0</v>
      </c>
      <c r="D16" s="516"/>
      <c r="E16" s="516"/>
      <c r="F16" s="6">
        <f>'ادخال البيانات'!BL17</f>
        <v>0</v>
      </c>
      <c r="G16" s="54" t="str">
        <f>'ادخال البيانات'!BO17</f>
        <v/>
      </c>
      <c r="H16" s="19"/>
      <c r="I16" s="3" t="str">
        <f t="shared" si="4"/>
        <v/>
      </c>
      <c r="J16" s="7" t="s">
        <v>13</v>
      </c>
      <c r="K16" s="563">
        <f>COUNTIFS(G7:G450,"&lt;=50%")</f>
        <v>0</v>
      </c>
      <c r="L16" s="564"/>
      <c r="N16">
        <f t="shared" si="0"/>
        <v>0</v>
      </c>
      <c r="O16" s="8">
        <f t="shared" si="5"/>
        <v>0</v>
      </c>
      <c r="P16">
        <f>RANK(O16,$O:$O)+COUNTIF($O$6:O16,O16)-1</f>
        <v>11</v>
      </c>
      <c r="R16" t="str">
        <f t="shared" si="1"/>
        <v>أقل من المتوسط</v>
      </c>
      <c r="U16" s="42">
        <v>11</v>
      </c>
      <c r="V16" s="32">
        <f t="shared" si="6"/>
        <v>0</v>
      </c>
      <c r="W16" s="56">
        <f t="shared" si="2"/>
        <v>0</v>
      </c>
      <c r="X16" s="9" t="str">
        <f t="shared" si="3"/>
        <v>متوسط</v>
      </c>
      <c r="Y16" s="37"/>
    </row>
    <row r="17" spans="2:32" customFormat="1" x14ac:dyDescent="0.2">
      <c r="B17" s="42">
        <v>12</v>
      </c>
      <c r="C17" s="516">
        <f>'ادخال البيانات'!A18</f>
        <v>0</v>
      </c>
      <c r="D17" s="516"/>
      <c r="E17" s="516"/>
      <c r="F17" s="6">
        <f>'ادخال البيانات'!BL18</f>
        <v>0</v>
      </c>
      <c r="G17" s="54" t="str">
        <f>'ادخال البيانات'!BO18</f>
        <v/>
      </c>
      <c r="H17" s="19"/>
      <c r="I17" s="3" t="str">
        <f t="shared" si="4"/>
        <v/>
      </c>
      <c r="J17" s="163" t="s">
        <v>207</v>
      </c>
      <c r="K17" s="561">
        <f>SUM(K11:L16)</f>
        <v>0</v>
      </c>
      <c r="L17" s="562"/>
      <c r="N17">
        <f t="shared" si="0"/>
        <v>0</v>
      </c>
      <c r="O17" s="8">
        <f t="shared" si="5"/>
        <v>0</v>
      </c>
      <c r="P17">
        <f>RANK(O17,$O:$O)+COUNTIF($O$6:O17,O17)-1</f>
        <v>12</v>
      </c>
      <c r="R17" t="str">
        <f t="shared" si="1"/>
        <v>أقل من المتوسط</v>
      </c>
      <c r="U17" s="42">
        <v>12</v>
      </c>
      <c r="V17" s="32">
        <f t="shared" si="6"/>
        <v>0</v>
      </c>
      <c r="W17" s="56">
        <f t="shared" si="2"/>
        <v>0</v>
      </c>
      <c r="X17" s="9" t="str">
        <f t="shared" si="3"/>
        <v>متوسط</v>
      </c>
      <c r="Y17" s="37"/>
      <c r="AB17" s="10"/>
      <c r="AC17" s="10"/>
      <c r="AD17" s="15"/>
      <c r="AE17" s="15"/>
      <c r="AF17" s="10"/>
    </row>
    <row r="18" spans="2:32" customFormat="1" ht="14.1" customHeight="1" x14ac:dyDescent="0.2">
      <c r="B18" s="42">
        <v>13</v>
      </c>
      <c r="C18" s="516">
        <f>'ادخال البيانات'!A19</f>
        <v>0</v>
      </c>
      <c r="D18" s="516"/>
      <c r="E18" s="516"/>
      <c r="F18" s="6">
        <f>'ادخال البيانات'!BL19</f>
        <v>0</v>
      </c>
      <c r="G18" s="54" t="str">
        <f>'ادخال البيانات'!BO19</f>
        <v/>
      </c>
      <c r="H18" s="19"/>
      <c r="I18" s="3" t="str">
        <f t="shared" si="4"/>
        <v/>
      </c>
      <c r="N18">
        <f t="shared" si="0"/>
        <v>0</v>
      </c>
      <c r="O18" s="8">
        <f t="shared" si="5"/>
        <v>0</v>
      </c>
      <c r="P18">
        <f>RANK(O18,$O:$O)+COUNTIF($O$6:O18,O18)-1</f>
        <v>13</v>
      </c>
      <c r="R18" t="str">
        <f t="shared" si="1"/>
        <v>أقل من المتوسط</v>
      </c>
      <c r="U18" s="42">
        <v>13</v>
      </c>
      <c r="V18" s="32">
        <f t="shared" si="6"/>
        <v>0</v>
      </c>
      <c r="W18" s="56">
        <f t="shared" si="2"/>
        <v>0</v>
      </c>
      <c r="X18" s="9" t="str">
        <f t="shared" si="3"/>
        <v>متوسط</v>
      </c>
      <c r="Y18" s="37"/>
      <c r="AB18" s="10"/>
      <c r="AC18" s="10"/>
      <c r="AD18" s="15"/>
      <c r="AE18" s="15"/>
      <c r="AF18" s="10"/>
    </row>
    <row r="19" spans="2:32" customFormat="1" ht="14.1" customHeight="1" x14ac:dyDescent="0.2">
      <c r="B19" s="42">
        <v>14</v>
      </c>
      <c r="C19" s="516">
        <f>'ادخال البيانات'!A20</f>
        <v>0</v>
      </c>
      <c r="D19" s="516"/>
      <c r="E19" s="516"/>
      <c r="F19" s="6">
        <f>'ادخال البيانات'!BL20</f>
        <v>0</v>
      </c>
      <c r="G19" s="54" t="str">
        <f>'ادخال البيانات'!BO20</f>
        <v/>
      </c>
      <c r="H19" s="19"/>
      <c r="I19" s="3" t="str">
        <f t="shared" si="4"/>
        <v/>
      </c>
      <c r="J19" s="532" t="s">
        <v>62</v>
      </c>
      <c r="K19" s="532"/>
      <c r="L19" s="532"/>
      <c r="N19">
        <f t="shared" si="0"/>
        <v>0</v>
      </c>
      <c r="O19" s="8">
        <f t="shared" si="5"/>
        <v>0</v>
      </c>
      <c r="P19">
        <f>RANK(O19,$O:$O)+COUNTIF($O$6:O19,O19)-1</f>
        <v>14</v>
      </c>
      <c r="R19" t="str">
        <f t="shared" si="1"/>
        <v>أقل من المتوسط</v>
      </c>
      <c r="U19" s="42">
        <v>14</v>
      </c>
      <c r="V19" s="32">
        <f t="shared" si="6"/>
        <v>0</v>
      </c>
      <c r="W19" s="56">
        <f t="shared" si="2"/>
        <v>0</v>
      </c>
      <c r="X19" s="9" t="str">
        <f t="shared" si="3"/>
        <v>متوسط</v>
      </c>
      <c r="Y19" s="37"/>
      <c r="AB19" s="10"/>
      <c r="AC19" s="10"/>
      <c r="AD19" s="15"/>
      <c r="AE19" s="15"/>
      <c r="AF19" s="10">
        <f>SUM(AA10:AA12)</f>
        <v>0</v>
      </c>
    </row>
    <row r="20" spans="2:32" customFormat="1" ht="14.1" customHeight="1" x14ac:dyDescent="0.2">
      <c r="B20" s="42">
        <v>15</v>
      </c>
      <c r="C20" s="516">
        <f>'ادخال البيانات'!A21</f>
        <v>0</v>
      </c>
      <c r="D20" s="516"/>
      <c r="E20" s="516"/>
      <c r="F20" s="6">
        <f>'ادخال البيانات'!BL21</f>
        <v>0</v>
      </c>
      <c r="G20" s="54" t="str">
        <f>'ادخال البيانات'!BO21</f>
        <v/>
      </c>
      <c r="H20" s="19"/>
      <c r="I20" s="3" t="str">
        <f t="shared" si="4"/>
        <v/>
      </c>
      <c r="J20" s="106" t="s">
        <v>4</v>
      </c>
      <c r="K20" s="537" t="s">
        <v>18</v>
      </c>
      <c r="L20" s="537"/>
      <c r="N20">
        <f t="shared" si="0"/>
        <v>0</v>
      </c>
      <c r="O20" s="8">
        <f t="shared" si="5"/>
        <v>0</v>
      </c>
      <c r="P20">
        <f>RANK(O20,$O:$O)+COUNTIF($O$6:O20,O20)-1</f>
        <v>15</v>
      </c>
      <c r="R20" t="str">
        <f t="shared" si="1"/>
        <v>أقل من المتوسط</v>
      </c>
      <c r="U20" s="42">
        <v>15</v>
      </c>
      <c r="V20" s="32">
        <f t="shared" si="6"/>
        <v>0</v>
      </c>
      <c r="W20" s="56">
        <f t="shared" si="2"/>
        <v>0</v>
      </c>
      <c r="X20" s="9" t="str">
        <f t="shared" si="3"/>
        <v>متوسط</v>
      </c>
      <c r="Y20" s="37"/>
      <c r="AB20" s="10"/>
      <c r="AC20" s="10"/>
      <c r="AD20" s="15"/>
      <c r="AE20" s="15"/>
      <c r="AF20" s="10"/>
    </row>
    <row r="21" spans="2:32" customFormat="1" ht="14.1" customHeight="1" x14ac:dyDescent="0.2">
      <c r="B21" s="42">
        <v>16</v>
      </c>
      <c r="C21" s="516">
        <f>'ادخال البيانات'!A22</f>
        <v>0</v>
      </c>
      <c r="D21" s="516"/>
      <c r="E21" s="516"/>
      <c r="F21" s="6">
        <f>'ادخال البيانات'!BL22</f>
        <v>0</v>
      </c>
      <c r="G21" s="54" t="str">
        <f>'ادخال البيانات'!BO22</f>
        <v/>
      </c>
      <c r="H21" s="19"/>
      <c r="I21" s="3" t="str">
        <f t="shared" si="4"/>
        <v/>
      </c>
      <c r="J21" s="6">
        <v>1</v>
      </c>
      <c r="K21" s="558">
        <f>'ادخال البيانات'!B455</f>
        <v>0</v>
      </c>
      <c r="L21" s="558"/>
      <c r="N21">
        <f t="shared" si="0"/>
        <v>0</v>
      </c>
      <c r="O21" s="8">
        <f t="shared" si="5"/>
        <v>0</v>
      </c>
      <c r="P21">
        <f>RANK(O21,$O:$O)+COUNTIF($O$6:O21,O21)-1</f>
        <v>16</v>
      </c>
      <c r="R21" t="str">
        <f t="shared" si="1"/>
        <v>أقل من المتوسط</v>
      </c>
      <c r="U21" s="42">
        <v>16</v>
      </c>
      <c r="V21" s="32">
        <f t="shared" si="6"/>
        <v>0</v>
      </c>
      <c r="W21" s="56">
        <f t="shared" si="2"/>
        <v>0</v>
      </c>
      <c r="X21" s="9" t="str">
        <f t="shared" si="3"/>
        <v>متوسط</v>
      </c>
      <c r="Y21" s="37"/>
      <c r="AB21" s="10"/>
      <c r="AC21" s="10"/>
      <c r="AD21" s="15"/>
      <c r="AE21" s="15"/>
      <c r="AF21" s="10"/>
    </row>
    <row r="22" spans="2:32" customFormat="1" ht="14.1" customHeight="1" x14ac:dyDescent="0.2">
      <c r="B22" s="42">
        <v>17</v>
      </c>
      <c r="C22" s="516">
        <f>'ادخال البيانات'!A23</f>
        <v>0</v>
      </c>
      <c r="D22" s="516"/>
      <c r="E22" s="516"/>
      <c r="F22" s="6">
        <f>'ادخال البيانات'!BL23</f>
        <v>0</v>
      </c>
      <c r="G22" s="54" t="str">
        <f>'ادخال البيانات'!BO23</f>
        <v/>
      </c>
      <c r="H22" s="20"/>
      <c r="I22" s="3" t="str">
        <f t="shared" si="4"/>
        <v/>
      </c>
      <c r="J22" s="6">
        <v>2</v>
      </c>
      <c r="K22" s="558">
        <f>'ادخال البيانات'!C455</f>
        <v>0</v>
      </c>
      <c r="L22" s="558"/>
      <c r="N22">
        <f t="shared" si="0"/>
        <v>0</v>
      </c>
      <c r="O22" s="8">
        <f t="shared" si="5"/>
        <v>0</v>
      </c>
      <c r="P22">
        <f>RANK(O22,$O:$O)+COUNTIF($O$6:O22,O22)-1</f>
        <v>17</v>
      </c>
      <c r="R22" t="str">
        <f t="shared" si="1"/>
        <v>أقل من المتوسط</v>
      </c>
      <c r="U22" s="42">
        <v>17</v>
      </c>
      <c r="V22" s="32">
        <f t="shared" si="6"/>
        <v>0</v>
      </c>
      <c r="W22" s="56">
        <f t="shared" si="2"/>
        <v>0</v>
      </c>
      <c r="X22" s="9" t="str">
        <f t="shared" si="3"/>
        <v>متوسط</v>
      </c>
      <c r="Y22" s="37"/>
      <c r="AB22" s="11"/>
      <c r="AC22" s="10"/>
      <c r="AD22" s="15"/>
      <c r="AE22" s="15"/>
      <c r="AF22" s="10"/>
    </row>
    <row r="23" spans="2:32" customFormat="1" ht="14.1" customHeight="1" x14ac:dyDescent="0.2">
      <c r="B23" s="42">
        <v>18</v>
      </c>
      <c r="C23" s="516">
        <f>'ادخال البيانات'!A24</f>
        <v>0</v>
      </c>
      <c r="D23" s="516"/>
      <c r="E23" s="516"/>
      <c r="F23" s="6">
        <f>'ادخال البيانات'!BL24</f>
        <v>0</v>
      </c>
      <c r="G23" s="54" t="str">
        <f>'ادخال البيانات'!BO24</f>
        <v/>
      </c>
      <c r="H23" s="19"/>
      <c r="I23" s="3" t="str">
        <f t="shared" si="4"/>
        <v/>
      </c>
      <c r="J23" s="6">
        <v>3</v>
      </c>
      <c r="K23" s="558">
        <f>'ادخال البيانات'!D455</f>
        <v>0</v>
      </c>
      <c r="L23" s="558"/>
      <c r="N23">
        <f t="shared" si="0"/>
        <v>0</v>
      </c>
      <c r="O23" s="8">
        <f t="shared" si="5"/>
        <v>0</v>
      </c>
      <c r="P23">
        <f>RANK(O23,$O:$O)+COUNTIF($O$6:O23,O23)-1</f>
        <v>18</v>
      </c>
      <c r="R23" t="str">
        <f t="shared" si="1"/>
        <v>أقل من المتوسط</v>
      </c>
      <c r="U23" s="42">
        <v>18</v>
      </c>
      <c r="V23" s="32">
        <f t="shared" si="6"/>
        <v>0</v>
      </c>
      <c r="W23" s="56">
        <f t="shared" si="2"/>
        <v>0</v>
      </c>
      <c r="X23" s="9" t="str">
        <f t="shared" si="3"/>
        <v>متوسط</v>
      </c>
      <c r="Y23" s="37"/>
      <c r="AB23" s="10"/>
      <c r="AC23" s="10"/>
      <c r="AD23" s="15"/>
      <c r="AE23" s="15"/>
      <c r="AF23" s="10"/>
    </row>
    <row r="24" spans="2:32" customFormat="1" ht="14.1" customHeight="1" x14ac:dyDescent="0.2">
      <c r="B24" s="42">
        <v>19</v>
      </c>
      <c r="C24" s="516">
        <f>'ادخال البيانات'!A25</f>
        <v>0</v>
      </c>
      <c r="D24" s="516"/>
      <c r="E24" s="516"/>
      <c r="F24" s="6">
        <f>'ادخال البيانات'!BL25</f>
        <v>0</v>
      </c>
      <c r="G24" s="54" t="str">
        <f>'ادخال البيانات'!BO25</f>
        <v/>
      </c>
      <c r="H24" s="19"/>
      <c r="I24" s="3" t="str">
        <f t="shared" si="4"/>
        <v/>
      </c>
      <c r="J24" s="6">
        <v>4</v>
      </c>
      <c r="K24" s="558">
        <f>'ادخال البيانات'!E455</f>
        <v>0</v>
      </c>
      <c r="L24" s="558"/>
      <c r="N24">
        <f t="shared" si="0"/>
        <v>0</v>
      </c>
      <c r="O24" s="8">
        <f t="shared" si="5"/>
        <v>0</v>
      </c>
      <c r="P24">
        <f>RANK(O24,$O:$O)+COUNTIF($O$6:O24,O24)-1</f>
        <v>19</v>
      </c>
      <c r="R24" t="str">
        <f t="shared" si="1"/>
        <v>أقل من المتوسط</v>
      </c>
      <c r="U24" s="42">
        <v>19</v>
      </c>
      <c r="V24" s="32">
        <f t="shared" si="6"/>
        <v>0</v>
      </c>
      <c r="W24" s="56">
        <f t="shared" si="2"/>
        <v>0</v>
      </c>
      <c r="X24" s="9" t="str">
        <f t="shared" si="3"/>
        <v>متوسط</v>
      </c>
      <c r="Y24" s="37"/>
      <c r="AB24" s="10"/>
      <c r="AC24" s="10"/>
      <c r="AD24" s="15"/>
      <c r="AE24" s="15"/>
      <c r="AF24" s="10"/>
    </row>
    <row r="25" spans="2:32" customFormat="1" ht="14.1" customHeight="1" x14ac:dyDescent="0.2">
      <c r="B25" s="42">
        <v>20</v>
      </c>
      <c r="C25" s="516">
        <f>'ادخال البيانات'!A26</f>
        <v>0</v>
      </c>
      <c r="D25" s="516"/>
      <c r="E25" s="516"/>
      <c r="F25" s="6">
        <f>'ادخال البيانات'!BL26</f>
        <v>0</v>
      </c>
      <c r="G25" s="54" t="str">
        <f>'ادخال البيانات'!BO26</f>
        <v/>
      </c>
      <c r="H25" s="19"/>
      <c r="I25" s="3" t="str">
        <f t="shared" si="4"/>
        <v/>
      </c>
      <c r="J25" s="6">
        <v>5</v>
      </c>
      <c r="K25" s="558">
        <f>'ادخال البيانات'!F455</f>
        <v>0</v>
      </c>
      <c r="L25" s="558"/>
      <c r="N25">
        <f t="shared" si="0"/>
        <v>0</v>
      </c>
      <c r="O25" s="8">
        <f t="shared" si="5"/>
        <v>0</v>
      </c>
      <c r="P25">
        <f>RANK(O25,$O:$O)+COUNTIF($O$6:O25,O25)-1</f>
        <v>20</v>
      </c>
      <c r="R25" t="str">
        <f t="shared" si="1"/>
        <v>أقل من المتوسط</v>
      </c>
      <c r="U25" s="42">
        <v>20</v>
      </c>
      <c r="V25" s="32">
        <f t="shared" si="6"/>
        <v>0</v>
      </c>
      <c r="W25" s="56">
        <f t="shared" si="2"/>
        <v>0</v>
      </c>
      <c r="X25" s="9" t="str">
        <f t="shared" si="3"/>
        <v>متوسط</v>
      </c>
      <c r="Y25" s="37"/>
      <c r="AB25" s="10"/>
      <c r="AC25" s="10"/>
      <c r="AD25" s="15"/>
      <c r="AE25" s="15"/>
      <c r="AF25" s="10"/>
    </row>
    <row r="26" spans="2:32" customFormat="1" ht="14.1" customHeight="1" x14ac:dyDescent="0.2">
      <c r="B26" s="42">
        <v>21</v>
      </c>
      <c r="C26" s="516">
        <f>'ادخال البيانات'!A27</f>
        <v>0</v>
      </c>
      <c r="D26" s="516"/>
      <c r="E26" s="516"/>
      <c r="F26" s="6">
        <f>'ادخال البيانات'!BL27</f>
        <v>0</v>
      </c>
      <c r="G26" s="54" t="str">
        <f>'ادخال البيانات'!BO27</f>
        <v/>
      </c>
      <c r="H26" s="19"/>
      <c r="I26" s="3" t="str">
        <f t="shared" si="4"/>
        <v/>
      </c>
      <c r="J26" s="6">
        <v>6</v>
      </c>
      <c r="K26" s="558">
        <f>'ادخال البيانات'!G455</f>
        <v>0</v>
      </c>
      <c r="L26" s="558"/>
      <c r="N26">
        <f t="shared" si="0"/>
        <v>0</v>
      </c>
      <c r="O26" s="8">
        <f t="shared" si="5"/>
        <v>0</v>
      </c>
      <c r="P26">
        <f>RANK(O26,$O:$O)+COUNTIF($O$6:O26,O26)-1</f>
        <v>21</v>
      </c>
      <c r="R26" t="str">
        <f t="shared" si="1"/>
        <v>أقل من المتوسط</v>
      </c>
      <c r="U26" s="42">
        <v>21</v>
      </c>
      <c r="V26" s="32">
        <f t="shared" si="6"/>
        <v>0</v>
      </c>
      <c r="W26" s="56">
        <f t="shared" si="2"/>
        <v>0</v>
      </c>
      <c r="X26" s="9" t="str">
        <f t="shared" si="3"/>
        <v>متوسط</v>
      </c>
      <c r="Y26" s="37"/>
      <c r="AB26" s="10"/>
      <c r="AC26" s="10"/>
      <c r="AD26" s="15"/>
      <c r="AE26" s="15"/>
      <c r="AF26" s="10"/>
    </row>
    <row r="27" spans="2:32" customFormat="1" ht="14.1" customHeight="1" x14ac:dyDescent="0.2">
      <c r="B27" s="42">
        <v>22</v>
      </c>
      <c r="C27" s="516">
        <f>'ادخال البيانات'!A28</f>
        <v>0</v>
      </c>
      <c r="D27" s="516"/>
      <c r="E27" s="516"/>
      <c r="F27" s="6">
        <f>'ادخال البيانات'!BL28</f>
        <v>0</v>
      </c>
      <c r="G27" s="54" t="str">
        <f>'ادخال البيانات'!BO28</f>
        <v/>
      </c>
      <c r="H27" s="19"/>
      <c r="I27" s="3" t="str">
        <f t="shared" si="4"/>
        <v/>
      </c>
      <c r="J27" s="6">
        <v>7</v>
      </c>
      <c r="K27" s="558">
        <f>'ادخال البيانات'!H455</f>
        <v>0</v>
      </c>
      <c r="L27" s="558"/>
      <c r="N27">
        <f t="shared" si="0"/>
        <v>0</v>
      </c>
      <c r="O27" s="8">
        <f t="shared" si="5"/>
        <v>0</v>
      </c>
      <c r="P27">
        <f>RANK(O27,$O:$O)+COUNTIF($O$6:O27,O27)-1</f>
        <v>22</v>
      </c>
      <c r="R27" t="str">
        <f t="shared" si="1"/>
        <v>أقل من المتوسط</v>
      </c>
      <c r="U27" s="42">
        <v>22</v>
      </c>
      <c r="V27" s="32">
        <f t="shared" si="6"/>
        <v>0</v>
      </c>
      <c r="W27" s="56">
        <f t="shared" si="2"/>
        <v>0</v>
      </c>
      <c r="X27" s="9" t="str">
        <f t="shared" si="3"/>
        <v>متوسط</v>
      </c>
      <c r="Y27" s="37"/>
      <c r="AB27" s="10"/>
      <c r="AC27" s="10"/>
      <c r="AD27" s="15"/>
      <c r="AE27" s="15"/>
      <c r="AF27" s="10"/>
    </row>
    <row r="28" spans="2:32" customFormat="1" x14ac:dyDescent="0.2">
      <c r="B28" s="42">
        <v>23</v>
      </c>
      <c r="C28" s="516">
        <f>'ادخال البيانات'!A29</f>
        <v>0</v>
      </c>
      <c r="D28" s="516"/>
      <c r="E28" s="516"/>
      <c r="F28" s="6">
        <f>'ادخال البيانات'!BL29</f>
        <v>0</v>
      </c>
      <c r="G28" s="54" t="str">
        <f>'ادخال البيانات'!BO29</f>
        <v/>
      </c>
      <c r="H28" s="19"/>
      <c r="I28" s="3" t="str">
        <f t="shared" si="4"/>
        <v/>
      </c>
      <c r="J28" s="6">
        <v>8</v>
      </c>
      <c r="K28" s="558">
        <f>'ادخال البيانات'!I455</f>
        <v>0</v>
      </c>
      <c r="L28" s="558"/>
      <c r="N28">
        <f t="shared" si="0"/>
        <v>0</v>
      </c>
      <c r="O28" s="8">
        <f t="shared" si="5"/>
        <v>0</v>
      </c>
      <c r="P28">
        <f>RANK(O28,$O:$O)+COUNTIF($O$6:O28,O28)-1</f>
        <v>23</v>
      </c>
      <c r="R28" t="str">
        <f t="shared" si="1"/>
        <v>أقل من المتوسط</v>
      </c>
      <c r="U28" s="42">
        <v>23</v>
      </c>
      <c r="V28" s="32">
        <f t="shared" si="6"/>
        <v>0</v>
      </c>
      <c r="W28" s="56">
        <f t="shared" si="2"/>
        <v>0</v>
      </c>
      <c r="X28" s="9" t="str">
        <f t="shared" si="3"/>
        <v>متوسط</v>
      </c>
      <c r="Y28" s="37"/>
      <c r="AB28" s="10"/>
      <c r="AC28" s="10"/>
      <c r="AD28" s="15"/>
      <c r="AE28" s="15"/>
      <c r="AF28" s="10"/>
    </row>
    <row r="29" spans="2:32" customFormat="1" x14ac:dyDescent="0.2">
      <c r="B29" s="42">
        <v>24</v>
      </c>
      <c r="C29" s="516">
        <f>'ادخال البيانات'!A30</f>
        <v>0</v>
      </c>
      <c r="D29" s="516"/>
      <c r="E29" s="516"/>
      <c r="F29" s="6">
        <f>'ادخال البيانات'!BL30</f>
        <v>0</v>
      </c>
      <c r="G29" s="54" t="str">
        <f>'ادخال البيانات'!BO30</f>
        <v/>
      </c>
      <c r="H29" s="19"/>
      <c r="I29" s="3" t="str">
        <f t="shared" si="4"/>
        <v/>
      </c>
      <c r="J29" s="6">
        <v>9</v>
      </c>
      <c r="K29" s="558">
        <f>'ادخال البيانات'!J455</f>
        <v>0</v>
      </c>
      <c r="L29" s="558"/>
      <c r="N29">
        <f t="shared" si="0"/>
        <v>0</v>
      </c>
      <c r="O29" s="8">
        <f t="shared" si="5"/>
        <v>0</v>
      </c>
      <c r="P29">
        <f>RANK(O29,$O:$O)+COUNTIF($O$6:O29,O29)-1</f>
        <v>24</v>
      </c>
      <c r="R29" t="str">
        <f t="shared" si="1"/>
        <v>أقل من المتوسط</v>
      </c>
      <c r="U29" s="42">
        <v>24</v>
      </c>
      <c r="V29" s="32">
        <f t="shared" si="6"/>
        <v>0</v>
      </c>
      <c r="W29" s="56">
        <f t="shared" si="2"/>
        <v>0</v>
      </c>
      <c r="X29" s="9" t="str">
        <f t="shared" si="3"/>
        <v>متوسط</v>
      </c>
      <c r="Y29" s="37"/>
      <c r="AB29" s="10"/>
      <c r="AC29" s="10"/>
      <c r="AD29" s="15"/>
      <c r="AE29" s="15"/>
      <c r="AF29" s="10"/>
    </row>
    <row r="30" spans="2:32" customFormat="1" x14ac:dyDescent="0.2">
      <c r="B30" s="42">
        <v>25</v>
      </c>
      <c r="C30" s="516">
        <f>'ادخال البيانات'!A31</f>
        <v>0</v>
      </c>
      <c r="D30" s="516"/>
      <c r="E30" s="516"/>
      <c r="F30" s="6">
        <f>'ادخال البيانات'!BL31</f>
        <v>0</v>
      </c>
      <c r="G30" s="54" t="str">
        <f>'ادخال البيانات'!BO31</f>
        <v/>
      </c>
      <c r="H30" s="19"/>
      <c r="I30" s="3" t="str">
        <f t="shared" si="4"/>
        <v/>
      </c>
      <c r="J30" s="6">
        <v>10</v>
      </c>
      <c r="K30" s="558">
        <f>'ادخال البيانات'!K455</f>
        <v>0</v>
      </c>
      <c r="L30" s="558"/>
      <c r="N30">
        <f t="shared" si="0"/>
        <v>0</v>
      </c>
      <c r="O30" s="8">
        <f t="shared" si="5"/>
        <v>0</v>
      </c>
      <c r="P30">
        <f>RANK(O30,$O:$O)+COUNTIF($O$6:O30,O30)-1</f>
        <v>25</v>
      </c>
      <c r="R30" t="str">
        <f t="shared" si="1"/>
        <v>أقل من المتوسط</v>
      </c>
      <c r="U30" s="42">
        <v>25</v>
      </c>
      <c r="V30" s="32">
        <f t="shared" si="6"/>
        <v>0</v>
      </c>
      <c r="W30" s="56">
        <f t="shared" si="2"/>
        <v>0</v>
      </c>
      <c r="X30" s="9" t="str">
        <f t="shared" si="3"/>
        <v>متوسط</v>
      </c>
      <c r="Y30" s="37"/>
      <c r="AB30" s="10"/>
      <c r="AC30" s="10"/>
      <c r="AD30" s="15"/>
      <c r="AE30" s="15"/>
      <c r="AF30" s="10"/>
    </row>
    <row r="31" spans="2:32" customFormat="1" x14ac:dyDescent="0.2">
      <c r="B31" s="42">
        <v>26</v>
      </c>
      <c r="C31" s="516">
        <f>'ادخال البيانات'!A32</f>
        <v>0</v>
      </c>
      <c r="D31" s="516"/>
      <c r="E31" s="516"/>
      <c r="F31" s="6">
        <f>'ادخال البيانات'!BL32</f>
        <v>0</v>
      </c>
      <c r="G31" s="54" t="str">
        <f>'ادخال البيانات'!BO32</f>
        <v/>
      </c>
      <c r="H31" s="19"/>
      <c r="I31" s="3" t="str">
        <f t="shared" si="4"/>
        <v/>
      </c>
      <c r="J31" s="6">
        <v>11</v>
      </c>
      <c r="K31" s="558">
        <f>'ادخال البيانات'!L455</f>
        <v>0</v>
      </c>
      <c r="L31" s="558"/>
      <c r="N31">
        <f t="shared" si="0"/>
        <v>0</v>
      </c>
      <c r="O31" s="8">
        <f t="shared" si="5"/>
        <v>0</v>
      </c>
      <c r="P31">
        <f>RANK(O31,$O:$O)+COUNTIF($O$6:O31,O31)-1</f>
        <v>26</v>
      </c>
      <c r="R31" t="str">
        <f t="shared" si="1"/>
        <v>أقل من المتوسط</v>
      </c>
      <c r="U31" s="42">
        <v>26</v>
      </c>
      <c r="V31" s="32">
        <f t="shared" si="6"/>
        <v>0</v>
      </c>
      <c r="W31" s="56">
        <f t="shared" si="2"/>
        <v>0</v>
      </c>
      <c r="X31" s="9" t="str">
        <f t="shared" si="3"/>
        <v>متوسط</v>
      </c>
      <c r="Y31" s="37"/>
      <c r="AB31" s="10"/>
      <c r="AC31" s="10"/>
      <c r="AD31" s="15"/>
      <c r="AE31" s="15"/>
      <c r="AF31" s="10"/>
    </row>
    <row r="32" spans="2:32" customFormat="1" x14ac:dyDescent="0.2">
      <c r="B32" s="42">
        <v>27</v>
      </c>
      <c r="C32" s="516">
        <f>'ادخال البيانات'!A33</f>
        <v>0</v>
      </c>
      <c r="D32" s="516"/>
      <c r="E32" s="516"/>
      <c r="F32" s="6">
        <f>'ادخال البيانات'!BL33</f>
        <v>0</v>
      </c>
      <c r="G32" s="54" t="str">
        <f>'ادخال البيانات'!BO33</f>
        <v/>
      </c>
      <c r="H32" s="19"/>
      <c r="I32" s="3" t="str">
        <f t="shared" si="4"/>
        <v/>
      </c>
      <c r="J32" s="6">
        <v>12</v>
      </c>
      <c r="K32" s="558">
        <f>'ادخال البيانات'!M455</f>
        <v>0</v>
      </c>
      <c r="L32" s="558"/>
      <c r="N32">
        <f t="shared" si="0"/>
        <v>0</v>
      </c>
      <c r="O32" s="8">
        <f t="shared" si="5"/>
        <v>0</v>
      </c>
      <c r="P32">
        <f>RANK(O32,$O:$O)+COUNTIF($O$6:O32,O32)-1</f>
        <v>27</v>
      </c>
      <c r="R32" t="str">
        <f t="shared" si="1"/>
        <v>أقل من المتوسط</v>
      </c>
      <c r="U32" s="42">
        <v>27</v>
      </c>
      <c r="V32" s="32">
        <f t="shared" si="6"/>
        <v>0</v>
      </c>
      <c r="W32" s="56">
        <f t="shared" si="2"/>
        <v>0</v>
      </c>
      <c r="X32" s="9" t="str">
        <f t="shared" si="3"/>
        <v>متوسط</v>
      </c>
      <c r="Y32" s="37"/>
      <c r="AB32" s="10"/>
      <c r="AC32" s="10"/>
      <c r="AD32" s="15"/>
      <c r="AE32" s="15"/>
      <c r="AF32" s="10"/>
    </row>
    <row r="33" spans="2:25" customFormat="1" x14ac:dyDescent="0.2">
      <c r="B33" s="42">
        <v>28</v>
      </c>
      <c r="C33" s="516">
        <f>'ادخال البيانات'!A34</f>
        <v>0</v>
      </c>
      <c r="D33" s="516"/>
      <c r="E33" s="516"/>
      <c r="F33" s="6">
        <f>'ادخال البيانات'!BL34</f>
        <v>0</v>
      </c>
      <c r="G33" s="54" t="str">
        <f>'ادخال البيانات'!BO34</f>
        <v/>
      </c>
      <c r="H33" s="19"/>
      <c r="I33" s="3" t="str">
        <f t="shared" si="4"/>
        <v/>
      </c>
      <c r="J33" s="6">
        <v>13</v>
      </c>
      <c r="K33" s="558">
        <f>'ادخال البيانات'!N455</f>
        <v>0</v>
      </c>
      <c r="L33" s="558"/>
      <c r="N33">
        <f t="shared" si="0"/>
        <v>0</v>
      </c>
      <c r="O33" s="8">
        <f t="shared" si="5"/>
        <v>0</v>
      </c>
      <c r="P33">
        <f>RANK(O33,$O:$O)+COUNTIF($O$6:O33,O33)-1</f>
        <v>28</v>
      </c>
      <c r="R33" t="str">
        <f t="shared" si="1"/>
        <v>أقل من المتوسط</v>
      </c>
      <c r="U33" s="42">
        <v>28</v>
      </c>
      <c r="V33" s="32">
        <f t="shared" si="6"/>
        <v>0</v>
      </c>
      <c r="W33" s="56">
        <f t="shared" si="2"/>
        <v>0</v>
      </c>
      <c r="X33" s="9" t="str">
        <f t="shared" si="3"/>
        <v>متوسط</v>
      </c>
      <c r="Y33" s="37"/>
    </row>
    <row r="34" spans="2:25" customFormat="1" x14ac:dyDescent="0.2">
      <c r="B34" s="42">
        <v>29</v>
      </c>
      <c r="C34" s="516">
        <f>'ادخال البيانات'!A35</f>
        <v>0</v>
      </c>
      <c r="D34" s="516"/>
      <c r="E34" s="516"/>
      <c r="F34" s="6">
        <f>'ادخال البيانات'!BL35</f>
        <v>0</v>
      </c>
      <c r="G34" s="54" t="str">
        <f>'ادخال البيانات'!BO35</f>
        <v/>
      </c>
      <c r="H34" s="19"/>
      <c r="I34" s="3" t="str">
        <f t="shared" si="4"/>
        <v/>
      </c>
      <c r="J34" s="6">
        <v>14</v>
      </c>
      <c r="K34" s="558">
        <f>'ادخال البيانات'!O455</f>
        <v>0</v>
      </c>
      <c r="L34" s="558"/>
      <c r="N34">
        <f t="shared" si="0"/>
        <v>0</v>
      </c>
      <c r="O34" s="8">
        <f t="shared" si="5"/>
        <v>0</v>
      </c>
      <c r="P34">
        <f>RANK(O34,$O:$O)+COUNTIF($O$6:O34,O34)-1</f>
        <v>29</v>
      </c>
      <c r="R34" t="str">
        <f t="shared" si="1"/>
        <v>أقل من المتوسط</v>
      </c>
      <c r="U34" s="42">
        <v>29</v>
      </c>
      <c r="V34" s="32">
        <f t="shared" si="6"/>
        <v>0</v>
      </c>
      <c r="W34" s="56">
        <f t="shared" si="2"/>
        <v>0</v>
      </c>
      <c r="X34" s="9" t="str">
        <f t="shared" si="3"/>
        <v>متوسط</v>
      </c>
      <c r="Y34" s="37"/>
    </row>
    <row r="35" spans="2:25" customFormat="1" x14ac:dyDescent="0.2">
      <c r="B35" s="42">
        <v>30</v>
      </c>
      <c r="C35" s="516">
        <f>'ادخال البيانات'!A36</f>
        <v>0</v>
      </c>
      <c r="D35" s="516"/>
      <c r="E35" s="516"/>
      <c r="F35" s="6">
        <f>'ادخال البيانات'!BL36</f>
        <v>0</v>
      </c>
      <c r="G35" s="54" t="str">
        <f>'ادخال البيانات'!BO36</f>
        <v/>
      </c>
      <c r="H35" s="19"/>
      <c r="I35" s="3" t="str">
        <f t="shared" si="4"/>
        <v/>
      </c>
      <c r="J35" s="6">
        <v>15</v>
      </c>
      <c r="K35" s="558">
        <f>'ادخال البيانات'!P455</f>
        <v>0</v>
      </c>
      <c r="L35" s="558"/>
      <c r="N35">
        <f t="shared" si="0"/>
        <v>0</v>
      </c>
      <c r="O35" s="8">
        <f t="shared" si="5"/>
        <v>0</v>
      </c>
      <c r="P35">
        <f>RANK(O35,$O:$O)+COUNTIF($O$6:O35,O35)-1</f>
        <v>30</v>
      </c>
      <c r="R35" t="str">
        <f t="shared" si="1"/>
        <v>أقل من المتوسط</v>
      </c>
      <c r="U35" s="42">
        <v>30</v>
      </c>
      <c r="V35" s="32">
        <f t="shared" si="6"/>
        <v>0</v>
      </c>
      <c r="W35" s="56">
        <f t="shared" si="2"/>
        <v>0</v>
      </c>
      <c r="X35" s="9" t="str">
        <f t="shared" si="3"/>
        <v>متوسط</v>
      </c>
      <c r="Y35" s="37"/>
    </row>
    <row r="36" spans="2:25" customFormat="1" x14ac:dyDescent="0.2">
      <c r="B36" s="42">
        <v>31</v>
      </c>
      <c r="C36" s="516">
        <f>'ادخال البيانات'!A37</f>
        <v>0</v>
      </c>
      <c r="D36" s="516"/>
      <c r="E36" s="516"/>
      <c r="F36" s="6">
        <f>'ادخال البيانات'!BL37</f>
        <v>0</v>
      </c>
      <c r="G36" s="54" t="str">
        <f>'ادخال البيانات'!BO37</f>
        <v/>
      </c>
      <c r="H36" s="19"/>
      <c r="I36" s="3" t="str">
        <f t="shared" si="4"/>
        <v/>
      </c>
      <c r="J36" s="6">
        <v>16</v>
      </c>
      <c r="K36" s="558">
        <f>'ادخال البيانات'!Q455</f>
        <v>0</v>
      </c>
      <c r="L36" s="558"/>
      <c r="N36">
        <f t="shared" si="0"/>
        <v>0</v>
      </c>
      <c r="O36" s="8">
        <f t="shared" si="5"/>
        <v>0</v>
      </c>
      <c r="P36">
        <f>RANK(O36,$O:$O)+COUNTIF($O$6:O36,O36)-1</f>
        <v>31</v>
      </c>
      <c r="R36" t="str">
        <f t="shared" si="1"/>
        <v>أقل من المتوسط</v>
      </c>
      <c r="U36" s="42">
        <v>31</v>
      </c>
      <c r="V36" s="32">
        <f t="shared" si="6"/>
        <v>0</v>
      </c>
      <c r="W36" s="56">
        <f t="shared" si="2"/>
        <v>0</v>
      </c>
      <c r="X36" s="9" t="str">
        <f t="shared" si="3"/>
        <v>متوسط</v>
      </c>
      <c r="Y36" s="37"/>
    </row>
    <row r="37" spans="2:25" customFormat="1" x14ac:dyDescent="0.2">
      <c r="B37" s="42">
        <v>32</v>
      </c>
      <c r="C37" s="516">
        <f>'ادخال البيانات'!A38</f>
        <v>0</v>
      </c>
      <c r="D37" s="516"/>
      <c r="E37" s="516"/>
      <c r="F37" s="6">
        <f>'ادخال البيانات'!BL38</f>
        <v>0</v>
      </c>
      <c r="G37" s="54" t="str">
        <f>'ادخال البيانات'!BO38</f>
        <v/>
      </c>
      <c r="H37" s="19"/>
      <c r="I37" s="3" t="str">
        <f t="shared" si="4"/>
        <v/>
      </c>
      <c r="J37" s="6">
        <v>17</v>
      </c>
      <c r="K37" s="558">
        <f>'ادخال البيانات'!R455</f>
        <v>0</v>
      </c>
      <c r="L37" s="558"/>
      <c r="N37">
        <f t="shared" si="0"/>
        <v>0</v>
      </c>
      <c r="O37" s="8">
        <f t="shared" si="5"/>
        <v>0</v>
      </c>
      <c r="P37">
        <f>RANK(O37,$O:$O)+COUNTIF($O$6:O37,O37)-1</f>
        <v>32</v>
      </c>
      <c r="R37" t="str">
        <f t="shared" si="1"/>
        <v>أقل من المتوسط</v>
      </c>
      <c r="U37" s="42">
        <v>32</v>
      </c>
      <c r="V37" s="32">
        <f t="shared" si="6"/>
        <v>0</v>
      </c>
      <c r="W37" s="56">
        <f t="shared" si="2"/>
        <v>0</v>
      </c>
      <c r="X37" s="9" t="str">
        <f t="shared" si="3"/>
        <v>متوسط</v>
      </c>
      <c r="Y37" s="37"/>
    </row>
    <row r="38" spans="2:25" customFormat="1" x14ac:dyDescent="0.2">
      <c r="B38" s="42">
        <v>33</v>
      </c>
      <c r="C38" s="516">
        <f>'ادخال البيانات'!A39</f>
        <v>0</v>
      </c>
      <c r="D38" s="516"/>
      <c r="E38" s="516"/>
      <c r="F38" s="6">
        <f>'ادخال البيانات'!BL39</f>
        <v>0</v>
      </c>
      <c r="G38" s="54" t="str">
        <f>'ادخال البيانات'!BO39</f>
        <v/>
      </c>
      <c r="H38" s="19"/>
      <c r="I38" s="3" t="str">
        <f t="shared" si="4"/>
        <v/>
      </c>
      <c r="J38" s="6">
        <v>18</v>
      </c>
      <c r="K38" s="558">
        <f>'ادخال البيانات'!S455</f>
        <v>0</v>
      </c>
      <c r="L38" s="558"/>
      <c r="N38">
        <f t="shared" si="0"/>
        <v>0</v>
      </c>
      <c r="O38" s="8">
        <f t="shared" si="5"/>
        <v>0</v>
      </c>
      <c r="P38">
        <f>RANK(O38,$O:$O)+COUNTIF($O$6:O38,O38)-1</f>
        <v>33</v>
      </c>
      <c r="R38" t="str">
        <f t="shared" si="1"/>
        <v>أقل من المتوسط</v>
      </c>
      <c r="U38" s="42">
        <v>33</v>
      </c>
      <c r="V38" s="32">
        <f t="shared" si="6"/>
        <v>0</v>
      </c>
      <c r="W38" s="56">
        <f t="shared" si="2"/>
        <v>0</v>
      </c>
      <c r="X38" s="9" t="str">
        <f t="shared" si="3"/>
        <v>متوسط</v>
      </c>
      <c r="Y38" s="37"/>
    </row>
    <row r="39" spans="2:25" customFormat="1" x14ac:dyDescent="0.2">
      <c r="B39" s="42">
        <v>34</v>
      </c>
      <c r="C39" s="516">
        <f>'ادخال البيانات'!A40</f>
        <v>0</v>
      </c>
      <c r="D39" s="516"/>
      <c r="E39" s="516"/>
      <c r="F39" s="6">
        <f>'ادخال البيانات'!BL40</f>
        <v>0</v>
      </c>
      <c r="G39" s="54" t="str">
        <f>'ادخال البيانات'!BO40</f>
        <v/>
      </c>
      <c r="H39" s="19"/>
      <c r="I39" s="3" t="str">
        <f t="shared" si="4"/>
        <v/>
      </c>
      <c r="J39" s="6">
        <v>19</v>
      </c>
      <c r="K39" s="558">
        <f>'ادخال البيانات'!T455</f>
        <v>0</v>
      </c>
      <c r="L39" s="558"/>
      <c r="N39">
        <f t="shared" si="0"/>
        <v>0</v>
      </c>
      <c r="O39" s="8">
        <f t="shared" si="5"/>
        <v>0</v>
      </c>
      <c r="P39">
        <f>RANK(O39,$O:$O)+COUNTIF($O$6:O39,O39)-1</f>
        <v>34</v>
      </c>
      <c r="R39" t="str">
        <f t="shared" si="1"/>
        <v>أقل من المتوسط</v>
      </c>
      <c r="U39" s="42">
        <v>34</v>
      </c>
      <c r="V39" s="32">
        <f t="shared" si="6"/>
        <v>0</v>
      </c>
      <c r="W39" s="56">
        <f t="shared" si="2"/>
        <v>0</v>
      </c>
      <c r="X39" s="9" t="str">
        <f t="shared" si="3"/>
        <v>متوسط</v>
      </c>
      <c r="Y39" s="37"/>
    </row>
    <row r="40" spans="2:25" customFormat="1" x14ac:dyDescent="0.2">
      <c r="B40" s="42">
        <v>35</v>
      </c>
      <c r="C40" s="516">
        <f>'ادخال البيانات'!A41</f>
        <v>0</v>
      </c>
      <c r="D40" s="516"/>
      <c r="E40" s="516"/>
      <c r="F40" s="6">
        <f>'ادخال البيانات'!BL41</f>
        <v>0</v>
      </c>
      <c r="G40" s="54" t="str">
        <f>'ادخال البيانات'!BO41</f>
        <v/>
      </c>
      <c r="H40" s="19"/>
      <c r="I40" s="3" t="str">
        <f t="shared" si="4"/>
        <v/>
      </c>
      <c r="J40" s="6">
        <v>20</v>
      </c>
      <c r="K40" s="558">
        <f>'ادخال البيانات'!U455</f>
        <v>0</v>
      </c>
      <c r="L40" s="558"/>
      <c r="N40">
        <f t="shared" si="0"/>
        <v>0</v>
      </c>
      <c r="O40" s="8">
        <f t="shared" si="5"/>
        <v>0</v>
      </c>
      <c r="P40">
        <f>RANK(O40,$O:$O)+COUNTIF($O$6:O40,O40)-1</f>
        <v>35</v>
      </c>
      <c r="R40" t="str">
        <f t="shared" si="1"/>
        <v>أقل من المتوسط</v>
      </c>
      <c r="U40" s="42">
        <v>35</v>
      </c>
      <c r="V40" s="32">
        <f t="shared" si="6"/>
        <v>0</v>
      </c>
      <c r="W40" s="56">
        <f t="shared" si="2"/>
        <v>0</v>
      </c>
      <c r="X40" s="9" t="str">
        <f t="shared" si="3"/>
        <v>متوسط</v>
      </c>
      <c r="Y40" s="37"/>
    </row>
    <row r="41" spans="2:25" customFormat="1" x14ac:dyDescent="0.2">
      <c r="B41" s="42">
        <v>36</v>
      </c>
      <c r="C41" s="516">
        <f>'ادخال البيانات'!A42</f>
        <v>0</v>
      </c>
      <c r="D41" s="516"/>
      <c r="E41" s="516"/>
      <c r="F41" s="6">
        <f>'ادخال البيانات'!BL42</f>
        <v>0</v>
      </c>
      <c r="G41" s="54" t="str">
        <f>'ادخال البيانات'!BO42</f>
        <v/>
      </c>
      <c r="H41" s="19"/>
      <c r="I41" s="3" t="str">
        <f t="shared" si="4"/>
        <v/>
      </c>
      <c r="J41" s="6">
        <v>21</v>
      </c>
      <c r="K41" s="558">
        <f>'ادخال البيانات'!V455</f>
        <v>0</v>
      </c>
      <c r="L41" s="558"/>
      <c r="N41">
        <f t="shared" si="0"/>
        <v>0</v>
      </c>
      <c r="O41" s="8">
        <f t="shared" si="5"/>
        <v>0</v>
      </c>
      <c r="P41">
        <f>RANK(O41,$O:$O)+COUNTIF($O$6:O41,O41)-1</f>
        <v>36</v>
      </c>
      <c r="R41" t="str">
        <f t="shared" si="1"/>
        <v>أقل من المتوسط</v>
      </c>
      <c r="U41" s="42">
        <v>36</v>
      </c>
      <c r="V41" s="32">
        <f t="shared" si="6"/>
        <v>0</v>
      </c>
      <c r="W41" s="56">
        <f t="shared" si="2"/>
        <v>0</v>
      </c>
      <c r="X41" s="9" t="str">
        <f t="shared" si="3"/>
        <v>متوسط</v>
      </c>
      <c r="Y41" s="37"/>
    </row>
    <row r="42" spans="2:25" customFormat="1" x14ac:dyDescent="0.2">
      <c r="B42" s="42">
        <v>37</v>
      </c>
      <c r="C42" s="516">
        <f>'ادخال البيانات'!A43</f>
        <v>0</v>
      </c>
      <c r="D42" s="516"/>
      <c r="E42" s="516"/>
      <c r="F42" s="6">
        <f>'ادخال البيانات'!BL43</f>
        <v>0</v>
      </c>
      <c r="G42" s="54" t="str">
        <f>'ادخال البيانات'!BO43</f>
        <v/>
      </c>
      <c r="H42" s="19"/>
      <c r="I42" s="3" t="str">
        <f t="shared" si="4"/>
        <v/>
      </c>
      <c r="J42" s="6">
        <v>22</v>
      </c>
      <c r="K42" s="558">
        <f>'ادخال البيانات'!W455</f>
        <v>0</v>
      </c>
      <c r="L42" s="558"/>
      <c r="N42">
        <f t="shared" si="0"/>
        <v>0</v>
      </c>
      <c r="O42" s="8">
        <f t="shared" si="5"/>
        <v>0</v>
      </c>
      <c r="P42">
        <f>RANK(O42,$O:$O)+COUNTIF($O$6:O42,O42)-1</f>
        <v>37</v>
      </c>
      <c r="R42" t="str">
        <f t="shared" si="1"/>
        <v>أقل من المتوسط</v>
      </c>
      <c r="U42" s="42">
        <v>37</v>
      </c>
      <c r="V42" s="32">
        <f t="shared" si="6"/>
        <v>0</v>
      </c>
      <c r="W42" s="56">
        <f t="shared" si="2"/>
        <v>0</v>
      </c>
      <c r="X42" s="9" t="str">
        <f t="shared" si="3"/>
        <v>متوسط</v>
      </c>
      <c r="Y42" s="37"/>
    </row>
    <row r="43" spans="2:25" customFormat="1" x14ac:dyDescent="0.2">
      <c r="B43" s="42">
        <v>38</v>
      </c>
      <c r="C43" s="516">
        <f>'ادخال البيانات'!A44</f>
        <v>0</v>
      </c>
      <c r="D43" s="516"/>
      <c r="E43" s="516"/>
      <c r="F43" s="6">
        <f>'ادخال البيانات'!BL44</f>
        <v>0</v>
      </c>
      <c r="G43" s="54" t="str">
        <f>'ادخال البيانات'!BO44</f>
        <v/>
      </c>
      <c r="H43" s="19"/>
      <c r="I43" s="3" t="str">
        <f t="shared" si="4"/>
        <v/>
      </c>
      <c r="J43" s="6">
        <v>23</v>
      </c>
      <c r="K43" s="558">
        <f>'ادخال البيانات'!X455</f>
        <v>0</v>
      </c>
      <c r="L43" s="558"/>
      <c r="N43">
        <f t="shared" si="0"/>
        <v>0</v>
      </c>
      <c r="O43" s="8">
        <f t="shared" si="5"/>
        <v>0</v>
      </c>
      <c r="P43">
        <f>RANK(O43,$O:$O)+COUNTIF($O$6:O43,O43)-1</f>
        <v>38</v>
      </c>
      <c r="R43" t="str">
        <f t="shared" si="1"/>
        <v>أقل من المتوسط</v>
      </c>
      <c r="U43" s="42">
        <v>38</v>
      </c>
      <c r="V43" s="32">
        <f t="shared" si="6"/>
        <v>0</v>
      </c>
      <c r="W43" s="56">
        <f t="shared" si="2"/>
        <v>0</v>
      </c>
      <c r="X43" s="9" t="str">
        <f t="shared" si="3"/>
        <v>متوسط</v>
      </c>
      <c r="Y43" s="37"/>
    </row>
    <row r="44" spans="2:25" customFormat="1" x14ac:dyDescent="0.2">
      <c r="B44" s="42">
        <v>39</v>
      </c>
      <c r="C44" s="516">
        <f>'ادخال البيانات'!A45</f>
        <v>0</v>
      </c>
      <c r="D44" s="516"/>
      <c r="E44" s="516"/>
      <c r="F44" s="6">
        <f>'ادخال البيانات'!BL45</f>
        <v>0</v>
      </c>
      <c r="G44" s="54" t="str">
        <f>'ادخال البيانات'!BO45</f>
        <v/>
      </c>
      <c r="H44" s="19"/>
      <c r="I44" s="3" t="str">
        <f t="shared" si="4"/>
        <v/>
      </c>
      <c r="J44" s="6">
        <v>24</v>
      </c>
      <c r="K44" s="558">
        <f>'ادخال البيانات'!Y455</f>
        <v>0</v>
      </c>
      <c r="L44" s="558"/>
      <c r="N44">
        <f t="shared" si="0"/>
        <v>0</v>
      </c>
      <c r="O44" s="8">
        <f t="shared" si="5"/>
        <v>0</v>
      </c>
      <c r="P44">
        <f>RANK(O44,$O:$O)+COUNTIF($O$6:O44,O44)-1</f>
        <v>39</v>
      </c>
      <c r="R44" t="str">
        <f t="shared" si="1"/>
        <v>أقل من المتوسط</v>
      </c>
      <c r="U44" s="42">
        <v>39</v>
      </c>
      <c r="V44" s="32">
        <f t="shared" si="6"/>
        <v>0</v>
      </c>
      <c r="W44" s="56">
        <f t="shared" si="2"/>
        <v>0</v>
      </c>
      <c r="X44" s="9" t="str">
        <f t="shared" si="3"/>
        <v>متوسط</v>
      </c>
      <c r="Y44" s="37"/>
    </row>
    <row r="45" spans="2:25" customFormat="1" x14ac:dyDescent="0.2">
      <c r="B45" s="42">
        <v>40</v>
      </c>
      <c r="C45" s="516">
        <f>'ادخال البيانات'!A46</f>
        <v>0</v>
      </c>
      <c r="D45" s="516"/>
      <c r="E45" s="516"/>
      <c r="F45" s="6">
        <f>'ادخال البيانات'!BL46</f>
        <v>0</v>
      </c>
      <c r="G45" s="54" t="str">
        <f>'ادخال البيانات'!BO46</f>
        <v/>
      </c>
      <c r="H45" s="19"/>
      <c r="I45" s="3" t="str">
        <f t="shared" si="4"/>
        <v/>
      </c>
      <c r="J45" s="6">
        <v>25</v>
      </c>
      <c r="K45" s="558">
        <f>'ادخال البيانات'!Z455</f>
        <v>0</v>
      </c>
      <c r="L45" s="558"/>
      <c r="N45">
        <f t="shared" si="0"/>
        <v>0</v>
      </c>
      <c r="O45" s="8">
        <f t="shared" si="5"/>
        <v>0</v>
      </c>
      <c r="P45">
        <f>RANK(O45,$O:$O)+COUNTIF($O$6:O45,O45)-1</f>
        <v>40</v>
      </c>
      <c r="R45" t="str">
        <f t="shared" si="1"/>
        <v>أقل من المتوسط</v>
      </c>
      <c r="U45" s="42">
        <v>40</v>
      </c>
      <c r="V45" s="32">
        <f t="shared" si="6"/>
        <v>0</v>
      </c>
      <c r="W45" s="56">
        <f t="shared" si="2"/>
        <v>0</v>
      </c>
      <c r="X45" s="9" t="str">
        <f t="shared" si="3"/>
        <v>متوسط</v>
      </c>
      <c r="Y45" s="37"/>
    </row>
    <row r="46" spans="2:25" customFormat="1" x14ac:dyDescent="0.2">
      <c r="B46" s="42">
        <v>41</v>
      </c>
      <c r="C46" s="516">
        <f>'ادخال البيانات'!A47</f>
        <v>0</v>
      </c>
      <c r="D46" s="516"/>
      <c r="E46" s="516"/>
      <c r="F46" s="6">
        <f>'ادخال البيانات'!BL47</f>
        <v>0</v>
      </c>
      <c r="G46" s="54" t="str">
        <f>'ادخال البيانات'!BO47</f>
        <v/>
      </c>
      <c r="H46" s="19"/>
      <c r="I46" s="3" t="str">
        <f t="shared" si="4"/>
        <v/>
      </c>
      <c r="J46" s="6">
        <v>26</v>
      </c>
      <c r="K46" s="558">
        <f>'ادخال البيانات'!AA455</f>
        <v>0</v>
      </c>
      <c r="L46" s="558"/>
      <c r="N46">
        <f t="shared" si="0"/>
        <v>0</v>
      </c>
      <c r="O46" s="8">
        <f t="shared" si="5"/>
        <v>0</v>
      </c>
      <c r="P46">
        <f>RANK(O46,$O:$O)+COUNTIF($O$6:O46,O46)-1</f>
        <v>41</v>
      </c>
      <c r="R46" t="str">
        <f t="shared" si="1"/>
        <v>أقل من المتوسط</v>
      </c>
      <c r="U46" s="42">
        <v>41</v>
      </c>
      <c r="V46" s="32">
        <f t="shared" si="6"/>
        <v>0</v>
      </c>
      <c r="W46" s="56">
        <f t="shared" si="2"/>
        <v>0</v>
      </c>
      <c r="X46" s="9" t="str">
        <f t="shared" si="3"/>
        <v>متوسط</v>
      </c>
      <c r="Y46" s="37"/>
    </row>
    <row r="47" spans="2:25" customFormat="1" x14ac:dyDescent="0.2">
      <c r="B47" s="42">
        <v>42</v>
      </c>
      <c r="C47" s="516">
        <f>'ادخال البيانات'!A48</f>
        <v>0</v>
      </c>
      <c r="D47" s="516"/>
      <c r="E47" s="516"/>
      <c r="F47" s="6">
        <f>'ادخال البيانات'!BL48</f>
        <v>0</v>
      </c>
      <c r="G47" s="54" t="str">
        <f>'ادخال البيانات'!BO48</f>
        <v/>
      </c>
      <c r="H47" s="19"/>
      <c r="I47" s="3" t="str">
        <f t="shared" si="4"/>
        <v/>
      </c>
      <c r="J47" s="6">
        <v>27</v>
      </c>
      <c r="K47" s="558">
        <f>'ادخال البيانات'!AB455</f>
        <v>0</v>
      </c>
      <c r="L47" s="558"/>
      <c r="N47">
        <f t="shared" si="0"/>
        <v>0</v>
      </c>
      <c r="O47" s="8">
        <f t="shared" si="5"/>
        <v>0</v>
      </c>
      <c r="P47">
        <f>RANK(O47,$O:$O)+COUNTIF($O$6:O47,O47)-1</f>
        <v>42</v>
      </c>
      <c r="R47" t="str">
        <f t="shared" si="1"/>
        <v>أقل من المتوسط</v>
      </c>
      <c r="U47" s="42">
        <v>42</v>
      </c>
      <c r="V47" s="32">
        <f t="shared" si="6"/>
        <v>0</v>
      </c>
      <c r="W47" s="56">
        <f t="shared" si="2"/>
        <v>0</v>
      </c>
      <c r="X47" s="9" t="str">
        <f t="shared" si="3"/>
        <v>متوسط</v>
      </c>
      <c r="Y47" s="37"/>
    </row>
    <row r="48" spans="2:25" customFormat="1" x14ac:dyDescent="0.2">
      <c r="B48" s="42">
        <v>43</v>
      </c>
      <c r="C48" s="516">
        <f>'ادخال البيانات'!A49</f>
        <v>0</v>
      </c>
      <c r="D48" s="516"/>
      <c r="E48" s="516"/>
      <c r="F48" s="6">
        <f>'ادخال البيانات'!BL49</f>
        <v>0</v>
      </c>
      <c r="G48" s="54" t="str">
        <f>'ادخال البيانات'!BO49</f>
        <v/>
      </c>
      <c r="H48" s="19"/>
      <c r="I48" s="3" t="str">
        <f t="shared" si="4"/>
        <v/>
      </c>
      <c r="J48" s="6">
        <v>28</v>
      </c>
      <c r="K48" s="558">
        <f>'ادخال البيانات'!AC455</f>
        <v>0</v>
      </c>
      <c r="L48" s="558"/>
      <c r="N48">
        <f t="shared" si="0"/>
        <v>0</v>
      </c>
      <c r="O48" s="8">
        <f t="shared" si="5"/>
        <v>0</v>
      </c>
      <c r="P48">
        <f>RANK(O48,$O:$O)+COUNTIF($O$6:O48,O48)-1</f>
        <v>43</v>
      </c>
      <c r="R48" t="str">
        <f t="shared" si="1"/>
        <v>أقل من المتوسط</v>
      </c>
      <c r="U48" s="42">
        <v>43</v>
      </c>
      <c r="V48" s="32">
        <f t="shared" si="6"/>
        <v>0</v>
      </c>
      <c r="W48" s="56">
        <f t="shared" si="2"/>
        <v>0</v>
      </c>
      <c r="X48" s="9" t="str">
        <f t="shared" si="3"/>
        <v>متوسط</v>
      </c>
      <c r="Y48" s="37"/>
    </row>
    <row r="49" spans="2:25" customFormat="1" x14ac:dyDescent="0.2">
      <c r="B49" s="42">
        <v>44</v>
      </c>
      <c r="C49" s="516">
        <f>'ادخال البيانات'!A50</f>
        <v>0</v>
      </c>
      <c r="D49" s="516"/>
      <c r="E49" s="516"/>
      <c r="F49" s="6">
        <f>'ادخال البيانات'!BL50</f>
        <v>0</v>
      </c>
      <c r="G49" s="54" t="str">
        <f>'ادخال البيانات'!BO50</f>
        <v/>
      </c>
      <c r="H49" s="19"/>
      <c r="I49" s="3" t="str">
        <f t="shared" si="4"/>
        <v/>
      </c>
      <c r="J49" s="6">
        <v>29</v>
      </c>
      <c r="K49" s="558">
        <f>'ادخال البيانات'!AD455</f>
        <v>0</v>
      </c>
      <c r="L49" s="558"/>
      <c r="N49">
        <f t="shared" si="0"/>
        <v>0</v>
      </c>
      <c r="O49" s="8">
        <f t="shared" si="5"/>
        <v>0</v>
      </c>
      <c r="P49">
        <f>RANK(O49,$O:$O)+COUNTIF($O$6:O49,O49)-1</f>
        <v>44</v>
      </c>
      <c r="R49" t="str">
        <f t="shared" si="1"/>
        <v>أقل من المتوسط</v>
      </c>
      <c r="U49" s="42">
        <v>44</v>
      </c>
      <c r="V49" s="32">
        <f t="shared" si="6"/>
        <v>0</v>
      </c>
      <c r="W49" s="56">
        <f t="shared" si="2"/>
        <v>0</v>
      </c>
      <c r="X49" s="9" t="str">
        <f t="shared" si="3"/>
        <v>متوسط</v>
      </c>
      <c r="Y49" s="37"/>
    </row>
    <row r="50" spans="2:25" customFormat="1" x14ac:dyDescent="0.2">
      <c r="B50" s="42">
        <v>45</v>
      </c>
      <c r="C50" s="516">
        <f>'ادخال البيانات'!A51</f>
        <v>0</v>
      </c>
      <c r="D50" s="516"/>
      <c r="E50" s="516"/>
      <c r="F50" s="6">
        <f>'ادخال البيانات'!BL51</f>
        <v>0</v>
      </c>
      <c r="G50" s="54" t="str">
        <f>'ادخال البيانات'!BO51</f>
        <v/>
      </c>
      <c r="H50" s="19"/>
      <c r="I50" s="3" t="str">
        <f t="shared" si="4"/>
        <v/>
      </c>
      <c r="J50" s="6">
        <v>30</v>
      </c>
      <c r="K50" s="558">
        <f>'ادخال البيانات'!AE455</f>
        <v>0</v>
      </c>
      <c r="L50" s="558"/>
      <c r="N50">
        <f t="shared" si="0"/>
        <v>0</v>
      </c>
      <c r="O50" s="8">
        <f t="shared" si="5"/>
        <v>0</v>
      </c>
      <c r="P50">
        <f>RANK(O50,$O:$O)+COUNTIF($O$6:O50,O50)-1</f>
        <v>45</v>
      </c>
      <c r="R50" t="str">
        <f t="shared" si="1"/>
        <v>أقل من المتوسط</v>
      </c>
      <c r="U50" s="42">
        <v>45</v>
      </c>
      <c r="V50" s="32">
        <f t="shared" si="6"/>
        <v>0</v>
      </c>
      <c r="W50" s="56">
        <f t="shared" si="2"/>
        <v>0</v>
      </c>
      <c r="X50" s="9" t="str">
        <f t="shared" si="3"/>
        <v>متوسط</v>
      </c>
      <c r="Y50" s="37"/>
    </row>
    <row r="51" spans="2:25" customFormat="1" x14ac:dyDescent="0.2">
      <c r="B51" s="42">
        <v>46</v>
      </c>
      <c r="C51" s="516">
        <f>'ادخال البيانات'!A52</f>
        <v>0</v>
      </c>
      <c r="D51" s="516"/>
      <c r="E51" s="516"/>
      <c r="F51" s="6">
        <f>'ادخال البيانات'!BL52</f>
        <v>0</v>
      </c>
      <c r="G51" s="54" t="str">
        <f>'ادخال البيانات'!BO52</f>
        <v/>
      </c>
      <c r="H51" s="19"/>
      <c r="I51" s="3" t="str">
        <f t="shared" si="4"/>
        <v/>
      </c>
      <c r="J51" s="6">
        <v>31</v>
      </c>
      <c r="K51" s="558">
        <f>'ادخال البيانات'!AF455</f>
        <v>0</v>
      </c>
      <c r="L51" s="558"/>
      <c r="N51">
        <f t="shared" si="0"/>
        <v>0</v>
      </c>
      <c r="O51" s="8">
        <f t="shared" si="5"/>
        <v>0</v>
      </c>
      <c r="P51">
        <f>RANK(O51,$O:$O)+COUNTIF($O$6:O51,O51)-1</f>
        <v>46</v>
      </c>
      <c r="R51" t="str">
        <f t="shared" si="1"/>
        <v>أقل من المتوسط</v>
      </c>
      <c r="U51" s="42">
        <v>46</v>
      </c>
      <c r="V51" s="32">
        <f t="shared" si="6"/>
        <v>0</v>
      </c>
      <c r="W51" s="56">
        <f t="shared" si="2"/>
        <v>0</v>
      </c>
      <c r="X51" s="9" t="str">
        <f t="shared" si="3"/>
        <v>متوسط</v>
      </c>
      <c r="Y51" s="37"/>
    </row>
    <row r="52" spans="2:25" customFormat="1" x14ac:dyDescent="0.2">
      <c r="B52" s="42">
        <v>47</v>
      </c>
      <c r="C52" s="516">
        <f>'ادخال البيانات'!A53</f>
        <v>0</v>
      </c>
      <c r="D52" s="516"/>
      <c r="E52" s="516"/>
      <c r="F52" s="6">
        <f>'ادخال البيانات'!BL53</f>
        <v>0</v>
      </c>
      <c r="G52" s="54" t="str">
        <f>'ادخال البيانات'!BO53</f>
        <v/>
      </c>
      <c r="H52" s="19"/>
      <c r="I52" s="3" t="str">
        <f t="shared" si="4"/>
        <v/>
      </c>
      <c r="J52" s="6">
        <v>32</v>
      </c>
      <c r="K52" s="558">
        <f>'ادخال البيانات'!AG455</f>
        <v>0</v>
      </c>
      <c r="L52" s="558"/>
      <c r="N52">
        <f t="shared" si="0"/>
        <v>0</v>
      </c>
      <c r="O52" s="8">
        <f t="shared" si="5"/>
        <v>0</v>
      </c>
      <c r="P52">
        <f>RANK(O52,$O:$O)+COUNTIF($O$6:O52,O52)-1</f>
        <v>47</v>
      </c>
      <c r="R52" t="str">
        <f t="shared" si="1"/>
        <v>أقل من المتوسط</v>
      </c>
      <c r="U52" s="42">
        <v>47</v>
      </c>
      <c r="V52" s="32">
        <f t="shared" si="6"/>
        <v>0</v>
      </c>
      <c r="W52" s="56">
        <f t="shared" si="2"/>
        <v>0</v>
      </c>
      <c r="X52" s="9" t="str">
        <f t="shared" si="3"/>
        <v>متوسط</v>
      </c>
      <c r="Y52" s="37"/>
    </row>
    <row r="53" spans="2:25" customFormat="1" x14ac:dyDescent="0.2">
      <c r="B53" s="42">
        <v>48</v>
      </c>
      <c r="C53" s="516">
        <f>'ادخال البيانات'!A54</f>
        <v>0</v>
      </c>
      <c r="D53" s="516"/>
      <c r="E53" s="516"/>
      <c r="F53" s="6">
        <f>'ادخال البيانات'!BL54</f>
        <v>0</v>
      </c>
      <c r="G53" s="54" t="str">
        <f>'ادخال البيانات'!BO54</f>
        <v/>
      </c>
      <c r="H53" s="19"/>
      <c r="I53" s="3" t="str">
        <f t="shared" si="4"/>
        <v/>
      </c>
      <c r="J53" s="6">
        <v>33</v>
      </c>
      <c r="K53" s="558">
        <f>'ادخال البيانات'!AH455</f>
        <v>0</v>
      </c>
      <c r="L53" s="558"/>
      <c r="N53">
        <f t="shared" si="0"/>
        <v>0</v>
      </c>
      <c r="O53" s="8">
        <f t="shared" si="5"/>
        <v>0</v>
      </c>
      <c r="P53">
        <f>RANK(O53,$O:$O)+COUNTIF($O$6:O53,O53)-1</f>
        <v>48</v>
      </c>
      <c r="R53" t="str">
        <f t="shared" si="1"/>
        <v>أقل من المتوسط</v>
      </c>
      <c r="U53" s="42">
        <v>48</v>
      </c>
      <c r="V53" s="32">
        <f t="shared" si="6"/>
        <v>0</v>
      </c>
      <c r="W53" s="56">
        <f t="shared" si="2"/>
        <v>0</v>
      </c>
      <c r="X53" s="9" t="str">
        <f t="shared" si="3"/>
        <v>متوسط</v>
      </c>
      <c r="Y53" s="37"/>
    </row>
    <row r="54" spans="2:25" customFormat="1" x14ac:dyDescent="0.2">
      <c r="B54" s="42">
        <v>49</v>
      </c>
      <c r="C54" s="516">
        <f>'ادخال البيانات'!A55</f>
        <v>0</v>
      </c>
      <c r="D54" s="516"/>
      <c r="E54" s="516"/>
      <c r="F54" s="6">
        <f>'ادخال البيانات'!BL55</f>
        <v>0</v>
      </c>
      <c r="G54" s="54" t="str">
        <f>'ادخال البيانات'!BO55</f>
        <v/>
      </c>
      <c r="H54" s="19"/>
      <c r="I54" s="3" t="str">
        <f t="shared" si="4"/>
        <v/>
      </c>
      <c r="J54" s="4"/>
      <c r="K54" s="1"/>
      <c r="N54">
        <f t="shared" si="0"/>
        <v>0</v>
      </c>
      <c r="O54" s="8">
        <f t="shared" si="5"/>
        <v>0</v>
      </c>
      <c r="P54">
        <f>RANK(O54,$O:$O)+COUNTIF($O$6:O54,O54)-1</f>
        <v>49</v>
      </c>
      <c r="R54" t="str">
        <f t="shared" si="1"/>
        <v>أقل من المتوسط</v>
      </c>
      <c r="U54" s="42">
        <v>49</v>
      </c>
      <c r="V54" s="32">
        <f t="shared" si="6"/>
        <v>0</v>
      </c>
      <c r="W54" s="56">
        <f t="shared" si="2"/>
        <v>0</v>
      </c>
      <c r="X54" s="9" t="str">
        <f t="shared" si="3"/>
        <v>متوسط</v>
      </c>
      <c r="Y54" s="37"/>
    </row>
    <row r="55" spans="2:25" customFormat="1" x14ac:dyDescent="0.2">
      <c r="B55" s="42">
        <v>50</v>
      </c>
      <c r="C55" s="516">
        <f>'ادخال البيانات'!A56</f>
        <v>0</v>
      </c>
      <c r="D55" s="516"/>
      <c r="E55" s="516"/>
      <c r="F55" s="6">
        <f>'ادخال البيانات'!BL56</f>
        <v>0</v>
      </c>
      <c r="G55" s="54" t="str">
        <f>'ادخال البيانات'!BO56</f>
        <v/>
      </c>
      <c r="H55" s="19"/>
      <c r="I55" s="3" t="str">
        <f t="shared" si="4"/>
        <v/>
      </c>
      <c r="J55" s="4"/>
      <c r="K55" s="1"/>
      <c r="N55">
        <f t="shared" si="0"/>
        <v>0</v>
      </c>
      <c r="O55" s="8">
        <f t="shared" si="5"/>
        <v>0</v>
      </c>
      <c r="P55">
        <f>RANK(O55,$O:$O)+COUNTIF($O$6:O55,O55)-1</f>
        <v>50</v>
      </c>
      <c r="R55" t="str">
        <f t="shared" si="1"/>
        <v>أقل من المتوسط</v>
      </c>
      <c r="U55" s="42">
        <v>50</v>
      </c>
      <c r="V55" s="32">
        <f t="shared" si="6"/>
        <v>0</v>
      </c>
      <c r="W55" s="56">
        <f t="shared" si="2"/>
        <v>0</v>
      </c>
      <c r="X55" s="9" t="str">
        <f t="shared" si="3"/>
        <v>متوسط</v>
      </c>
      <c r="Y55" s="37"/>
    </row>
    <row r="56" spans="2:25" customFormat="1" x14ac:dyDescent="0.2">
      <c r="B56" s="42">
        <v>51</v>
      </c>
      <c r="C56" s="516">
        <f>'ادخال البيانات'!A57</f>
        <v>0</v>
      </c>
      <c r="D56" s="516"/>
      <c r="E56" s="516"/>
      <c r="F56" s="6">
        <f>'ادخال البيانات'!BL57</f>
        <v>0</v>
      </c>
      <c r="G56" s="54" t="str">
        <f>'ادخال البيانات'!BO57</f>
        <v/>
      </c>
      <c r="H56" s="19"/>
      <c r="I56" s="3" t="str">
        <f t="shared" si="4"/>
        <v/>
      </c>
      <c r="J56" s="4"/>
      <c r="K56" s="1"/>
      <c r="N56">
        <f t="shared" si="0"/>
        <v>0</v>
      </c>
      <c r="O56" s="8">
        <f t="shared" si="5"/>
        <v>0</v>
      </c>
      <c r="P56">
        <f>RANK(O56,$O:$O)+COUNTIF($O$6:O56,O56)-1</f>
        <v>51</v>
      </c>
      <c r="R56" t="str">
        <f t="shared" si="1"/>
        <v>أقل من المتوسط</v>
      </c>
      <c r="U56" s="42">
        <v>51</v>
      </c>
      <c r="V56" s="32">
        <f t="shared" si="6"/>
        <v>0</v>
      </c>
      <c r="W56" s="56">
        <f t="shared" si="2"/>
        <v>0</v>
      </c>
      <c r="X56" s="9" t="str">
        <f t="shared" si="3"/>
        <v>متوسط</v>
      </c>
      <c r="Y56" s="37"/>
    </row>
    <row r="57" spans="2:25" customFormat="1" x14ac:dyDescent="0.2">
      <c r="B57" s="42">
        <v>52</v>
      </c>
      <c r="C57" s="516">
        <f>'ادخال البيانات'!A58</f>
        <v>0</v>
      </c>
      <c r="D57" s="516"/>
      <c r="E57" s="516"/>
      <c r="F57" s="6">
        <f>'ادخال البيانات'!BL58</f>
        <v>0</v>
      </c>
      <c r="G57" s="54" t="str">
        <f>'ادخال البيانات'!BO58</f>
        <v/>
      </c>
      <c r="H57" s="19"/>
      <c r="I57" s="3" t="str">
        <f t="shared" si="4"/>
        <v/>
      </c>
      <c r="J57" s="4"/>
      <c r="K57" s="1"/>
      <c r="N57">
        <f t="shared" si="0"/>
        <v>0</v>
      </c>
      <c r="O57" s="8">
        <f t="shared" si="5"/>
        <v>0</v>
      </c>
      <c r="P57">
        <f>RANK(O57,$O:$O)+COUNTIF($O$6:O57,O57)-1</f>
        <v>52</v>
      </c>
      <c r="R57" t="str">
        <f t="shared" si="1"/>
        <v>أقل من المتوسط</v>
      </c>
      <c r="U57" s="42">
        <v>52</v>
      </c>
      <c r="V57" s="32">
        <f t="shared" si="6"/>
        <v>0</v>
      </c>
      <c r="W57" s="56">
        <f t="shared" si="2"/>
        <v>0</v>
      </c>
      <c r="X57" s="9" t="str">
        <f t="shared" si="3"/>
        <v>متوسط</v>
      </c>
      <c r="Y57" s="37"/>
    </row>
    <row r="58" spans="2:25" customFormat="1" x14ac:dyDescent="0.2">
      <c r="B58" s="42">
        <v>53</v>
      </c>
      <c r="C58" s="516">
        <f>'ادخال البيانات'!A59</f>
        <v>0</v>
      </c>
      <c r="D58" s="516"/>
      <c r="E58" s="516"/>
      <c r="F58" s="6">
        <f>'ادخال البيانات'!BL59</f>
        <v>0</v>
      </c>
      <c r="G58" s="54" t="str">
        <f>'ادخال البيانات'!BO59</f>
        <v/>
      </c>
      <c r="H58" s="19"/>
      <c r="I58" s="3" t="str">
        <f t="shared" si="4"/>
        <v/>
      </c>
      <c r="J58" s="4"/>
      <c r="K58" s="1"/>
      <c r="N58">
        <f t="shared" si="0"/>
        <v>0</v>
      </c>
      <c r="O58" s="8">
        <f t="shared" si="5"/>
        <v>0</v>
      </c>
      <c r="P58">
        <f>RANK(O58,$O:$O)+COUNTIF($O$6:O58,O58)-1</f>
        <v>53</v>
      </c>
      <c r="R58" t="str">
        <f t="shared" si="1"/>
        <v>أقل من المتوسط</v>
      </c>
      <c r="U58" s="42">
        <v>53</v>
      </c>
      <c r="V58" s="32">
        <f t="shared" si="6"/>
        <v>0</v>
      </c>
      <c r="W58" s="56">
        <f t="shared" si="2"/>
        <v>0</v>
      </c>
      <c r="X58" s="9" t="str">
        <f t="shared" si="3"/>
        <v>متوسط</v>
      </c>
      <c r="Y58" s="37"/>
    </row>
    <row r="59" spans="2:25" customFormat="1" x14ac:dyDescent="0.2">
      <c r="B59" s="42">
        <v>54</v>
      </c>
      <c r="C59" s="516">
        <f>'ادخال البيانات'!A60</f>
        <v>0</v>
      </c>
      <c r="D59" s="516"/>
      <c r="E59" s="516"/>
      <c r="F59" s="6">
        <f>'ادخال البيانات'!BL60</f>
        <v>0</v>
      </c>
      <c r="G59" s="54" t="str">
        <f>'ادخال البيانات'!BO60</f>
        <v/>
      </c>
      <c r="H59" s="19"/>
      <c r="I59" s="3" t="str">
        <f t="shared" si="4"/>
        <v/>
      </c>
      <c r="J59" s="4"/>
      <c r="K59" s="1"/>
      <c r="N59">
        <f t="shared" si="0"/>
        <v>0</v>
      </c>
      <c r="O59" s="8">
        <f t="shared" si="5"/>
        <v>0</v>
      </c>
      <c r="P59">
        <f>RANK(O59,$O:$O)+COUNTIF($O$6:O59,O59)-1</f>
        <v>54</v>
      </c>
      <c r="R59" t="str">
        <f t="shared" si="1"/>
        <v>أقل من المتوسط</v>
      </c>
      <c r="U59" s="42">
        <v>54</v>
      </c>
      <c r="V59" s="32">
        <f t="shared" si="6"/>
        <v>0</v>
      </c>
      <c r="W59" s="56">
        <f t="shared" si="2"/>
        <v>0</v>
      </c>
      <c r="X59" s="9" t="str">
        <f t="shared" si="3"/>
        <v>متوسط</v>
      </c>
      <c r="Y59" s="37"/>
    </row>
    <row r="60" spans="2:25" customFormat="1" x14ac:dyDescent="0.2">
      <c r="B60" s="42">
        <v>55</v>
      </c>
      <c r="C60" s="516">
        <f>'ادخال البيانات'!A61</f>
        <v>0</v>
      </c>
      <c r="D60" s="516"/>
      <c r="E60" s="516"/>
      <c r="F60" s="6">
        <f>'ادخال البيانات'!BL61</f>
        <v>0</v>
      </c>
      <c r="G60" s="54" t="str">
        <f>'ادخال البيانات'!BO61</f>
        <v/>
      </c>
      <c r="H60" s="19"/>
      <c r="I60" s="3" t="str">
        <f t="shared" si="4"/>
        <v/>
      </c>
      <c r="J60" s="4"/>
      <c r="K60" s="1"/>
      <c r="N60">
        <f t="shared" si="0"/>
        <v>0</v>
      </c>
      <c r="O60" s="8">
        <f t="shared" si="5"/>
        <v>0</v>
      </c>
      <c r="P60">
        <f>RANK(O60,$O:$O)+COUNTIF($O$6:O60,O60)-1</f>
        <v>55</v>
      </c>
      <c r="R60" t="str">
        <f t="shared" si="1"/>
        <v>أقل من المتوسط</v>
      </c>
      <c r="U60" s="42">
        <v>55</v>
      </c>
      <c r="V60" s="32">
        <f t="shared" si="6"/>
        <v>0</v>
      </c>
      <c r="W60" s="56">
        <f t="shared" si="2"/>
        <v>0</v>
      </c>
      <c r="X60" s="9" t="str">
        <f t="shared" si="3"/>
        <v>متوسط</v>
      </c>
      <c r="Y60" s="37"/>
    </row>
    <row r="61" spans="2:25" customFormat="1" x14ac:dyDescent="0.2">
      <c r="B61" s="42">
        <v>56</v>
      </c>
      <c r="C61" s="516">
        <f>'ادخال البيانات'!A62</f>
        <v>0</v>
      </c>
      <c r="D61" s="516"/>
      <c r="E61" s="516"/>
      <c r="F61" s="6">
        <f>'ادخال البيانات'!BL62</f>
        <v>0</v>
      </c>
      <c r="G61" s="54" t="str">
        <f>'ادخال البيانات'!BO62</f>
        <v/>
      </c>
      <c r="H61" s="19"/>
      <c r="I61" s="3" t="str">
        <f t="shared" si="4"/>
        <v/>
      </c>
      <c r="N61">
        <f t="shared" si="0"/>
        <v>0</v>
      </c>
      <c r="O61" s="8">
        <f t="shared" si="5"/>
        <v>0</v>
      </c>
      <c r="P61">
        <f>RANK(O61,$O:$O)+COUNTIF($O$6:O61,O61)-1</f>
        <v>56</v>
      </c>
      <c r="R61" t="str">
        <f t="shared" si="1"/>
        <v>أقل من المتوسط</v>
      </c>
      <c r="U61" s="42">
        <v>56</v>
      </c>
      <c r="V61" s="32">
        <f t="shared" si="6"/>
        <v>0</v>
      </c>
      <c r="W61" s="56">
        <f t="shared" si="2"/>
        <v>0</v>
      </c>
      <c r="X61" s="9" t="str">
        <f t="shared" si="3"/>
        <v>متوسط</v>
      </c>
      <c r="Y61" s="37"/>
    </row>
    <row r="62" spans="2:25" customFormat="1" x14ac:dyDescent="0.2">
      <c r="B62" s="42">
        <v>57</v>
      </c>
      <c r="C62" s="516">
        <f>'ادخال البيانات'!A63</f>
        <v>0</v>
      </c>
      <c r="D62" s="516"/>
      <c r="E62" s="516"/>
      <c r="F62" s="6">
        <f>'ادخال البيانات'!BL63</f>
        <v>0</v>
      </c>
      <c r="G62" s="54" t="str">
        <f>'ادخال البيانات'!BO63</f>
        <v/>
      </c>
      <c r="H62" s="19"/>
      <c r="I62" s="3" t="str">
        <f t="shared" si="4"/>
        <v/>
      </c>
      <c r="N62">
        <f t="shared" si="0"/>
        <v>0</v>
      </c>
      <c r="O62" s="8">
        <f t="shared" si="5"/>
        <v>0</v>
      </c>
      <c r="P62">
        <f>RANK(O62,$O:$O)+COUNTIF($O$6:O62,O62)-1</f>
        <v>57</v>
      </c>
      <c r="R62" t="str">
        <f t="shared" si="1"/>
        <v>أقل من المتوسط</v>
      </c>
      <c r="U62" s="42">
        <v>57</v>
      </c>
      <c r="V62" s="32">
        <f t="shared" si="6"/>
        <v>0</v>
      </c>
      <c r="W62" s="56">
        <f t="shared" si="2"/>
        <v>0</v>
      </c>
      <c r="X62" s="9" t="str">
        <f t="shared" si="3"/>
        <v>متوسط</v>
      </c>
      <c r="Y62" s="37"/>
    </row>
    <row r="63" spans="2:25" customFormat="1" x14ac:dyDescent="0.2">
      <c r="B63" s="42">
        <v>58</v>
      </c>
      <c r="C63" s="516">
        <f>'ادخال البيانات'!A64</f>
        <v>0</v>
      </c>
      <c r="D63" s="516"/>
      <c r="E63" s="516"/>
      <c r="F63" s="6">
        <f>'ادخال البيانات'!BL64</f>
        <v>0</v>
      </c>
      <c r="G63" s="54" t="str">
        <f>'ادخال البيانات'!BO64</f>
        <v/>
      </c>
      <c r="H63" s="19"/>
      <c r="I63" s="3" t="str">
        <f t="shared" si="4"/>
        <v/>
      </c>
      <c r="N63">
        <f t="shared" si="0"/>
        <v>0</v>
      </c>
      <c r="O63" s="8">
        <f t="shared" si="5"/>
        <v>0</v>
      </c>
      <c r="P63">
        <f>RANK(O63,$O:$O)+COUNTIF($O$6:O63,O63)-1</f>
        <v>58</v>
      </c>
      <c r="R63" t="str">
        <f t="shared" si="1"/>
        <v>أقل من المتوسط</v>
      </c>
      <c r="U63" s="42">
        <v>58</v>
      </c>
      <c r="V63" s="32">
        <f t="shared" si="6"/>
        <v>0</v>
      </c>
      <c r="W63" s="56">
        <f t="shared" si="2"/>
        <v>0</v>
      </c>
      <c r="X63" s="9" t="str">
        <f t="shared" si="3"/>
        <v>متوسط</v>
      </c>
      <c r="Y63" s="37"/>
    </row>
    <row r="64" spans="2:25" customFormat="1" x14ac:dyDescent="0.2">
      <c r="B64" s="42">
        <v>59</v>
      </c>
      <c r="C64" s="516">
        <f>'ادخال البيانات'!A65</f>
        <v>0</v>
      </c>
      <c r="D64" s="516"/>
      <c r="E64" s="516"/>
      <c r="F64" s="6">
        <f>'ادخال البيانات'!BL65</f>
        <v>0</v>
      </c>
      <c r="G64" s="54" t="str">
        <f>'ادخال البيانات'!BO65</f>
        <v/>
      </c>
      <c r="H64" s="19"/>
      <c r="I64" s="3" t="str">
        <f t="shared" si="4"/>
        <v/>
      </c>
      <c r="N64">
        <f t="shared" si="0"/>
        <v>0</v>
      </c>
      <c r="O64" s="8">
        <f t="shared" si="5"/>
        <v>0</v>
      </c>
      <c r="P64">
        <f>RANK(O64,$O:$O)+COUNTIF($O$6:O64,O64)-1</f>
        <v>59</v>
      </c>
      <c r="R64" t="str">
        <f t="shared" si="1"/>
        <v>أقل من المتوسط</v>
      </c>
      <c r="U64" s="42">
        <v>59</v>
      </c>
      <c r="V64" s="32">
        <f t="shared" si="6"/>
        <v>0</v>
      </c>
      <c r="W64" s="56">
        <f t="shared" si="2"/>
        <v>0</v>
      </c>
      <c r="X64" s="9" t="str">
        <f t="shared" si="3"/>
        <v>متوسط</v>
      </c>
      <c r="Y64" s="37"/>
    </row>
    <row r="65" spans="2:25" customFormat="1" x14ac:dyDescent="0.2">
      <c r="B65" s="42">
        <v>60</v>
      </c>
      <c r="C65" s="516">
        <f>'ادخال البيانات'!A66</f>
        <v>0</v>
      </c>
      <c r="D65" s="516"/>
      <c r="E65" s="516"/>
      <c r="F65" s="6">
        <f>'ادخال البيانات'!BL66</f>
        <v>0</v>
      </c>
      <c r="G65" s="54" t="str">
        <f>'ادخال البيانات'!BO66</f>
        <v/>
      </c>
      <c r="H65" s="19"/>
      <c r="I65" s="3" t="str">
        <f t="shared" si="4"/>
        <v/>
      </c>
      <c r="N65">
        <f t="shared" si="0"/>
        <v>0</v>
      </c>
      <c r="O65" s="8">
        <f t="shared" si="5"/>
        <v>0</v>
      </c>
      <c r="P65">
        <f>RANK(O65,$O:$O)+COUNTIF($O$6:O65,O65)-1</f>
        <v>60</v>
      </c>
      <c r="R65" t="str">
        <f t="shared" si="1"/>
        <v>أقل من المتوسط</v>
      </c>
      <c r="U65" s="42">
        <v>60</v>
      </c>
      <c r="V65" s="32">
        <f t="shared" si="6"/>
        <v>0</v>
      </c>
      <c r="W65" s="56">
        <f t="shared" si="2"/>
        <v>0</v>
      </c>
      <c r="X65" s="9" t="str">
        <f t="shared" si="3"/>
        <v>متوسط</v>
      </c>
      <c r="Y65" s="37"/>
    </row>
    <row r="66" spans="2:25" customFormat="1" x14ac:dyDescent="0.2">
      <c r="B66" s="42">
        <v>61</v>
      </c>
      <c r="C66" s="516">
        <f>'ادخال البيانات'!A67</f>
        <v>0</v>
      </c>
      <c r="D66" s="516"/>
      <c r="E66" s="516"/>
      <c r="F66" s="6">
        <f>'ادخال البيانات'!BL67</f>
        <v>0</v>
      </c>
      <c r="G66" s="54" t="str">
        <f>'ادخال البيانات'!BO67</f>
        <v/>
      </c>
      <c r="H66" s="19"/>
      <c r="I66" s="3" t="str">
        <f t="shared" si="4"/>
        <v/>
      </c>
      <c r="N66">
        <f t="shared" si="0"/>
        <v>0</v>
      </c>
      <c r="O66" s="8">
        <f t="shared" si="5"/>
        <v>0</v>
      </c>
      <c r="P66">
        <f>RANK(O66,$O:$O)+COUNTIF($O$6:O66,O66)-1</f>
        <v>61</v>
      </c>
      <c r="R66" t="str">
        <f t="shared" si="1"/>
        <v>أقل من المتوسط</v>
      </c>
      <c r="U66" s="42">
        <v>61</v>
      </c>
      <c r="V66" s="32">
        <f t="shared" si="6"/>
        <v>0</v>
      </c>
      <c r="W66" s="56">
        <f t="shared" si="2"/>
        <v>0</v>
      </c>
      <c r="X66" s="9" t="str">
        <f t="shared" si="3"/>
        <v>متوسط</v>
      </c>
      <c r="Y66" s="37"/>
    </row>
    <row r="67" spans="2:25" customFormat="1" x14ac:dyDescent="0.2">
      <c r="B67" s="42">
        <v>62</v>
      </c>
      <c r="C67" s="516">
        <f>'ادخال البيانات'!A68</f>
        <v>0</v>
      </c>
      <c r="D67" s="516"/>
      <c r="E67" s="516"/>
      <c r="F67" s="6">
        <f>'ادخال البيانات'!BL68</f>
        <v>0</v>
      </c>
      <c r="G67" s="54" t="str">
        <f>'ادخال البيانات'!BO68</f>
        <v/>
      </c>
      <c r="H67" s="19"/>
      <c r="I67" s="3" t="str">
        <f t="shared" si="4"/>
        <v/>
      </c>
      <c r="N67">
        <f t="shared" si="0"/>
        <v>0</v>
      </c>
      <c r="O67" s="8">
        <f t="shared" si="5"/>
        <v>0</v>
      </c>
      <c r="P67">
        <f>RANK(O67,$O:$O)+COUNTIF($O$6:O67,O67)-1</f>
        <v>62</v>
      </c>
      <c r="R67" t="str">
        <f t="shared" si="1"/>
        <v>أقل من المتوسط</v>
      </c>
      <c r="U67" s="42">
        <v>62</v>
      </c>
      <c r="V67" s="32">
        <f t="shared" si="6"/>
        <v>0</v>
      </c>
      <c r="W67" s="56">
        <f t="shared" si="2"/>
        <v>0</v>
      </c>
      <c r="X67" s="9" t="str">
        <f t="shared" si="3"/>
        <v>متوسط</v>
      </c>
      <c r="Y67" s="37"/>
    </row>
    <row r="68" spans="2:25" customFormat="1" x14ac:dyDescent="0.2">
      <c r="B68" s="42">
        <v>63</v>
      </c>
      <c r="C68" s="516">
        <f>'ادخال البيانات'!A69</f>
        <v>0</v>
      </c>
      <c r="D68" s="516"/>
      <c r="E68" s="516"/>
      <c r="F68" s="6">
        <f>'ادخال البيانات'!BL69</f>
        <v>0</v>
      </c>
      <c r="G68" s="54" t="str">
        <f>'ادخال البيانات'!BO69</f>
        <v/>
      </c>
      <c r="H68" s="19"/>
      <c r="I68" s="3" t="str">
        <f t="shared" si="4"/>
        <v/>
      </c>
      <c r="N68">
        <f t="shared" si="0"/>
        <v>0</v>
      </c>
      <c r="O68" s="8">
        <f t="shared" si="5"/>
        <v>0</v>
      </c>
      <c r="P68">
        <f>RANK(O68,$O:$O)+COUNTIF($O$6:O68,O68)-1</f>
        <v>63</v>
      </c>
      <c r="R68" t="str">
        <f t="shared" si="1"/>
        <v>أقل من المتوسط</v>
      </c>
      <c r="U68" s="42">
        <v>63</v>
      </c>
      <c r="V68" s="32">
        <f t="shared" si="6"/>
        <v>0</v>
      </c>
      <c r="W68" s="56">
        <f t="shared" si="2"/>
        <v>0</v>
      </c>
      <c r="X68" s="9" t="str">
        <f t="shared" si="3"/>
        <v>متوسط</v>
      </c>
      <c r="Y68" s="37"/>
    </row>
    <row r="69" spans="2:25" customFormat="1" x14ac:dyDescent="0.2">
      <c r="B69" s="42">
        <v>64</v>
      </c>
      <c r="C69" s="516">
        <f>'ادخال البيانات'!A70</f>
        <v>0</v>
      </c>
      <c r="D69" s="516"/>
      <c r="E69" s="516"/>
      <c r="F69" s="6">
        <f>'ادخال البيانات'!BL70</f>
        <v>0</v>
      </c>
      <c r="G69" s="54" t="str">
        <f>'ادخال البيانات'!BO70</f>
        <v/>
      </c>
      <c r="H69" s="19"/>
      <c r="I69" s="3" t="str">
        <f t="shared" si="4"/>
        <v/>
      </c>
      <c r="N69">
        <f t="shared" si="0"/>
        <v>0</v>
      </c>
      <c r="O69" s="8">
        <f t="shared" si="5"/>
        <v>0</v>
      </c>
      <c r="P69">
        <f>RANK(O69,$O:$O)+COUNTIF($O$6:O69,O69)-1</f>
        <v>64</v>
      </c>
      <c r="R69" t="str">
        <f t="shared" si="1"/>
        <v>أقل من المتوسط</v>
      </c>
      <c r="U69" s="42">
        <v>64</v>
      </c>
      <c r="V69" s="32">
        <f t="shared" si="6"/>
        <v>0</v>
      </c>
      <c r="W69" s="56">
        <f t="shared" si="2"/>
        <v>0</v>
      </c>
      <c r="X69" s="9" t="str">
        <f t="shared" si="3"/>
        <v>متوسط</v>
      </c>
      <c r="Y69" s="37"/>
    </row>
    <row r="70" spans="2:25" customFormat="1" x14ac:dyDescent="0.2">
      <c r="B70" s="42">
        <v>65</v>
      </c>
      <c r="C70" s="516">
        <f>'ادخال البيانات'!A71</f>
        <v>0</v>
      </c>
      <c r="D70" s="516"/>
      <c r="E70" s="516"/>
      <c r="F70" s="6">
        <f>'ادخال البيانات'!BL71</f>
        <v>0</v>
      </c>
      <c r="G70" s="54" t="str">
        <f>'ادخال البيانات'!BO71</f>
        <v/>
      </c>
      <c r="H70" s="19"/>
      <c r="I70" s="3" t="str">
        <f t="shared" si="4"/>
        <v/>
      </c>
      <c r="N70">
        <f t="shared" ref="N70:N133" si="7">C70</f>
        <v>0</v>
      </c>
      <c r="O70" s="8">
        <f t="shared" si="5"/>
        <v>0</v>
      </c>
      <c r="P70">
        <f>RANK(O70,$O:$O)+COUNTIF($O$6:O70,O70)-1</f>
        <v>65</v>
      </c>
      <c r="R70" t="str">
        <f t="shared" ref="R70:R133" si="8">IF(O70&lt;=$AI$6,"أقل من المتوسط",IF(O70&gt;=$AI$7,"فوق المتوسط","متوسط"))</f>
        <v>أقل من المتوسط</v>
      </c>
      <c r="U70" s="42">
        <v>65</v>
      </c>
      <c r="V70" s="32">
        <f t="shared" si="6"/>
        <v>0</v>
      </c>
      <c r="W70" s="56">
        <f t="shared" ref="W70:W133" si="9">INDEX($O$6:$O$449,MATCH(U70,$P$6:$P$449,0))</f>
        <v>0</v>
      </c>
      <c r="X70" s="9" t="str">
        <f t="shared" ref="X70:X133" si="10">IFERROR(IF(W70&gt;$AI$7,"فوق المتوسط",IF(W70&gt;=$AI$6,"متوسط",IF(W70&gt;=$AI$6,"أقل من المتوسط",IF(V70&gt;0,"أقل من المتوسط")))),"لايوجد")</f>
        <v>متوسط</v>
      </c>
      <c r="Y70" s="37"/>
    </row>
    <row r="71" spans="2:25" customFormat="1" x14ac:dyDescent="0.2">
      <c r="B71" s="42">
        <v>66</v>
      </c>
      <c r="C71" s="516">
        <f>'ادخال البيانات'!A72</f>
        <v>0</v>
      </c>
      <c r="D71" s="516"/>
      <c r="E71" s="516"/>
      <c r="F71" s="6">
        <f>'ادخال البيانات'!BL72</f>
        <v>0</v>
      </c>
      <c r="G71" s="54" t="str">
        <f>'ادخال البيانات'!BO72</f>
        <v/>
      </c>
      <c r="H71" s="19"/>
      <c r="I71" s="3" t="str">
        <f t="shared" ref="I71:I134" si="11">G71</f>
        <v/>
      </c>
      <c r="N71">
        <f t="shared" si="7"/>
        <v>0</v>
      </c>
      <c r="O71" s="8">
        <f t="shared" ref="O71:O134" si="12">F71</f>
        <v>0</v>
      </c>
      <c r="P71">
        <f>RANK(O71,$O:$O)+COUNTIF($O$6:O71,O71)-1</f>
        <v>66</v>
      </c>
      <c r="R71" t="str">
        <f t="shared" si="8"/>
        <v>أقل من المتوسط</v>
      </c>
      <c r="U71" s="42">
        <v>66</v>
      </c>
      <c r="V71" s="32">
        <f t="shared" ref="V71:V134" si="13">INDEX($N$6:$N$449,MATCH(U71,$P$6:$P$449,0))</f>
        <v>0</v>
      </c>
      <c r="W71" s="56">
        <f t="shared" si="9"/>
        <v>0</v>
      </c>
      <c r="X71" s="9" t="str">
        <f t="shared" si="10"/>
        <v>متوسط</v>
      </c>
      <c r="Y71" s="37"/>
    </row>
    <row r="72" spans="2:25" customFormat="1" x14ac:dyDescent="0.2">
      <c r="B72" s="42">
        <v>67</v>
      </c>
      <c r="C72" s="516">
        <f>'ادخال البيانات'!A73</f>
        <v>0</v>
      </c>
      <c r="D72" s="516"/>
      <c r="E72" s="516"/>
      <c r="F72" s="6">
        <f>'ادخال البيانات'!BL73</f>
        <v>0</v>
      </c>
      <c r="G72" s="54" t="str">
        <f>'ادخال البيانات'!BO73</f>
        <v/>
      </c>
      <c r="H72" s="19"/>
      <c r="I72" s="3" t="str">
        <f t="shared" si="11"/>
        <v/>
      </c>
      <c r="N72">
        <f t="shared" si="7"/>
        <v>0</v>
      </c>
      <c r="O72" s="8">
        <f t="shared" si="12"/>
        <v>0</v>
      </c>
      <c r="P72">
        <f>RANK(O72,$O:$O)+COUNTIF($O$6:O72,O72)-1</f>
        <v>67</v>
      </c>
      <c r="R72" t="str">
        <f t="shared" si="8"/>
        <v>أقل من المتوسط</v>
      </c>
      <c r="U72" s="42">
        <v>67</v>
      </c>
      <c r="V72" s="32">
        <f t="shared" si="13"/>
        <v>0</v>
      </c>
      <c r="W72" s="56">
        <f t="shared" si="9"/>
        <v>0</v>
      </c>
      <c r="X72" s="9" t="str">
        <f t="shared" si="10"/>
        <v>متوسط</v>
      </c>
      <c r="Y72" s="37"/>
    </row>
    <row r="73" spans="2:25" customFormat="1" x14ac:dyDescent="0.2">
      <c r="B73" s="42">
        <v>68</v>
      </c>
      <c r="C73" s="516">
        <f>'ادخال البيانات'!A74</f>
        <v>0</v>
      </c>
      <c r="D73" s="516"/>
      <c r="E73" s="516"/>
      <c r="F73" s="6">
        <f>'ادخال البيانات'!BL74</f>
        <v>0</v>
      </c>
      <c r="G73" s="54" t="str">
        <f>'ادخال البيانات'!BO74</f>
        <v/>
      </c>
      <c r="H73" s="19"/>
      <c r="I73" s="3" t="str">
        <f t="shared" si="11"/>
        <v/>
      </c>
      <c r="N73">
        <f t="shared" si="7"/>
        <v>0</v>
      </c>
      <c r="O73" s="8">
        <f t="shared" si="12"/>
        <v>0</v>
      </c>
      <c r="P73">
        <f>RANK(O73,$O:$O)+COUNTIF($O$6:O73,O73)-1</f>
        <v>68</v>
      </c>
      <c r="R73" t="str">
        <f t="shared" si="8"/>
        <v>أقل من المتوسط</v>
      </c>
      <c r="U73" s="42">
        <v>68</v>
      </c>
      <c r="V73" s="32">
        <f t="shared" si="13"/>
        <v>0</v>
      </c>
      <c r="W73" s="56">
        <f t="shared" si="9"/>
        <v>0</v>
      </c>
      <c r="X73" s="9" t="str">
        <f t="shared" si="10"/>
        <v>متوسط</v>
      </c>
      <c r="Y73" s="37"/>
    </row>
    <row r="74" spans="2:25" customFormat="1" x14ac:dyDescent="0.2">
      <c r="B74" s="42">
        <v>69</v>
      </c>
      <c r="C74" s="516">
        <f>'ادخال البيانات'!A75</f>
        <v>0</v>
      </c>
      <c r="D74" s="516"/>
      <c r="E74" s="516"/>
      <c r="F74" s="6">
        <f>'ادخال البيانات'!BL75</f>
        <v>0</v>
      </c>
      <c r="G74" s="54" t="str">
        <f>'ادخال البيانات'!BO75</f>
        <v/>
      </c>
      <c r="H74" s="19"/>
      <c r="I74" s="3" t="str">
        <f t="shared" si="11"/>
        <v/>
      </c>
      <c r="N74">
        <f t="shared" si="7"/>
        <v>0</v>
      </c>
      <c r="O74" s="8">
        <f t="shared" si="12"/>
        <v>0</v>
      </c>
      <c r="P74">
        <f>RANK(O74,$O:$O)+COUNTIF($O$6:O74,O74)-1</f>
        <v>69</v>
      </c>
      <c r="R74" t="str">
        <f t="shared" si="8"/>
        <v>أقل من المتوسط</v>
      </c>
      <c r="U74" s="42">
        <v>69</v>
      </c>
      <c r="V74" s="32">
        <f t="shared" si="13"/>
        <v>0</v>
      </c>
      <c r="W74" s="56">
        <f t="shared" si="9"/>
        <v>0</v>
      </c>
      <c r="X74" s="9" t="str">
        <f t="shared" si="10"/>
        <v>متوسط</v>
      </c>
      <c r="Y74" s="37"/>
    </row>
    <row r="75" spans="2:25" customFormat="1" x14ac:dyDescent="0.2">
      <c r="B75" s="42">
        <v>70</v>
      </c>
      <c r="C75" s="516">
        <f>'ادخال البيانات'!A76</f>
        <v>0</v>
      </c>
      <c r="D75" s="516"/>
      <c r="E75" s="516"/>
      <c r="F75" s="6">
        <f>'ادخال البيانات'!BL76</f>
        <v>0</v>
      </c>
      <c r="G75" s="54" t="str">
        <f>'ادخال البيانات'!BO76</f>
        <v/>
      </c>
      <c r="H75" s="19"/>
      <c r="I75" s="3" t="str">
        <f t="shared" si="11"/>
        <v/>
      </c>
      <c r="N75">
        <f t="shared" si="7"/>
        <v>0</v>
      </c>
      <c r="O75" s="8">
        <f t="shared" si="12"/>
        <v>0</v>
      </c>
      <c r="P75">
        <f>RANK(O75,$O:$O)+COUNTIF($O$6:O75,O75)-1</f>
        <v>70</v>
      </c>
      <c r="R75" t="str">
        <f t="shared" si="8"/>
        <v>أقل من المتوسط</v>
      </c>
      <c r="U75" s="42">
        <v>70</v>
      </c>
      <c r="V75" s="32">
        <f t="shared" si="13"/>
        <v>0</v>
      </c>
      <c r="W75" s="56">
        <f t="shared" si="9"/>
        <v>0</v>
      </c>
      <c r="X75" s="9" t="str">
        <f t="shared" si="10"/>
        <v>متوسط</v>
      </c>
      <c r="Y75" s="37"/>
    </row>
    <row r="76" spans="2:25" customFormat="1" x14ac:dyDescent="0.2">
      <c r="B76" s="42">
        <v>71</v>
      </c>
      <c r="C76" s="516">
        <f>'ادخال البيانات'!A77</f>
        <v>0</v>
      </c>
      <c r="D76" s="516"/>
      <c r="E76" s="516"/>
      <c r="F76" s="6">
        <f>'ادخال البيانات'!BL77</f>
        <v>0</v>
      </c>
      <c r="G76" s="54" t="str">
        <f>'ادخال البيانات'!BO77</f>
        <v/>
      </c>
      <c r="H76" s="19"/>
      <c r="I76" s="3" t="str">
        <f t="shared" si="11"/>
        <v/>
      </c>
      <c r="N76">
        <f t="shared" si="7"/>
        <v>0</v>
      </c>
      <c r="O76" s="8">
        <f t="shared" si="12"/>
        <v>0</v>
      </c>
      <c r="P76">
        <f>RANK(O76,$O:$O)+COUNTIF($O$6:O76,O76)-1</f>
        <v>71</v>
      </c>
      <c r="R76" t="str">
        <f t="shared" si="8"/>
        <v>أقل من المتوسط</v>
      </c>
      <c r="U76" s="42">
        <v>71</v>
      </c>
      <c r="V76" s="32">
        <f t="shared" si="13"/>
        <v>0</v>
      </c>
      <c r="W76" s="56">
        <f t="shared" si="9"/>
        <v>0</v>
      </c>
      <c r="X76" s="9" t="str">
        <f t="shared" si="10"/>
        <v>متوسط</v>
      </c>
      <c r="Y76" s="37"/>
    </row>
    <row r="77" spans="2:25" customFormat="1" x14ac:dyDescent="0.2">
      <c r="B77" s="42">
        <v>72</v>
      </c>
      <c r="C77" s="516">
        <f>'ادخال البيانات'!A78</f>
        <v>0</v>
      </c>
      <c r="D77" s="516"/>
      <c r="E77" s="516"/>
      <c r="F77" s="6">
        <f>'ادخال البيانات'!BL78</f>
        <v>0</v>
      </c>
      <c r="G77" s="54" t="str">
        <f>'ادخال البيانات'!BO78</f>
        <v/>
      </c>
      <c r="H77" s="19"/>
      <c r="I77" s="3" t="str">
        <f t="shared" si="11"/>
        <v/>
      </c>
      <c r="N77">
        <f t="shared" si="7"/>
        <v>0</v>
      </c>
      <c r="O77" s="8">
        <f t="shared" si="12"/>
        <v>0</v>
      </c>
      <c r="P77">
        <f>RANK(O77,$O:$O)+COUNTIF($O$6:O77,O77)-1</f>
        <v>72</v>
      </c>
      <c r="R77" t="str">
        <f t="shared" si="8"/>
        <v>أقل من المتوسط</v>
      </c>
      <c r="U77" s="42">
        <v>72</v>
      </c>
      <c r="V77" s="32">
        <f t="shared" si="13"/>
        <v>0</v>
      </c>
      <c r="W77" s="56">
        <f t="shared" si="9"/>
        <v>0</v>
      </c>
      <c r="X77" s="9" t="str">
        <f t="shared" si="10"/>
        <v>متوسط</v>
      </c>
      <c r="Y77" s="37"/>
    </row>
    <row r="78" spans="2:25" customFormat="1" x14ac:dyDescent="0.2">
      <c r="B78" s="42">
        <v>73</v>
      </c>
      <c r="C78" s="516">
        <f>'ادخال البيانات'!A79</f>
        <v>0</v>
      </c>
      <c r="D78" s="516"/>
      <c r="E78" s="516"/>
      <c r="F78" s="6">
        <f>'ادخال البيانات'!BL79</f>
        <v>0</v>
      </c>
      <c r="G78" s="54" t="str">
        <f>'ادخال البيانات'!BO79</f>
        <v/>
      </c>
      <c r="H78" s="19"/>
      <c r="I78" s="3" t="str">
        <f t="shared" si="11"/>
        <v/>
      </c>
      <c r="N78">
        <f t="shared" si="7"/>
        <v>0</v>
      </c>
      <c r="O78" s="8">
        <f t="shared" si="12"/>
        <v>0</v>
      </c>
      <c r="P78">
        <f>RANK(O78,$O:$O)+COUNTIF($O$6:O78,O78)-1</f>
        <v>73</v>
      </c>
      <c r="R78" t="str">
        <f t="shared" si="8"/>
        <v>أقل من المتوسط</v>
      </c>
      <c r="U78" s="42">
        <v>73</v>
      </c>
      <c r="V78" s="32">
        <f t="shared" si="13"/>
        <v>0</v>
      </c>
      <c r="W78" s="56">
        <f t="shared" si="9"/>
        <v>0</v>
      </c>
      <c r="X78" s="9" t="str">
        <f t="shared" si="10"/>
        <v>متوسط</v>
      </c>
      <c r="Y78" s="37"/>
    </row>
    <row r="79" spans="2:25" customFormat="1" x14ac:dyDescent="0.2">
      <c r="B79" s="42">
        <v>74</v>
      </c>
      <c r="C79" s="516">
        <f>'ادخال البيانات'!A80</f>
        <v>0</v>
      </c>
      <c r="D79" s="516"/>
      <c r="E79" s="516"/>
      <c r="F79" s="6">
        <f>'ادخال البيانات'!BL80</f>
        <v>0</v>
      </c>
      <c r="G79" s="54" t="str">
        <f>'ادخال البيانات'!BO80</f>
        <v/>
      </c>
      <c r="H79" s="19"/>
      <c r="I79" s="3" t="str">
        <f t="shared" si="11"/>
        <v/>
      </c>
      <c r="N79">
        <f t="shared" si="7"/>
        <v>0</v>
      </c>
      <c r="O79" s="8">
        <f t="shared" si="12"/>
        <v>0</v>
      </c>
      <c r="P79">
        <f>RANK(O79,$O:$O)+COUNTIF($O$6:O79,O79)-1</f>
        <v>74</v>
      </c>
      <c r="R79" t="str">
        <f t="shared" si="8"/>
        <v>أقل من المتوسط</v>
      </c>
      <c r="U79" s="42">
        <v>74</v>
      </c>
      <c r="V79" s="32">
        <f t="shared" si="13"/>
        <v>0</v>
      </c>
      <c r="W79" s="56">
        <f t="shared" si="9"/>
        <v>0</v>
      </c>
      <c r="X79" s="9" t="str">
        <f t="shared" si="10"/>
        <v>متوسط</v>
      </c>
      <c r="Y79" s="37"/>
    </row>
    <row r="80" spans="2:25" customFormat="1" x14ac:dyDescent="0.2">
      <c r="B80" s="42">
        <v>75</v>
      </c>
      <c r="C80" s="516">
        <f>'ادخال البيانات'!A81</f>
        <v>0</v>
      </c>
      <c r="D80" s="516"/>
      <c r="E80" s="516"/>
      <c r="F80" s="6">
        <f>'ادخال البيانات'!BL81</f>
        <v>0</v>
      </c>
      <c r="G80" s="54" t="str">
        <f>'ادخال البيانات'!BO81</f>
        <v/>
      </c>
      <c r="H80" s="19"/>
      <c r="I80" s="3" t="str">
        <f t="shared" si="11"/>
        <v/>
      </c>
      <c r="N80">
        <f t="shared" si="7"/>
        <v>0</v>
      </c>
      <c r="O80" s="8">
        <f t="shared" si="12"/>
        <v>0</v>
      </c>
      <c r="P80">
        <f>RANK(O80,$O:$O)+COUNTIF($O$6:O80,O80)-1</f>
        <v>75</v>
      </c>
      <c r="R80" t="str">
        <f t="shared" si="8"/>
        <v>أقل من المتوسط</v>
      </c>
      <c r="U80" s="42">
        <v>75</v>
      </c>
      <c r="V80" s="32">
        <f t="shared" si="13"/>
        <v>0</v>
      </c>
      <c r="W80" s="56">
        <f t="shared" si="9"/>
        <v>0</v>
      </c>
      <c r="X80" s="9" t="str">
        <f t="shared" si="10"/>
        <v>متوسط</v>
      </c>
      <c r="Y80" s="37"/>
    </row>
    <row r="81" spans="2:25" customFormat="1" x14ac:dyDescent="0.2">
      <c r="B81" s="42">
        <v>76</v>
      </c>
      <c r="C81" s="516">
        <f>'ادخال البيانات'!A82</f>
        <v>0</v>
      </c>
      <c r="D81" s="516"/>
      <c r="E81" s="516"/>
      <c r="F81" s="6">
        <f>'ادخال البيانات'!BL82</f>
        <v>0</v>
      </c>
      <c r="G81" s="54" t="str">
        <f>'ادخال البيانات'!BO82</f>
        <v/>
      </c>
      <c r="H81" s="19"/>
      <c r="I81" s="3" t="str">
        <f t="shared" si="11"/>
        <v/>
      </c>
      <c r="N81">
        <f t="shared" si="7"/>
        <v>0</v>
      </c>
      <c r="O81" s="8">
        <f t="shared" si="12"/>
        <v>0</v>
      </c>
      <c r="P81">
        <f>RANK(O81,$O:$O)+COUNTIF($O$6:O81,O81)-1</f>
        <v>76</v>
      </c>
      <c r="R81" t="str">
        <f t="shared" si="8"/>
        <v>أقل من المتوسط</v>
      </c>
      <c r="U81" s="42">
        <v>76</v>
      </c>
      <c r="V81" s="32">
        <f t="shared" si="13"/>
        <v>0</v>
      </c>
      <c r="W81" s="56">
        <f t="shared" si="9"/>
        <v>0</v>
      </c>
      <c r="X81" s="9" t="str">
        <f t="shared" si="10"/>
        <v>متوسط</v>
      </c>
      <c r="Y81" s="37"/>
    </row>
    <row r="82" spans="2:25" customFormat="1" x14ac:dyDescent="0.2">
      <c r="B82" s="42">
        <v>77</v>
      </c>
      <c r="C82" s="516">
        <f>'ادخال البيانات'!A83</f>
        <v>0</v>
      </c>
      <c r="D82" s="516"/>
      <c r="E82" s="516"/>
      <c r="F82" s="6">
        <f>'ادخال البيانات'!BL83</f>
        <v>0</v>
      </c>
      <c r="G82" s="54" t="str">
        <f>'ادخال البيانات'!BO83</f>
        <v/>
      </c>
      <c r="H82" s="19"/>
      <c r="I82" s="3" t="str">
        <f t="shared" si="11"/>
        <v/>
      </c>
      <c r="N82">
        <f t="shared" si="7"/>
        <v>0</v>
      </c>
      <c r="O82" s="8">
        <f t="shared" si="12"/>
        <v>0</v>
      </c>
      <c r="P82">
        <f>RANK(O82,$O:$O)+COUNTIF($O$6:O82,O82)-1</f>
        <v>77</v>
      </c>
      <c r="R82" t="str">
        <f t="shared" si="8"/>
        <v>أقل من المتوسط</v>
      </c>
      <c r="U82" s="42">
        <v>77</v>
      </c>
      <c r="V82" s="32">
        <f t="shared" si="13"/>
        <v>0</v>
      </c>
      <c r="W82" s="56">
        <f t="shared" si="9"/>
        <v>0</v>
      </c>
      <c r="X82" s="9" t="str">
        <f t="shared" si="10"/>
        <v>متوسط</v>
      </c>
      <c r="Y82" s="37"/>
    </row>
    <row r="83" spans="2:25" customFormat="1" x14ac:dyDescent="0.2">
      <c r="B83" s="42">
        <v>78</v>
      </c>
      <c r="C83" s="516">
        <f>'ادخال البيانات'!A84</f>
        <v>0</v>
      </c>
      <c r="D83" s="516"/>
      <c r="E83" s="516"/>
      <c r="F83" s="6">
        <f>'ادخال البيانات'!BL84</f>
        <v>0</v>
      </c>
      <c r="G83" s="54" t="str">
        <f>'ادخال البيانات'!BO84</f>
        <v/>
      </c>
      <c r="H83" s="19"/>
      <c r="I83" s="3" t="str">
        <f t="shared" si="11"/>
        <v/>
      </c>
      <c r="N83">
        <f t="shared" si="7"/>
        <v>0</v>
      </c>
      <c r="O83" s="8">
        <f t="shared" si="12"/>
        <v>0</v>
      </c>
      <c r="P83">
        <f>RANK(O83,$O:$O)+COUNTIF($O$6:O83,O83)-1</f>
        <v>78</v>
      </c>
      <c r="R83" t="str">
        <f t="shared" si="8"/>
        <v>أقل من المتوسط</v>
      </c>
      <c r="U83" s="42">
        <v>78</v>
      </c>
      <c r="V83" s="32">
        <f t="shared" si="13"/>
        <v>0</v>
      </c>
      <c r="W83" s="56">
        <f t="shared" si="9"/>
        <v>0</v>
      </c>
      <c r="X83" s="9" t="str">
        <f t="shared" si="10"/>
        <v>متوسط</v>
      </c>
      <c r="Y83" s="37"/>
    </row>
    <row r="84" spans="2:25" customFormat="1" x14ac:dyDescent="0.2">
      <c r="B84" s="42">
        <v>79</v>
      </c>
      <c r="C84" s="516">
        <f>'ادخال البيانات'!A85</f>
        <v>0</v>
      </c>
      <c r="D84" s="516"/>
      <c r="E84" s="516"/>
      <c r="F84" s="6">
        <f>'ادخال البيانات'!BL85</f>
        <v>0</v>
      </c>
      <c r="G84" s="54" t="str">
        <f>'ادخال البيانات'!BO85</f>
        <v/>
      </c>
      <c r="H84" s="19"/>
      <c r="I84" s="3" t="str">
        <f t="shared" si="11"/>
        <v/>
      </c>
      <c r="N84">
        <f t="shared" si="7"/>
        <v>0</v>
      </c>
      <c r="O84" s="8">
        <f t="shared" si="12"/>
        <v>0</v>
      </c>
      <c r="P84">
        <f>RANK(O84,$O:$O)+COUNTIF($O$6:O84,O84)-1</f>
        <v>79</v>
      </c>
      <c r="R84" t="str">
        <f t="shared" si="8"/>
        <v>أقل من المتوسط</v>
      </c>
      <c r="U84" s="42">
        <v>79</v>
      </c>
      <c r="V84" s="32">
        <f t="shared" si="13"/>
        <v>0</v>
      </c>
      <c r="W84" s="56">
        <f t="shared" si="9"/>
        <v>0</v>
      </c>
      <c r="X84" s="9" t="str">
        <f t="shared" si="10"/>
        <v>متوسط</v>
      </c>
      <c r="Y84" s="37"/>
    </row>
    <row r="85" spans="2:25" customFormat="1" x14ac:dyDescent="0.2">
      <c r="B85" s="42">
        <v>80</v>
      </c>
      <c r="C85" s="516">
        <f>'ادخال البيانات'!A86</f>
        <v>0</v>
      </c>
      <c r="D85" s="516"/>
      <c r="E85" s="516"/>
      <c r="F85" s="6">
        <f>'ادخال البيانات'!BL86</f>
        <v>0</v>
      </c>
      <c r="G85" s="54" t="str">
        <f>'ادخال البيانات'!BO86</f>
        <v/>
      </c>
      <c r="H85" s="19"/>
      <c r="I85" s="3" t="str">
        <f t="shared" si="11"/>
        <v/>
      </c>
      <c r="N85">
        <f t="shared" si="7"/>
        <v>0</v>
      </c>
      <c r="O85" s="8">
        <f t="shared" si="12"/>
        <v>0</v>
      </c>
      <c r="P85">
        <f>RANK(O85,$O:$O)+COUNTIF($O$6:O85,O85)-1</f>
        <v>80</v>
      </c>
      <c r="R85" t="str">
        <f t="shared" si="8"/>
        <v>أقل من المتوسط</v>
      </c>
      <c r="U85" s="42">
        <v>80</v>
      </c>
      <c r="V85" s="32">
        <f t="shared" si="13"/>
        <v>0</v>
      </c>
      <c r="W85" s="56">
        <f t="shared" si="9"/>
        <v>0</v>
      </c>
      <c r="X85" s="9" t="str">
        <f t="shared" si="10"/>
        <v>متوسط</v>
      </c>
      <c r="Y85" s="37"/>
    </row>
    <row r="86" spans="2:25" customFormat="1" x14ac:dyDescent="0.2">
      <c r="B86" s="42">
        <v>81</v>
      </c>
      <c r="C86" s="516">
        <f>'ادخال البيانات'!A87</f>
        <v>0</v>
      </c>
      <c r="D86" s="516"/>
      <c r="E86" s="516"/>
      <c r="F86" s="6">
        <f>'ادخال البيانات'!BL87</f>
        <v>0</v>
      </c>
      <c r="G86" s="54" t="str">
        <f>'ادخال البيانات'!BO87</f>
        <v/>
      </c>
      <c r="H86" s="19"/>
      <c r="I86" s="3" t="str">
        <f t="shared" si="11"/>
        <v/>
      </c>
      <c r="N86">
        <f t="shared" si="7"/>
        <v>0</v>
      </c>
      <c r="O86" s="8">
        <f t="shared" si="12"/>
        <v>0</v>
      </c>
      <c r="P86">
        <f>RANK(O86,$O:$O)+COUNTIF($O$6:O86,O86)-1</f>
        <v>81</v>
      </c>
      <c r="R86" t="str">
        <f t="shared" si="8"/>
        <v>أقل من المتوسط</v>
      </c>
      <c r="U86" s="42">
        <v>81</v>
      </c>
      <c r="V86" s="32">
        <f t="shared" si="13"/>
        <v>0</v>
      </c>
      <c r="W86" s="56">
        <f t="shared" si="9"/>
        <v>0</v>
      </c>
      <c r="X86" s="9" t="str">
        <f t="shared" si="10"/>
        <v>متوسط</v>
      </c>
      <c r="Y86" s="37"/>
    </row>
    <row r="87" spans="2:25" customFormat="1" x14ac:dyDescent="0.2">
      <c r="B87" s="42">
        <v>82</v>
      </c>
      <c r="C87" s="516">
        <f>'ادخال البيانات'!A88</f>
        <v>0</v>
      </c>
      <c r="D87" s="516"/>
      <c r="E87" s="516"/>
      <c r="F87" s="6">
        <f>'ادخال البيانات'!BL88</f>
        <v>0</v>
      </c>
      <c r="G87" s="54" t="str">
        <f>'ادخال البيانات'!BO88</f>
        <v/>
      </c>
      <c r="H87" s="19"/>
      <c r="I87" s="3" t="str">
        <f t="shared" si="11"/>
        <v/>
      </c>
      <c r="N87">
        <f t="shared" si="7"/>
        <v>0</v>
      </c>
      <c r="O87" s="8">
        <f t="shared" si="12"/>
        <v>0</v>
      </c>
      <c r="P87">
        <f>RANK(O87,$O:$O)+COUNTIF($O$6:O87,O87)-1</f>
        <v>82</v>
      </c>
      <c r="R87" t="str">
        <f t="shared" si="8"/>
        <v>أقل من المتوسط</v>
      </c>
      <c r="U87" s="42">
        <v>82</v>
      </c>
      <c r="V87" s="32">
        <f t="shared" si="13"/>
        <v>0</v>
      </c>
      <c r="W87" s="56">
        <f t="shared" si="9"/>
        <v>0</v>
      </c>
      <c r="X87" s="9" t="str">
        <f t="shared" si="10"/>
        <v>متوسط</v>
      </c>
      <c r="Y87" s="37"/>
    </row>
    <row r="88" spans="2:25" customFormat="1" x14ac:dyDescent="0.2">
      <c r="B88" s="42">
        <v>83</v>
      </c>
      <c r="C88" s="516">
        <f>'ادخال البيانات'!A89</f>
        <v>0</v>
      </c>
      <c r="D88" s="516"/>
      <c r="E88" s="516"/>
      <c r="F88" s="6">
        <f>'ادخال البيانات'!BL89</f>
        <v>0</v>
      </c>
      <c r="G88" s="54" t="str">
        <f>'ادخال البيانات'!BO89</f>
        <v/>
      </c>
      <c r="H88" s="19"/>
      <c r="I88" s="3" t="str">
        <f t="shared" si="11"/>
        <v/>
      </c>
      <c r="N88">
        <f t="shared" si="7"/>
        <v>0</v>
      </c>
      <c r="O88" s="8">
        <f t="shared" si="12"/>
        <v>0</v>
      </c>
      <c r="P88">
        <f>RANK(O88,$O:$O)+COUNTIF($O$6:O88,O88)-1</f>
        <v>83</v>
      </c>
      <c r="R88" t="str">
        <f t="shared" si="8"/>
        <v>أقل من المتوسط</v>
      </c>
      <c r="U88" s="42">
        <v>83</v>
      </c>
      <c r="V88" s="32">
        <f t="shared" si="13"/>
        <v>0</v>
      </c>
      <c r="W88" s="56">
        <f t="shared" si="9"/>
        <v>0</v>
      </c>
      <c r="X88" s="9" t="str">
        <f t="shared" si="10"/>
        <v>متوسط</v>
      </c>
      <c r="Y88" s="37"/>
    </row>
    <row r="89" spans="2:25" customFormat="1" x14ac:dyDescent="0.2">
      <c r="B89" s="42">
        <v>84</v>
      </c>
      <c r="C89" s="516">
        <f>'ادخال البيانات'!A90</f>
        <v>0</v>
      </c>
      <c r="D89" s="516"/>
      <c r="E89" s="516"/>
      <c r="F89" s="6">
        <f>'ادخال البيانات'!BL90</f>
        <v>0</v>
      </c>
      <c r="G89" s="54" t="str">
        <f>'ادخال البيانات'!BO90</f>
        <v/>
      </c>
      <c r="H89" s="19"/>
      <c r="I89" s="3" t="str">
        <f t="shared" si="11"/>
        <v/>
      </c>
      <c r="N89">
        <f t="shared" si="7"/>
        <v>0</v>
      </c>
      <c r="O89" s="8">
        <f t="shared" si="12"/>
        <v>0</v>
      </c>
      <c r="P89">
        <f>RANK(O89,$O:$O)+COUNTIF($O$6:O89,O89)-1</f>
        <v>84</v>
      </c>
      <c r="R89" t="str">
        <f t="shared" si="8"/>
        <v>أقل من المتوسط</v>
      </c>
      <c r="U89" s="42">
        <v>84</v>
      </c>
      <c r="V89" s="32">
        <f t="shared" si="13"/>
        <v>0</v>
      </c>
      <c r="W89" s="56">
        <f t="shared" si="9"/>
        <v>0</v>
      </c>
      <c r="X89" s="9" t="str">
        <f t="shared" si="10"/>
        <v>متوسط</v>
      </c>
      <c r="Y89" s="37"/>
    </row>
    <row r="90" spans="2:25" customFormat="1" x14ac:dyDescent="0.2">
      <c r="B90" s="42">
        <v>85</v>
      </c>
      <c r="C90" s="516">
        <f>'ادخال البيانات'!A91</f>
        <v>0</v>
      </c>
      <c r="D90" s="516"/>
      <c r="E90" s="516"/>
      <c r="F90" s="6">
        <f>'ادخال البيانات'!BL91</f>
        <v>0</v>
      </c>
      <c r="G90" s="54" t="str">
        <f>'ادخال البيانات'!BO91</f>
        <v/>
      </c>
      <c r="H90" s="19"/>
      <c r="I90" s="3" t="str">
        <f t="shared" si="11"/>
        <v/>
      </c>
      <c r="N90">
        <f t="shared" si="7"/>
        <v>0</v>
      </c>
      <c r="O90" s="8">
        <f t="shared" si="12"/>
        <v>0</v>
      </c>
      <c r="P90">
        <f>RANK(O90,$O:$O)+COUNTIF($O$6:O90,O90)-1</f>
        <v>85</v>
      </c>
      <c r="R90" t="str">
        <f t="shared" si="8"/>
        <v>أقل من المتوسط</v>
      </c>
      <c r="U90" s="42">
        <v>85</v>
      </c>
      <c r="V90" s="32">
        <f t="shared" si="13"/>
        <v>0</v>
      </c>
      <c r="W90" s="56">
        <f t="shared" si="9"/>
        <v>0</v>
      </c>
      <c r="X90" s="9" t="str">
        <f t="shared" si="10"/>
        <v>متوسط</v>
      </c>
      <c r="Y90" s="37"/>
    </row>
    <row r="91" spans="2:25" customFormat="1" x14ac:dyDescent="0.2">
      <c r="B91" s="42">
        <v>86</v>
      </c>
      <c r="C91" s="516">
        <f>'ادخال البيانات'!A92</f>
        <v>0</v>
      </c>
      <c r="D91" s="516"/>
      <c r="E91" s="516"/>
      <c r="F91" s="6">
        <f>'ادخال البيانات'!BL92</f>
        <v>0</v>
      </c>
      <c r="G91" s="54" t="str">
        <f>'ادخال البيانات'!BO92</f>
        <v/>
      </c>
      <c r="H91" s="19"/>
      <c r="I91" s="3" t="str">
        <f t="shared" si="11"/>
        <v/>
      </c>
      <c r="N91">
        <f t="shared" si="7"/>
        <v>0</v>
      </c>
      <c r="O91" s="8">
        <f t="shared" si="12"/>
        <v>0</v>
      </c>
      <c r="P91">
        <f>RANK(O91,$O:$O)+COUNTIF($O$6:O91,O91)-1</f>
        <v>86</v>
      </c>
      <c r="R91" t="str">
        <f t="shared" si="8"/>
        <v>أقل من المتوسط</v>
      </c>
      <c r="U91" s="42">
        <v>86</v>
      </c>
      <c r="V91" s="32">
        <f t="shared" si="13"/>
        <v>0</v>
      </c>
      <c r="W91" s="56">
        <f t="shared" si="9"/>
        <v>0</v>
      </c>
      <c r="X91" s="9" t="str">
        <f t="shared" si="10"/>
        <v>متوسط</v>
      </c>
      <c r="Y91" s="37"/>
    </row>
    <row r="92" spans="2:25" customFormat="1" x14ac:dyDescent="0.2">
      <c r="B92" s="42">
        <v>87</v>
      </c>
      <c r="C92" s="516">
        <f>'ادخال البيانات'!A93</f>
        <v>0</v>
      </c>
      <c r="D92" s="516"/>
      <c r="E92" s="516"/>
      <c r="F92" s="6">
        <f>'ادخال البيانات'!BL93</f>
        <v>0</v>
      </c>
      <c r="G92" s="54" t="str">
        <f>'ادخال البيانات'!BO93</f>
        <v/>
      </c>
      <c r="H92" s="19"/>
      <c r="I92" s="3" t="str">
        <f t="shared" si="11"/>
        <v/>
      </c>
      <c r="N92">
        <f t="shared" si="7"/>
        <v>0</v>
      </c>
      <c r="O92" s="8">
        <f t="shared" si="12"/>
        <v>0</v>
      </c>
      <c r="P92">
        <f>RANK(O92,$O:$O)+COUNTIF($O$6:O92,O92)-1</f>
        <v>87</v>
      </c>
      <c r="R92" t="str">
        <f t="shared" si="8"/>
        <v>أقل من المتوسط</v>
      </c>
      <c r="U92" s="42">
        <v>87</v>
      </c>
      <c r="V92" s="32">
        <f t="shared" si="13"/>
        <v>0</v>
      </c>
      <c r="W92" s="56">
        <f t="shared" si="9"/>
        <v>0</v>
      </c>
      <c r="X92" s="9" t="str">
        <f t="shared" si="10"/>
        <v>متوسط</v>
      </c>
      <c r="Y92" s="37"/>
    </row>
    <row r="93" spans="2:25" customFormat="1" x14ac:dyDescent="0.2">
      <c r="B93" s="42">
        <v>88</v>
      </c>
      <c r="C93" s="516">
        <f>'ادخال البيانات'!A94</f>
        <v>0</v>
      </c>
      <c r="D93" s="516"/>
      <c r="E93" s="516"/>
      <c r="F93" s="6">
        <f>'ادخال البيانات'!BL94</f>
        <v>0</v>
      </c>
      <c r="G93" s="54" t="str">
        <f>'ادخال البيانات'!BO94</f>
        <v/>
      </c>
      <c r="H93" s="19"/>
      <c r="I93" s="3" t="str">
        <f t="shared" si="11"/>
        <v/>
      </c>
      <c r="N93">
        <f t="shared" si="7"/>
        <v>0</v>
      </c>
      <c r="O93" s="8">
        <f t="shared" si="12"/>
        <v>0</v>
      </c>
      <c r="P93">
        <f>RANK(O93,$O:$O)+COUNTIF($O$6:O93,O93)-1</f>
        <v>88</v>
      </c>
      <c r="R93" t="str">
        <f t="shared" si="8"/>
        <v>أقل من المتوسط</v>
      </c>
      <c r="U93" s="42">
        <v>88</v>
      </c>
      <c r="V93" s="32">
        <f t="shared" si="13"/>
        <v>0</v>
      </c>
      <c r="W93" s="56">
        <f t="shared" si="9"/>
        <v>0</v>
      </c>
      <c r="X93" s="9" t="str">
        <f t="shared" si="10"/>
        <v>متوسط</v>
      </c>
      <c r="Y93" s="37"/>
    </row>
    <row r="94" spans="2:25" customFormat="1" x14ac:dyDescent="0.2">
      <c r="B94" s="42">
        <v>89</v>
      </c>
      <c r="C94" s="516">
        <f>'ادخال البيانات'!A95</f>
        <v>0</v>
      </c>
      <c r="D94" s="516"/>
      <c r="E94" s="516"/>
      <c r="F94" s="6">
        <f>'ادخال البيانات'!BL95</f>
        <v>0</v>
      </c>
      <c r="G94" s="54" t="str">
        <f>'ادخال البيانات'!BO95</f>
        <v/>
      </c>
      <c r="H94" s="19"/>
      <c r="I94" s="3" t="str">
        <f t="shared" si="11"/>
        <v/>
      </c>
      <c r="N94">
        <f t="shared" si="7"/>
        <v>0</v>
      </c>
      <c r="O94" s="8">
        <f t="shared" si="12"/>
        <v>0</v>
      </c>
      <c r="P94">
        <f>RANK(O94,$O:$O)+COUNTIF($O$6:O94,O94)-1</f>
        <v>89</v>
      </c>
      <c r="R94" t="str">
        <f t="shared" si="8"/>
        <v>أقل من المتوسط</v>
      </c>
      <c r="U94" s="42">
        <v>89</v>
      </c>
      <c r="V94" s="32">
        <f t="shared" si="13"/>
        <v>0</v>
      </c>
      <c r="W94" s="56">
        <f t="shared" si="9"/>
        <v>0</v>
      </c>
      <c r="X94" s="9" t="str">
        <f t="shared" si="10"/>
        <v>متوسط</v>
      </c>
      <c r="Y94" s="37"/>
    </row>
    <row r="95" spans="2:25" customFormat="1" x14ac:dyDescent="0.2">
      <c r="B95" s="42">
        <v>90</v>
      </c>
      <c r="C95" s="516">
        <f>'ادخال البيانات'!A96</f>
        <v>0</v>
      </c>
      <c r="D95" s="516"/>
      <c r="E95" s="516"/>
      <c r="F95" s="6">
        <f>'ادخال البيانات'!BL96</f>
        <v>0</v>
      </c>
      <c r="G95" s="54" t="str">
        <f>'ادخال البيانات'!BO96</f>
        <v/>
      </c>
      <c r="H95" s="19"/>
      <c r="I95" s="3" t="str">
        <f t="shared" si="11"/>
        <v/>
      </c>
      <c r="N95">
        <f t="shared" si="7"/>
        <v>0</v>
      </c>
      <c r="O95" s="8">
        <f t="shared" si="12"/>
        <v>0</v>
      </c>
      <c r="P95">
        <f>RANK(O95,$O:$O)+COUNTIF($O$6:O95,O95)-1</f>
        <v>90</v>
      </c>
      <c r="R95" t="str">
        <f t="shared" si="8"/>
        <v>أقل من المتوسط</v>
      </c>
      <c r="U95" s="42">
        <v>90</v>
      </c>
      <c r="V95" s="32">
        <f t="shared" si="13"/>
        <v>0</v>
      </c>
      <c r="W95" s="56">
        <f t="shared" si="9"/>
        <v>0</v>
      </c>
      <c r="X95" s="9" t="str">
        <f t="shared" si="10"/>
        <v>متوسط</v>
      </c>
      <c r="Y95" s="37"/>
    </row>
    <row r="96" spans="2:25" customFormat="1" x14ac:dyDescent="0.2">
      <c r="B96" s="42">
        <v>91</v>
      </c>
      <c r="C96" s="516">
        <f>'ادخال البيانات'!A97</f>
        <v>0</v>
      </c>
      <c r="D96" s="516"/>
      <c r="E96" s="516"/>
      <c r="F96" s="6">
        <f>'ادخال البيانات'!BL97</f>
        <v>0</v>
      </c>
      <c r="G96" s="54" t="str">
        <f>'ادخال البيانات'!BO97</f>
        <v/>
      </c>
      <c r="H96" s="19"/>
      <c r="I96" s="3" t="str">
        <f t="shared" si="11"/>
        <v/>
      </c>
      <c r="N96">
        <f t="shared" si="7"/>
        <v>0</v>
      </c>
      <c r="O96" s="8">
        <f t="shared" si="12"/>
        <v>0</v>
      </c>
      <c r="P96">
        <f>RANK(O96,$O:$O)+COUNTIF($O$6:O96,O96)-1</f>
        <v>91</v>
      </c>
      <c r="R96" t="str">
        <f t="shared" si="8"/>
        <v>أقل من المتوسط</v>
      </c>
      <c r="U96" s="42">
        <v>91</v>
      </c>
      <c r="V96" s="32">
        <f t="shared" si="13"/>
        <v>0</v>
      </c>
      <c r="W96" s="56">
        <f t="shared" si="9"/>
        <v>0</v>
      </c>
      <c r="X96" s="9" t="str">
        <f t="shared" si="10"/>
        <v>متوسط</v>
      </c>
      <c r="Y96" s="37"/>
    </row>
    <row r="97" spans="2:25" customFormat="1" x14ac:dyDescent="0.2">
      <c r="B97" s="42">
        <v>92</v>
      </c>
      <c r="C97" s="516">
        <f>'ادخال البيانات'!A98</f>
        <v>0</v>
      </c>
      <c r="D97" s="516"/>
      <c r="E97" s="516"/>
      <c r="F97" s="6">
        <f>'ادخال البيانات'!BL98</f>
        <v>0</v>
      </c>
      <c r="G97" s="54" t="str">
        <f>'ادخال البيانات'!BO98</f>
        <v/>
      </c>
      <c r="H97" s="19"/>
      <c r="I97" s="3" t="str">
        <f t="shared" si="11"/>
        <v/>
      </c>
      <c r="N97">
        <f t="shared" si="7"/>
        <v>0</v>
      </c>
      <c r="O97" s="8">
        <f t="shared" si="12"/>
        <v>0</v>
      </c>
      <c r="P97">
        <f>RANK(O97,$O:$O)+COUNTIF($O$6:O97,O97)-1</f>
        <v>92</v>
      </c>
      <c r="R97" t="str">
        <f t="shared" si="8"/>
        <v>أقل من المتوسط</v>
      </c>
      <c r="U97" s="42">
        <v>92</v>
      </c>
      <c r="V97" s="32">
        <f t="shared" si="13"/>
        <v>0</v>
      </c>
      <c r="W97" s="56">
        <f t="shared" si="9"/>
        <v>0</v>
      </c>
      <c r="X97" s="9" t="str">
        <f t="shared" si="10"/>
        <v>متوسط</v>
      </c>
      <c r="Y97" s="37"/>
    </row>
    <row r="98" spans="2:25" customFormat="1" x14ac:dyDescent="0.2">
      <c r="B98" s="42">
        <v>93</v>
      </c>
      <c r="C98" s="516">
        <f>'ادخال البيانات'!A99</f>
        <v>0</v>
      </c>
      <c r="D98" s="516"/>
      <c r="E98" s="516"/>
      <c r="F98" s="6">
        <f>'ادخال البيانات'!BL99</f>
        <v>0</v>
      </c>
      <c r="G98" s="54" t="str">
        <f>'ادخال البيانات'!BO99</f>
        <v/>
      </c>
      <c r="H98" s="19"/>
      <c r="I98" s="3" t="str">
        <f t="shared" si="11"/>
        <v/>
      </c>
      <c r="N98">
        <f t="shared" si="7"/>
        <v>0</v>
      </c>
      <c r="O98" s="8">
        <f t="shared" si="12"/>
        <v>0</v>
      </c>
      <c r="P98">
        <f>RANK(O98,$O:$O)+COUNTIF($O$6:O98,O98)-1</f>
        <v>93</v>
      </c>
      <c r="R98" t="str">
        <f t="shared" si="8"/>
        <v>أقل من المتوسط</v>
      </c>
      <c r="U98" s="42">
        <v>93</v>
      </c>
      <c r="V98" s="32">
        <f t="shared" si="13"/>
        <v>0</v>
      </c>
      <c r="W98" s="56">
        <f t="shared" si="9"/>
        <v>0</v>
      </c>
      <c r="X98" s="9" t="str">
        <f t="shared" si="10"/>
        <v>متوسط</v>
      </c>
      <c r="Y98" s="37"/>
    </row>
    <row r="99" spans="2:25" customFormat="1" x14ac:dyDescent="0.2">
      <c r="B99" s="42">
        <v>94</v>
      </c>
      <c r="C99" s="516">
        <f>'ادخال البيانات'!A100</f>
        <v>0</v>
      </c>
      <c r="D99" s="516"/>
      <c r="E99" s="516"/>
      <c r="F99" s="6">
        <f>'ادخال البيانات'!BL100</f>
        <v>0</v>
      </c>
      <c r="G99" s="54" t="str">
        <f>'ادخال البيانات'!BO100</f>
        <v/>
      </c>
      <c r="H99" s="19"/>
      <c r="I99" s="3" t="str">
        <f t="shared" si="11"/>
        <v/>
      </c>
      <c r="N99">
        <f t="shared" si="7"/>
        <v>0</v>
      </c>
      <c r="O99" s="8">
        <f t="shared" si="12"/>
        <v>0</v>
      </c>
      <c r="P99">
        <f>RANK(O99,$O:$O)+COUNTIF($O$6:O99,O99)-1</f>
        <v>94</v>
      </c>
      <c r="R99" t="str">
        <f t="shared" si="8"/>
        <v>أقل من المتوسط</v>
      </c>
      <c r="U99" s="42">
        <v>94</v>
      </c>
      <c r="V99" s="32">
        <f t="shared" si="13"/>
        <v>0</v>
      </c>
      <c r="W99" s="56">
        <f t="shared" si="9"/>
        <v>0</v>
      </c>
      <c r="X99" s="9" t="str">
        <f t="shared" si="10"/>
        <v>متوسط</v>
      </c>
      <c r="Y99" s="37"/>
    </row>
    <row r="100" spans="2:25" customFormat="1" x14ac:dyDescent="0.2">
      <c r="B100" s="42">
        <v>95</v>
      </c>
      <c r="C100" s="516">
        <f>'ادخال البيانات'!A101</f>
        <v>0</v>
      </c>
      <c r="D100" s="516"/>
      <c r="E100" s="516"/>
      <c r="F100" s="6">
        <f>'ادخال البيانات'!BL101</f>
        <v>0</v>
      </c>
      <c r="G100" s="54" t="str">
        <f>'ادخال البيانات'!BO101</f>
        <v/>
      </c>
      <c r="H100" s="19"/>
      <c r="I100" s="3" t="str">
        <f t="shared" si="11"/>
        <v/>
      </c>
      <c r="N100">
        <f t="shared" si="7"/>
        <v>0</v>
      </c>
      <c r="O100" s="8">
        <f t="shared" si="12"/>
        <v>0</v>
      </c>
      <c r="P100">
        <f>RANK(O100,$O:$O)+COUNTIF($O$6:O100,O100)-1</f>
        <v>95</v>
      </c>
      <c r="R100" t="str">
        <f t="shared" si="8"/>
        <v>أقل من المتوسط</v>
      </c>
      <c r="U100" s="42">
        <v>95</v>
      </c>
      <c r="V100" s="32">
        <f t="shared" si="13"/>
        <v>0</v>
      </c>
      <c r="W100" s="56">
        <f t="shared" si="9"/>
        <v>0</v>
      </c>
      <c r="X100" s="9" t="str">
        <f t="shared" si="10"/>
        <v>متوسط</v>
      </c>
      <c r="Y100" s="37"/>
    </row>
    <row r="101" spans="2:25" customFormat="1" x14ac:dyDescent="0.2">
      <c r="B101" s="42">
        <v>96</v>
      </c>
      <c r="C101" s="516">
        <f>'ادخال البيانات'!A102</f>
        <v>0</v>
      </c>
      <c r="D101" s="516"/>
      <c r="E101" s="516"/>
      <c r="F101" s="6">
        <f>'ادخال البيانات'!BL102</f>
        <v>0</v>
      </c>
      <c r="G101" s="54" t="str">
        <f>'ادخال البيانات'!BO102</f>
        <v/>
      </c>
      <c r="H101" s="19"/>
      <c r="I101" s="3" t="str">
        <f t="shared" si="11"/>
        <v/>
      </c>
      <c r="N101">
        <f t="shared" si="7"/>
        <v>0</v>
      </c>
      <c r="O101" s="8">
        <f t="shared" si="12"/>
        <v>0</v>
      </c>
      <c r="P101">
        <f>RANK(O101,$O:$O)+COUNTIF($O$6:O101,O101)-1</f>
        <v>96</v>
      </c>
      <c r="R101" t="str">
        <f t="shared" si="8"/>
        <v>أقل من المتوسط</v>
      </c>
      <c r="U101" s="42">
        <v>96</v>
      </c>
      <c r="V101" s="32">
        <f t="shared" si="13"/>
        <v>0</v>
      </c>
      <c r="W101" s="56">
        <f t="shared" si="9"/>
        <v>0</v>
      </c>
      <c r="X101" s="9" t="str">
        <f t="shared" si="10"/>
        <v>متوسط</v>
      </c>
      <c r="Y101" s="37"/>
    </row>
    <row r="102" spans="2:25" customFormat="1" x14ac:dyDescent="0.2">
      <c r="B102" s="42">
        <v>97</v>
      </c>
      <c r="C102" s="516">
        <f>'ادخال البيانات'!A103</f>
        <v>0</v>
      </c>
      <c r="D102" s="516"/>
      <c r="E102" s="516"/>
      <c r="F102" s="6">
        <f>'ادخال البيانات'!BL103</f>
        <v>0</v>
      </c>
      <c r="G102" s="54" t="str">
        <f>'ادخال البيانات'!BO103</f>
        <v/>
      </c>
      <c r="H102" s="19"/>
      <c r="I102" s="3" t="str">
        <f t="shared" si="11"/>
        <v/>
      </c>
      <c r="N102">
        <f t="shared" si="7"/>
        <v>0</v>
      </c>
      <c r="O102" s="8">
        <f t="shared" si="12"/>
        <v>0</v>
      </c>
      <c r="P102">
        <f>RANK(O102,$O:$O)+COUNTIF($O$6:O102,O102)-1</f>
        <v>97</v>
      </c>
      <c r="R102" t="str">
        <f t="shared" si="8"/>
        <v>أقل من المتوسط</v>
      </c>
      <c r="U102" s="42">
        <v>97</v>
      </c>
      <c r="V102" s="32">
        <f t="shared" si="13"/>
        <v>0</v>
      </c>
      <c r="W102" s="56">
        <f t="shared" si="9"/>
        <v>0</v>
      </c>
      <c r="X102" s="9" t="str">
        <f t="shared" si="10"/>
        <v>متوسط</v>
      </c>
      <c r="Y102" s="37"/>
    </row>
    <row r="103" spans="2:25" customFormat="1" x14ac:dyDescent="0.2">
      <c r="B103" s="42">
        <v>98</v>
      </c>
      <c r="C103" s="516">
        <f>'ادخال البيانات'!A104</f>
        <v>0</v>
      </c>
      <c r="D103" s="516"/>
      <c r="E103" s="516"/>
      <c r="F103" s="6">
        <f>'ادخال البيانات'!BL104</f>
        <v>0</v>
      </c>
      <c r="G103" s="54" t="str">
        <f>'ادخال البيانات'!BO104</f>
        <v/>
      </c>
      <c r="H103" s="19"/>
      <c r="I103" s="3" t="str">
        <f t="shared" si="11"/>
        <v/>
      </c>
      <c r="N103">
        <f t="shared" si="7"/>
        <v>0</v>
      </c>
      <c r="O103" s="8">
        <f t="shared" si="12"/>
        <v>0</v>
      </c>
      <c r="P103">
        <f>RANK(O103,$O:$O)+COUNTIF($O$6:O103,O103)-1</f>
        <v>98</v>
      </c>
      <c r="R103" t="str">
        <f t="shared" si="8"/>
        <v>أقل من المتوسط</v>
      </c>
      <c r="U103" s="42">
        <v>98</v>
      </c>
      <c r="V103" s="32">
        <f t="shared" si="13"/>
        <v>0</v>
      </c>
      <c r="W103" s="56">
        <f t="shared" si="9"/>
        <v>0</v>
      </c>
      <c r="X103" s="9" t="str">
        <f t="shared" si="10"/>
        <v>متوسط</v>
      </c>
      <c r="Y103" s="37"/>
    </row>
    <row r="104" spans="2:25" customFormat="1" x14ac:dyDescent="0.2">
      <c r="B104" s="42">
        <v>99</v>
      </c>
      <c r="C104" s="516">
        <f>'ادخال البيانات'!A105</f>
        <v>0</v>
      </c>
      <c r="D104" s="516"/>
      <c r="E104" s="516"/>
      <c r="F104" s="6">
        <f>'ادخال البيانات'!BL105</f>
        <v>0</v>
      </c>
      <c r="G104" s="54" t="str">
        <f>'ادخال البيانات'!BO105</f>
        <v/>
      </c>
      <c r="H104" s="19"/>
      <c r="I104" s="3" t="str">
        <f t="shared" si="11"/>
        <v/>
      </c>
      <c r="N104">
        <f t="shared" si="7"/>
        <v>0</v>
      </c>
      <c r="O104" s="8">
        <f t="shared" si="12"/>
        <v>0</v>
      </c>
      <c r="P104">
        <f>RANK(O104,$O:$O)+COUNTIF($O$6:O104,O104)-1</f>
        <v>99</v>
      </c>
      <c r="R104" t="str">
        <f t="shared" si="8"/>
        <v>أقل من المتوسط</v>
      </c>
      <c r="U104" s="42">
        <v>99</v>
      </c>
      <c r="V104" s="32">
        <f t="shared" si="13"/>
        <v>0</v>
      </c>
      <c r="W104" s="56">
        <f t="shared" si="9"/>
        <v>0</v>
      </c>
      <c r="X104" s="9" t="str">
        <f t="shared" si="10"/>
        <v>متوسط</v>
      </c>
      <c r="Y104" s="37"/>
    </row>
    <row r="105" spans="2:25" customFormat="1" x14ac:dyDescent="0.2">
      <c r="B105" s="42">
        <v>100</v>
      </c>
      <c r="C105" s="516">
        <f>'ادخال البيانات'!A106</f>
        <v>0</v>
      </c>
      <c r="D105" s="516"/>
      <c r="E105" s="516"/>
      <c r="F105" s="6">
        <f>'ادخال البيانات'!BL106</f>
        <v>0</v>
      </c>
      <c r="G105" s="54" t="str">
        <f>'ادخال البيانات'!BO106</f>
        <v/>
      </c>
      <c r="H105" s="19"/>
      <c r="I105" s="3" t="str">
        <f t="shared" si="11"/>
        <v/>
      </c>
      <c r="N105">
        <f t="shared" si="7"/>
        <v>0</v>
      </c>
      <c r="O105" s="8">
        <f t="shared" si="12"/>
        <v>0</v>
      </c>
      <c r="P105">
        <f>RANK(O105,$O:$O)+COUNTIF($O$6:O105,O105)-1</f>
        <v>100</v>
      </c>
      <c r="R105" t="str">
        <f t="shared" si="8"/>
        <v>أقل من المتوسط</v>
      </c>
      <c r="U105" s="42">
        <v>100</v>
      </c>
      <c r="V105" s="32">
        <f t="shared" si="13"/>
        <v>0</v>
      </c>
      <c r="W105" s="56">
        <f t="shared" si="9"/>
        <v>0</v>
      </c>
      <c r="X105" s="9" t="str">
        <f t="shared" si="10"/>
        <v>متوسط</v>
      </c>
      <c r="Y105" s="37"/>
    </row>
    <row r="106" spans="2:25" customFormat="1" x14ac:dyDescent="0.2">
      <c r="B106" s="42">
        <v>101</v>
      </c>
      <c r="C106" s="516">
        <f>'ادخال البيانات'!A107</f>
        <v>0</v>
      </c>
      <c r="D106" s="516"/>
      <c r="E106" s="516"/>
      <c r="F106" s="6">
        <f>'ادخال البيانات'!BL107</f>
        <v>0</v>
      </c>
      <c r="G106" s="54" t="str">
        <f>'ادخال البيانات'!BO107</f>
        <v/>
      </c>
      <c r="H106" s="19"/>
      <c r="I106" s="3" t="str">
        <f t="shared" si="11"/>
        <v/>
      </c>
      <c r="N106">
        <f t="shared" si="7"/>
        <v>0</v>
      </c>
      <c r="O106" s="8">
        <f t="shared" si="12"/>
        <v>0</v>
      </c>
      <c r="P106">
        <f>RANK(O106,$O:$O)+COUNTIF($O$6:O106,O106)-1</f>
        <v>101</v>
      </c>
      <c r="R106" t="str">
        <f t="shared" si="8"/>
        <v>أقل من المتوسط</v>
      </c>
      <c r="U106" s="42">
        <v>101</v>
      </c>
      <c r="V106" s="32">
        <f t="shared" si="13"/>
        <v>0</v>
      </c>
      <c r="W106" s="56">
        <f t="shared" si="9"/>
        <v>0</v>
      </c>
      <c r="X106" s="9" t="str">
        <f t="shared" si="10"/>
        <v>متوسط</v>
      </c>
      <c r="Y106" s="37"/>
    </row>
    <row r="107" spans="2:25" customFormat="1" x14ac:dyDescent="0.2">
      <c r="B107" s="42">
        <v>102</v>
      </c>
      <c r="C107" s="516">
        <f>'ادخال البيانات'!A108</f>
        <v>0</v>
      </c>
      <c r="D107" s="516"/>
      <c r="E107" s="516"/>
      <c r="F107" s="6">
        <f>'ادخال البيانات'!BL108</f>
        <v>0</v>
      </c>
      <c r="G107" s="54" t="str">
        <f>'ادخال البيانات'!BO108</f>
        <v/>
      </c>
      <c r="H107" s="19"/>
      <c r="I107" s="3" t="str">
        <f t="shared" si="11"/>
        <v/>
      </c>
      <c r="N107">
        <f t="shared" si="7"/>
        <v>0</v>
      </c>
      <c r="O107" s="8">
        <f t="shared" si="12"/>
        <v>0</v>
      </c>
      <c r="P107">
        <f>RANK(O107,$O:$O)+COUNTIF($O$6:O107,O107)-1</f>
        <v>102</v>
      </c>
      <c r="R107" t="str">
        <f t="shared" si="8"/>
        <v>أقل من المتوسط</v>
      </c>
      <c r="U107" s="42">
        <v>102</v>
      </c>
      <c r="V107" s="32">
        <f t="shared" si="13"/>
        <v>0</v>
      </c>
      <c r="W107" s="56">
        <f t="shared" si="9"/>
        <v>0</v>
      </c>
      <c r="X107" s="9" t="str">
        <f t="shared" si="10"/>
        <v>متوسط</v>
      </c>
      <c r="Y107" s="37"/>
    </row>
    <row r="108" spans="2:25" customFormat="1" x14ac:dyDescent="0.2">
      <c r="B108" s="42">
        <v>103</v>
      </c>
      <c r="C108" s="516">
        <f>'ادخال البيانات'!A109</f>
        <v>0</v>
      </c>
      <c r="D108" s="516"/>
      <c r="E108" s="516"/>
      <c r="F108" s="6">
        <f>'ادخال البيانات'!BL109</f>
        <v>0</v>
      </c>
      <c r="G108" s="54" t="str">
        <f>'ادخال البيانات'!BO109</f>
        <v/>
      </c>
      <c r="H108" s="19"/>
      <c r="I108" s="3" t="str">
        <f t="shared" si="11"/>
        <v/>
      </c>
      <c r="N108">
        <f t="shared" si="7"/>
        <v>0</v>
      </c>
      <c r="O108" s="8">
        <f t="shared" si="12"/>
        <v>0</v>
      </c>
      <c r="P108">
        <f>RANK(O108,$O:$O)+COUNTIF($O$6:O108,O108)-1</f>
        <v>103</v>
      </c>
      <c r="R108" t="str">
        <f t="shared" si="8"/>
        <v>أقل من المتوسط</v>
      </c>
      <c r="U108" s="42">
        <v>103</v>
      </c>
      <c r="V108" s="32">
        <f t="shared" si="13"/>
        <v>0</v>
      </c>
      <c r="W108" s="56">
        <f t="shared" si="9"/>
        <v>0</v>
      </c>
      <c r="X108" s="9" t="str">
        <f t="shared" si="10"/>
        <v>متوسط</v>
      </c>
      <c r="Y108" s="37"/>
    </row>
    <row r="109" spans="2:25" customFormat="1" x14ac:dyDescent="0.2">
      <c r="B109" s="42">
        <v>104</v>
      </c>
      <c r="C109" s="516">
        <f>'ادخال البيانات'!A110</f>
        <v>0</v>
      </c>
      <c r="D109" s="516"/>
      <c r="E109" s="516"/>
      <c r="F109" s="6">
        <f>'ادخال البيانات'!BL110</f>
        <v>0</v>
      </c>
      <c r="G109" s="54" t="str">
        <f>'ادخال البيانات'!BO110</f>
        <v/>
      </c>
      <c r="H109" s="19"/>
      <c r="I109" s="3" t="str">
        <f t="shared" si="11"/>
        <v/>
      </c>
      <c r="N109">
        <f t="shared" si="7"/>
        <v>0</v>
      </c>
      <c r="O109" s="8">
        <f t="shared" si="12"/>
        <v>0</v>
      </c>
      <c r="P109">
        <f>RANK(O109,$O:$O)+COUNTIF($O$6:O109,O109)-1</f>
        <v>104</v>
      </c>
      <c r="R109" t="str">
        <f t="shared" si="8"/>
        <v>أقل من المتوسط</v>
      </c>
      <c r="U109" s="42">
        <v>104</v>
      </c>
      <c r="V109" s="32">
        <f t="shared" si="13"/>
        <v>0</v>
      </c>
      <c r="W109" s="56">
        <f t="shared" si="9"/>
        <v>0</v>
      </c>
      <c r="X109" s="9" t="str">
        <f t="shared" si="10"/>
        <v>متوسط</v>
      </c>
      <c r="Y109" s="37"/>
    </row>
    <row r="110" spans="2:25" customFormat="1" x14ac:dyDescent="0.2">
      <c r="B110" s="42">
        <v>105</v>
      </c>
      <c r="C110" s="516">
        <f>'ادخال البيانات'!A111</f>
        <v>0</v>
      </c>
      <c r="D110" s="516"/>
      <c r="E110" s="516"/>
      <c r="F110" s="6">
        <f>'ادخال البيانات'!BL111</f>
        <v>0</v>
      </c>
      <c r="G110" s="54" t="str">
        <f>'ادخال البيانات'!BO111</f>
        <v/>
      </c>
      <c r="H110" s="19"/>
      <c r="I110" s="3" t="str">
        <f t="shared" si="11"/>
        <v/>
      </c>
      <c r="N110">
        <f t="shared" si="7"/>
        <v>0</v>
      </c>
      <c r="O110" s="8">
        <f t="shared" si="12"/>
        <v>0</v>
      </c>
      <c r="P110">
        <f>RANK(O110,$O:$O)+COUNTIF($O$6:O110,O110)-1</f>
        <v>105</v>
      </c>
      <c r="R110" t="str">
        <f t="shared" si="8"/>
        <v>أقل من المتوسط</v>
      </c>
      <c r="U110" s="42">
        <v>105</v>
      </c>
      <c r="V110" s="32">
        <f t="shared" si="13"/>
        <v>0</v>
      </c>
      <c r="W110" s="56">
        <f t="shared" si="9"/>
        <v>0</v>
      </c>
      <c r="X110" s="9" t="str">
        <f t="shared" si="10"/>
        <v>متوسط</v>
      </c>
      <c r="Y110" s="37"/>
    </row>
    <row r="111" spans="2:25" customFormat="1" x14ac:dyDescent="0.2">
      <c r="B111" s="42">
        <v>106</v>
      </c>
      <c r="C111" s="516">
        <f>'ادخال البيانات'!A112</f>
        <v>0</v>
      </c>
      <c r="D111" s="516"/>
      <c r="E111" s="516"/>
      <c r="F111" s="6">
        <f>'ادخال البيانات'!BL112</f>
        <v>0</v>
      </c>
      <c r="G111" s="54" t="str">
        <f>'ادخال البيانات'!BO112</f>
        <v/>
      </c>
      <c r="H111" s="19"/>
      <c r="I111" s="3" t="str">
        <f t="shared" si="11"/>
        <v/>
      </c>
      <c r="N111">
        <f t="shared" si="7"/>
        <v>0</v>
      </c>
      <c r="O111" s="8">
        <f t="shared" si="12"/>
        <v>0</v>
      </c>
      <c r="P111">
        <f>RANK(O111,$O:$O)+COUNTIF($O$6:O111,O111)-1</f>
        <v>106</v>
      </c>
      <c r="R111" t="str">
        <f t="shared" si="8"/>
        <v>أقل من المتوسط</v>
      </c>
      <c r="U111" s="42">
        <v>106</v>
      </c>
      <c r="V111" s="32">
        <f t="shared" si="13"/>
        <v>0</v>
      </c>
      <c r="W111" s="56">
        <f t="shared" si="9"/>
        <v>0</v>
      </c>
      <c r="X111" s="9" t="str">
        <f t="shared" si="10"/>
        <v>متوسط</v>
      </c>
      <c r="Y111" s="37"/>
    </row>
    <row r="112" spans="2:25" customFormat="1" x14ac:dyDescent="0.2">
      <c r="B112" s="42">
        <v>107</v>
      </c>
      <c r="C112" s="516">
        <f>'ادخال البيانات'!A113</f>
        <v>0</v>
      </c>
      <c r="D112" s="516"/>
      <c r="E112" s="516"/>
      <c r="F112" s="6">
        <f>'ادخال البيانات'!BL113</f>
        <v>0</v>
      </c>
      <c r="G112" s="54" t="str">
        <f>'ادخال البيانات'!BO113</f>
        <v/>
      </c>
      <c r="H112" s="19"/>
      <c r="I112" s="3" t="str">
        <f t="shared" si="11"/>
        <v/>
      </c>
      <c r="N112">
        <f t="shared" si="7"/>
        <v>0</v>
      </c>
      <c r="O112" s="8">
        <f t="shared" si="12"/>
        <v>0</v>
      </c>
      <c r="P112">
        <f>RANK(O112,$O:$O)+COUNTIF($O$6:O112,O112)-1</f>
        <v>107</v>
      </c>
      <c r="R112" t="str">
        <f t="shared" si="8"/>
        <v>أقل من المتوسط</v>
      </c>
      <c r="U112" s="42">
        <v>107</v>
      </c>
      <c r="V112" s="32">
        <f t="shared" si="13"/>
        <v>0</v>
      </c>
      <c r="W112" s="56">
        <f t="shared" si="9"/>
        <v>0</v>
      </c>
      <c r="X112" s="9" t="str">
        <f t="shared" si="10"/>
        <v>متوسط</v>
      </c>
      <c r="Y112" s="37"/>
    </row>
    <row r="113" spans="2:25" customFormat="1" x14ac:dyDescent="0.2">
      <c r="B113" s="42">
        <v>108</v>
      </c>
      <c r="C113" s="516">
        <f>'ادخال البيانات'!A114</f>
        <v>0</v>
      </c>
      <c r="D113" s="516"/>
      <c r="E113" s="516"/>
      <c r="F113" s="6">
        <f>'ادخال البيانات'!BL114</f>
        <v>0</v>
      </c>
      <c r="G113" s="54" t="str">
        <f>'ادخال البيانات'!BO114</f>
        <v/>
      </c>
      <c r="H113" s="19"/>
      <c r="I113" s="3" t="str">
        <f t="shared" si="11"/>
        <v/>
      </c>
      <c r="N113">
        <f t="shared" si="7"/>
        <v>0</v>
      </c>
      <c r="O113" s="8">
        <f t="shared" si="12"/>
        <v>0</v>
      </c>
      <c r="P113">
        <f>RANK(O113,$O:$O)+COUNTIF($O$6:O113,O113)-1</f>
        <v>108</v>
      </c>
      <c r="R113" t="str">
        <f t="shared" si="8"/>
        <v>أقل من المتوسط</v>
      </c>
      <c r="U113" s="42">
        <v>108</v>
      </c>
      <c r="V113" s="32">
        <f t="shared" si="13"/>
        <v>0</v>
      </c>
      <c r="W113" s="56">
        <f t="shared" si="9"/>
        <v>0</v>
      </c>
      <c r="X113" s="9" t="str">
        <f t="shared" si="10"/>
        <v>متوسط</v>
      </c>
      <c r="Y113" s="37"/>
    </row>
    <row r="114" spans="2:25" customFormat="1" x14ac:dyDescent="0.2">
      <c r="B114" s="42">
        <v>109</v>
      </c>
      <c r="C114" s="516">
        <f>'ادخال البيانات'!A115</f>
        <v>0</v>
      </c>
      <c r="D114" s="516"/>
      <c r="E114" s="516"/>
      <c r="F114" s="6">
        <f>'ادخال البيانات'!BL115</f>
        <v>0</v>
      </c>
      <c r="G114" s="54" t="str">
        <f>'ادخال البيانات'!BO115</f>
        <v/>
      </c>
      <c r="H114" s="19"/>
      <c r="I114" s="3" t="str">
        <f t="shared" si="11"/>
        <v/>
      </c>
      <c r="N114">
        <f t="shared" si="7"/>
        <v>0</v>
      </c>
      <c r="O114" s="8">
        <f t="shared" si="12"/>
        <v>0</v>
      </c>
      <c r="P114">
        <f>RANK(O114,$O:$O)+COUNTIF($O$6:O114,O114)-1</f>
        <v>109</v>
      </c>
      <c r="R114" t="str">
        <f t="shared" si="8"/>
        <v>أقل من المتوسط</v>
      </c>
      <c r="U114" s="42">
        <v>109</v>
      </c>
      <c r="V114" s="32">
        <f t="shared" si="13"/>
        <v>0</v>
      </c>
      <c r="W114" s="56">
        <f t="shared" si="9"/>
        <v>0</v>
      </c>
      <c r="X114" s="9" t="str">
        <f t="shared" si="10"/>
        <v>متوسط</v>
      </c>
      <c r="Y114" s="37"/>
    </row>
    <row r="115" spans="2:25" customFormat="1" x14ac:dyDescent="0.2">
      <c r="B115" s="42">
        <v>110</v>
      </c>
      <c r="C115" s="516">
        <f>'ادخال البيانات'!A116</f>
        <v>0</v>
      </c>
      <c r="D115" s="516"/>
      <c r="E115" s="516"/>
      <c r="F115" s="6">
        <f>'ادخال البيانات'!BL116</f>
        <v>0</v>
      </c>
      <c r="G115" s="54" t="str">
        <f>'ادخال البيانات'!BO116</f>
        <v/>
      </c>
      <c r="H115" s="19"/>
      <c r="I115" s="3" t="str">
        <f t="shared" si="11"/>
        <v/>
      </c>
      <c r="N115">
        <f t="shared" si="7"/>
        <v>0</v>
      </c>
      <c r="O115" s="8">
        <f t="shared" si="12"/>
        <v>0</v>
      </c>
      <c r="P115">
        <f>RANK(O115,$O:$O)+COUNTIF($O$6:O115,O115)-1</f>
        <v>110</v>
      </c>
      <c r="R115" t="str">
        <f t="shared" si="8"/>
        <v>أقل من المتوسط</v>
      </c>
      <c r="U115" s="42">
        <v>110</v>
      </c>
      <c r="V115" s="32">
        <f t="shared" si="13"/>
        <v>0</v>
      </c>
      <c r="W115" s="56">
        <f t="shared" si="9"/>
        <v>0</v>
      </c>
      <c r="X115" s="9" t="str">
        <f t="shared" si="10"/>
        <v>متوسط</v>
      </c>
      <c r="Y115" s="37"/>
    </row>
    <row r="116" spans="2:25" customFormat="1" x14ac:dyDescent="0.2">
      <c r="B116" s="42">
        <v>111</v>
      </c>
      <c r="C116" s="516">
        <f>'ادخال البيانات'!A117</f>
        <v>0</v>
      </c>
      <c r="D116" s="516"/>
      <c r="E116" s="516"/>
      <c r="F116" s="6">
        <f>'ادخال البيانات'!BL117</f>
        <v>0</v>
      </c>
      <c r="G116" s="54" t="str">
        <f>'ادخال البيانات'!BO117</f>
        <v/>
      </c>
      <c r="H116" s="19"/>
      <c r="I116" s="3" t="str">
        <f t="shared" si="11"/>
        <v/>
      </c>
      <c r="N116">
        <f t="shared" si="7"/>
        <v>0</v>
      </c>
      <c r="O116" s="8">
        <f t="shared" si="12"/>
        <v>0</v>
      </c>
      <c r="P116">
        <f>RANK(O116,$O:$O)+COUNTIF($O$6:O116,O116)-1</f>
        <v>111</v>
      </c>
      <c r="R116" t="str">
        <f t="shared" si="8"/>
        <v>أقل من المتوسط</v>
      </c>
      <c r="U116" s="42">
        <v>111</v>
      </c>
      <c r="V116" s="32">
        <f t="shared" si="13"/>
        <v>0</v>
      </c>
      <c r="W116" s="56">
        <f t="shared" si="9"/>
        <v>0</v>
      </c>
      <c r="X116" s="9" t="str">
        <f t="shared" si="10"/>
        <v>متوسط</v>
      </c>
      <c r="Y116" s="37"/>
    </row>
    <row r="117" spans="2:25" customFormat="1" x14ac:dyDescent="0.2">
      <c r="B117" s="42">
        <v>112</v>
      </c>
      <c r="C117" s="516">
        <f>'ادخال البيانات'!A118</f>
        <v>0</v>
      </c>
      <c r="D117" s="516"/>
      <c r="E117" s="516"/>
      <c r="F117" s="6">
        <f>'ادخال البيانات'!BL118</f>
        <v>0</v>
      </c>
      <c r="G117" s="54" t="str">
        <f>'ادخال البيانات'!BO118</f>
        <v/>
      </c>
      <c r="H117" s="19"/>
      <c r="I117" s="3" t="str">
        <f t="shared" si="11"/>
        <v/>
      </c>
      <c r="N117">
        <f t="shared" si="7"/>
        <v>0</v>
      </c>
      <c r="O117" s="8">
        <f t="shared" si="12"/>
        <v>0</v>
      </c>
      <c r="P117">
        <f>RANK(O117,$O:$O)+COUNTIF($O$6:O117,O117)-1</f>
        <v>112</v>
      </c>
      <c r="R117" t="str">
        <f t="shared" si="8"/>
        <v>أقل من المتوسط</v>
      </c>
      <c r="U117" s="42">
        <v>112</v>
      </c>
      <c r="V117" s="32">
        <f t="shared" si="13"/>
        <v>0</v>
      </c>
      <c r="W117" s="56">
        <f t="shared" si="9"/>
        <v>0</v>
      </c>
      <c r="X117" s="9" t="str">
        <f t="shared" si="10"/>
        <v>متوسط</v>
      </c>
      <c r="Y117" s="37"/>
    </row>
    <row r="118" spans="2:25" customFormat="1" x14ac:dyDescent="0.2">
      <c r="B118" s="42">
        <v>113</v>
      </c>
      <c r="C118" s="516">
        <f>'ادخال البيانات'!A119</f>
        <v>0</v>
      </c>
      <c r="D118" s="516"/>
      <c r="E118" s="516"/>
      <c r="F118" s="6">
        <f>'ادخال البيانات'!BL119</f>
        <v>0</v>
      </c>
      <c r="G118" s="54" t="str">
        <f>'ادخال البيانات'!BO119</f>
        <v/>
      </c>
      <c r="H118" s="19"/>
      <c r="I118" s="3" t="str">
        <f t="shared" si="11"/>
        <v/>
      </c>
      <c r="N118">
        <f t="shared" si="7"/>
        <v>0</v>
      </c>
      <c r="O118" s="8">
        <f t="shared" si="12"/>
        <v>0</v>
      </c>
      <c r="P118">
        <f>RANK(O118,$O:$O)+COUNTIF($O$6:O118,O118)-1</f>
        <v>113</v>
      </c>
      <c r="R118" t="str">
        <f t="shared" si="8"/>
        <v>أقل من المتوسط</v>
      </c>
      <c r="U118" s="42">
        <v>113</v>
      </c>
      <c r="V118" s="32">
        <f t="shared" si="13"/>
        <v>0</v>
      </c>
      <c r="W118" s="56">
        <f t="shared" si="9"/>
        <v>0</v>
      </c>
      <c r="X118" s="9" t="str">
        <f t="shared" si="10"/>
        <v>متوسط</v>
      </c>
      <c r="Y118" s="37"/>
    </row>
    <row r="119" spans="2:25" customFormat="1" x14ac:dyDescent="0.2">
      <c r="B119" s="42">
        <v>114</v>
      </c>
      <c r="C119" s="516">
        <f>'ادخال البيانات'!A120</f>
        <v>0</v>
      </c>
      <c r="D119" s="516"/>
      <c r="E119" s="516"/>
      <c r="F119" s="6">
        <f>'ادخال البيانات'!BL120</f>
        <v>0</v>
      </c>
      <c r="G119" s="54" t="str">
        <f>'ادخال البيانات'!BO120</f>
        <v/>
      </c>
      <c r="H119" s="19"/>
      <c r="I119" s="3" t="str">
        <f t="shared" si="11"/>
        <v/>
      </c>
      <c r="N119">
        <f t="shared" si="7"/>
        <v>0</v>
      </c>
      <c r="O119" s="8">
        <f t="shared" si="12"/>
        <v>0</v>
      </c>
      <c r="P119">
        <f>RANK(O119,$O:$O)+COUNTIF($O$6:O119,O119)-1</f>
        <v>114</v>
      </c>
      <c r="R119" t="str">
        <f t="shared" si="8"/>
        <v>أقل من المتوسط</v>
      </c>
      <c r="U119" s="42">
        <v>114</v>
      </c>
      <c r="V119" s="32">
        <f t="shared" si="13"/>
        <v>0</v>
      </c>
      <c r="W119" s="56">
        <f t="shared" si="9"/>
        <v>0</v>
      </c>
      <c r="X119" s="9" t="str">
        <f t="shared" si="10"/>
        <v>متوسط</v>
      </c>
      <c r="Y119" s="37"/>
    </row>
    <row r="120" spans="2:25" customFormat="1" x14ac:dyDescent="0.2">
      <c r="B120" s="42">
        <v>115</v>
      </c>
      <c r="C120" s="516">
        <f>'ادخال البيانات'!A121</f>
        <v>0</v>
      </c>
      <c r="D120" s="516"/>
      <c r="E120" s="516"/>
      <c r="F120" s="6">
        <f>'ادخال البيانات'!BL121</f>
        <v>0</v>
      </c>
      <c r="G120" s="54" t="str">
        <f>'ادخال البيانات'!BO121</f>
        <v/>
      </c>
      <c r="H120" s="19"/>
      <c r="I120" s="3" t="str">
        <f t="shared" si="11"/>
        <v/>
      </c>
      <c r="N120">
        <f t="shared" si="7"/>
        <v>0</v>
      </c>
      <c r="O120" s="8">
        <f t="shared" si="12"/>
        <v>0</v>
      </c>
      <c r="P120">
        <f>RANK(O120,$O:$O)+COUNTIF($O$6:O120,O120)-1</f>
        <v>115</v>
      </c>
      <c r="R120" t="str">
        <f t="shared" si="8"/>
        <v>أقل من المتوسط</v>
      </c>
      <c r="U120" s="42">
        <v>115</v>
      </c>
      <c r="V120" s="32">
        <f t="shared" si="13"/>
        <v>0</v>
      </c>
      <c r="W120" s="56">
        <f t="shared" si="9"/>
        <v>0</v>
      </c>
      <c r="X120" s="9" t="str">
        <f t="shared" si="10"/>
        <v>متوسط</v>
      </c>
      <c r="Y120" s="37"/>
    </row>
    <row r="121" spans="2:25" customFormat="1" x14ac:dyDescent="0.2">
      <c r="B121" s="42">
        <v>116</v>
      </c>
      <c r="C121" s="516">
        <f>'ادخال البيانات'!A122</f>
        <v>0</v>
      </c>
      <c r="D121" s="516"/>
      <c r="E121" s="516"/>
      <c r="F121" s="6">
        <f>'ادخال البيانات'!BL122</f>
        <v>0</v>
      </c>
      <c r="G121" s="54" t="str">
        <f>'ادخال البيانات'!BO122</f>
        <v/>
      </c>
      <c r="H121" s="19"/>
      <c r="I121" s="3" t="str">
        <f t="shared" si="11"/>
        <v/>
      </c>
      <c r="N121">
        <f t="shared" si="7"/>
        <v>0</v>
      </c>
      <c r="O121" s="8">
        <f t="shared" si="12"/>
        <v>0</v>
      </c>
      <c r="P121">
        <f>RANK(O121,$O:$O)+COUNTIF($O$6:O121,O121)-1</f>
        <v>116</v>
      </c>
      <c r="R121" t="str">
        <f t="shared" si="8"/>
        <v>أقل من المتوسط</v>
      </c>
      <c r="U121" s="42">
        <v>116</v>
      </c>
      <c r="V121" s="32">
        <f t="shared" si="13"/>
        <v>0</v>
      </c>
      <c r="W121" s="56">
        <f t="shared" si="9"/>
        <v>0</v>
      </c>
      <c r="X121" s="9" t="str">
        <f t="shared" si="10"/>
        <v>متوسط</v>
      </c>
      <c r="Y121" s="37"/>
    </row>
    <row r="122" spans="2:25" customFormat="1" x14ac:dyDescent="0.2">
      <c r="B122" s="42">
        <v>117</v>
      </c>
      <c r="C122" s="516">
        <f>'ادخال البيانات'!A123</f>
        <v>0</v>
      </c>
      <c r="D122" s="516"/>
      <c r="E122" s="516"/>
      <c r="F122" s="6">
        <f>'ادخال البيانات'!BL123</f>
        <v>0</v>
      </c>
      <c r="G122" s="54" t="str">
        <f>'ادخال البيانات'!BO123</f>
        <v/>
      </c>
      <c r="H122" s="19"/>
      <c r="I122" s="3" t="str">
        <f t="shared" si="11"/>
        <v/>
      </c>
      <c r="N122">
        <f t="shared" si="7"/>
        <v>0</v>
      </c>
      <c r="O122" s="8">
        <f t="shared" si="12"/>
        <v>0</v>
      </c>
      <c r="P122">
        <f>RANK(O122,$O:$O)+COUNTIF($O$6:O122,O122)-1</f>
        <v>117</v>
      </c>
      <c r="R122" t="str">
        <f t="shared" si="8"/>
        <v>أقل من المتوسط</v>
      </c>
      <c r="U122" s="42">
        <v>117</v>
      </c>
      <c r="V122" s="32">
        <f t="shared" si="13"/>
        <v>0</v>
      </c>
      <c r="W122" s="56">
        <f t="shared" si="9"/>
        <v>0</v>
      </c>
      <c r="X122" s="9" t="str">
        <f t="shared" si="10"/>
        <v>متوسط</v>
      </c>
      <c r="Y122" s="37"/>
    </row>
    <row r="123" spans="2:25" customFormat="1" x14ac:dyDescent="0.2">
      <c r="B123" s="42">
        <v>118</v>
      </c>
      <c r="C123" s="516">
        <f>'ادخال البيانات'!A124</f>
        <v>0</v>
      </c>
      <c r="D123" s="516"/>
      <c r="E123" s="516"/>
      <c r="F123" s="6">
        <f>'ادخال البيانات'!BL124</f>
        <v>0</v>
      </c>
      <c r="G123" s="54" t="str">
        <f>'ادخال البيانات'!BO124</f>
        <v/>
      </c>
      <c r="H123" s="19"/>
      <c r="I123" s="3" t="str">
        <f t="shared" si="11"/>
        <v/>
      </c>
      <c r="N123">
        <f t="shared" si="7"/>
        <v>0</v>
      </c>
      <c r="O123" s="8">
        <f t="shared" si="12"/>
        <v>0</v>
      </c>
      <c r="P123">
        <f>RANK(O123,$O:$O)+COUNTIF($O$6:O123,O123)-1</f>
        <v>118</v>
      </c>
      <c r="R123" t="str">
        <f t="shared" si="8"/>
        <v>أقل من المتوسط</v>
      </c>
      <c r="U123" s="42">
        <v>118</v>
      </c>
      <c r="V123" s="32">
        <f t="shared" si="13"/>
        <v>0</v>
      </c>
      <c r="W123" s="56">
        <f t="shared" si="9"/>
        <v>0</v>
      </c>
      <c r="X123" s="9" t="str">
        <f t="shared" si="10"/>
        <v>متوسط</v>
      </c>
      <c r="Y123" s="37"/>
    </row>
    <row r="124" spans="2:25" customFormat="1" x14ac:dyDescent="0.2">
      <c r="B124" s="42">
        <v>119</v>
      </c>
      <c r="C124" s="516">
        <f>'ادخال البيانات'!A125</f>
        <v>0</v>
      </c>
      <c r="D124" s="516"/>
      <c r="E124" s="516"/>
      <c r="F124" s="6">
        <f>'ادخال البيانات'!BL125</f>
        <v>0</v>
      </c>
      <c r="G124" s="54" t="str">
        <f>'ادخال البيانات'!BO125</f>
        <v/>
      </c>
      <c r="H124" s="19"/>
      <c r="I124" s="3" t="str">
        <f t="shared" si="11"/>
        <v/>
      </c>
      <c r="N124">
        <f t="shared" si="7"/>
        <v>0</v>
      </c>
      <c r="O124" s="8">
        <f t="shared" si="12"/>
        <v>0</v>
      </c>
      <c r="P124">
        <f>RANK(O124,$O:$O)+COUNTIF($O$6:O124,O124)-1</f>
        <v>119</v>
      </c>
      <c r="R124" t="str">
        <f t="shared" si="8"/>
        <v>أقل من المتوسط</v>
      </c>
      <c r="U124" s="42">
        <v>119</v>
      </c>
      <c r="V124" s="32">
        <f t="shared" si="13"/>
        <v>0</v>
      </c>
      <c r="W124" s="56">
        <f t="shared" si="9"/>
        <v>0</v>
      </c>
      <c r="X124" s="9" t="str">
        <f t="shared" si="10"/>
        <v>متوسط</v>
      </c>
      <c r="Y124" s="37"/>
    </row>
    <row r="125" spans="2:25" customFormat="1" x14ac:dyDescent="0.2">
      <c r="B125" s="42">
        <v>120</v>
      </c>
      <c r="C125" s="516">
        <f>'ادخال البيانات'!A126</f>
        <v>0</v>
      </c>
      <c r="D125" s="516"/>
      <c r="E125" s="516"/>
      <c r="F125" s="6">
        <f>'ادخال البيانات'!BL126</f>
        <v>0</v>
      </c>
      <c r="G125" s="54" t="str">
        <f>'ادخال البيانات'!BO126</f>
        <v/>
      </c>
      <c r="H125" s="19"/>
      <c r="I125" s="3" t="str">
        <f t="shared" si="11"/>
        <v/>
      </c>
      <c r="N125">
        <f t="shared" si="7"/>
        <v>0</v>
      </c>
      <c r="O125" s="8">
        <f t="shared" si="12"/>
        <v>0</v>
      </c>
      <c r="P125">
        <f>RANK(O125,$O:$O)+COUNTIF($O$6:O125,O125)-1</f>
        <v>120</v>
      </c>
      <c r="R125" t="str">
        <f t="shared" si="8"/>
        <v>أقل من المتوسط</v>
      </c>
      <c r="U125" s="42">
        <v>120</v>
      </c>
      <c r="V125" s="32">
        <f t="shared" si="13"/>
        <v>0</v>
      </c>
      <c r="W125" s="56">
        <f t="shared" si="9"/>
        <v>0</v>
      </c>
      <c r="X125" s="9" t="str">
        <f t="shared" si="10"/>
        <v>متوسط</v>
      </c>
      <c r="Y125" s="37"/>
    </row>
    <row r="126" spans="2:25" customFormat="1" x14ac:dyDescent="0.2">
      <c r="B126" s="42">
        <v>121</v>
      </c>
      <c r="C126" s="516">
        <f>'ادخال البيانات'!A127</f>
        <v>0</v>
      </c>
      <c r="D126" s="516"/>
      <c r="E126" s="516"/>
      <c r="F126" s="6">
        <f>'ادخال البيانات'!BL127</f>
        <v>0</v>
      </c>
      <c r="G126" s="54" t="str">
        <f>'ادخال البيانات'!BO127</f>
        <v/>
      </c>
      <c r="H126" s="19"/>
      <c r="I126" s="3" t="str">
        <f t="shared" si="11"/>
        <v/>
      </c>
      <c r="N126">
        <f t="shared" si="7"/>
        <v>0</v>
      </c>
      <c r="O126" s="8">
        <f t="shared" si="12"/>
        <v>0</v>
      </c>
      <c r="P126">
        <f>RANK(O126,$O:$O)+COUNTIF($O$6:O126,O126)-1</f>
        <v>121</v>
      </c>
      <c r="R126" t="str">
        <f t="shared" si="8"/>
        <v>أقل من المتوسط</v>
      </c>
      <c r="U126" s="42">
        <v>121</v>
      </c>
      <c r="V126" s="32">
        <f t="shared" si="13"/>
        <v>0</v>
      </c>
      <c r="W126" s="56">
        <f t="shared" si="9"/>
        <v>0</v>
      </c>
      <c r="X126" s="9" t="str">
        <f t="shared" si="10"/>
        <v>متوسط</v>
      </c>
      <c r="Y126" s="37"/>
    </row>
    <row r="127" spans="2:25" customFormat="1" x14ac:dyDescent="0.2">
      <c r="B127" s="42">
        <v>122</v>
      </c>
      <c r="C127" s="516">
        <f>'ادخال البيانات'!A128</f>
        <v>0</v>
      </c>
      <c r="D127" s="516"/>
      <c r="E127" s="516"/>
      <c r="F127" s="6">
        <f>'ادخال البيانات'!BL128</f>
        <v>0</v>
      </c>
      <c r="G127" s="54" t="str">
        <f>'ادخال البيانات'!BO128</f>
        <v/>
      </c>
      <c r="H127" s="19"/>
      <c r="I127" s="3" t="str">
        <f t="shared" si="11"/>
        <v/>
      </c>
      <c r="N127">
        <f t="shared" si="7"/>
        <v>0</v>
      </c>
      <c r="O127" s="8">
        <f t="shared" si="12"/>
        <v>0</v>
      </c>
      <c r="P127">
        <f>RANK(O127,$O:$O)+COUNTIF($O$6:O127,O127)-1</f>
        <v>122</v>
      </c>
      <c r="R127" t="str">
        <f t="shared" si="8"/>
        <v>أقل من المتوسط</v>
      </c>
      <c r="U127" s="42">
        <v>122</v>
      </c>
      <c r="V127" s="32">
        <f t="shared" si="13"/>
        <v>0</v>
      </c>
      <c r="W127" s="56">
        <f t="shared" si="9"/>
        <v>0</v>
      </c>
      <c r="X127" s="9" t="str">
        <f t="shared" si="10"/>
        <v>متوسط</v>
      </c>
      <c r="Y127" s="37"/>
    </row>
    <row r="128" spans="2:25" customFormat="1" x14ac:dyDescent="0.2">
      <c r="B128" s="42">
        <v>123</v>
      </c>
      <c r="C128" s="516">
        <f>'ادخال البيانات'!A129</f>
        <v>0</v>
      </c>
      <c r="D128" s="516"/>
      <c r="E128" s="516"/>
      <c r="F128" s="6">
        <f>'ادخال البيانات'!BL129</f>
        <v>0</v>
      </c>
      <c r="G128" s="54" t="str">
        <f>'ادخال البيانات'!BO129</f>
        <v/>
      </c>
      <c r="H128" s="19"/>
      <c r="I128" s="3" t="str">
        <f t="shared" si="11"/>
        <v/>
      </c>
      <c r="N128">
        <f t="shared" si="7"/>
        <v>0</v>
      </c>
      <c r="O128" s="8">
        <f t="shared" si="12"/>
        <v>0</v>
      </c>
      <c r="P128">
        <f>RANK(O128,$O:$O)+COUNTIF($O$6:O128,O128)-1</f>
        <v>123</v>
      </c>
      <c r="R128" t="str">
        <f t="shared" si="8"/>
        <v>أقل من المتوسط</v>
      </c>
      <c r="U128" s="42">
        <v>123</v>
      </c>
      <c r="V128" s="32">
        <f t="shared" si="13"/>
        <v>0</v>
      </c>
      <c r="W128" s="56">
        <f t="shared" si="9"/>
        <v>0</v>
      </c>
      <c r="X128" s="9" t="str">
        <f t="shared" si="10"/>
        <v>متوسط</v>
      </c>
      <c r="Y128" s="37"/>
    </row>
    <row r="129" spans="2:25" customFormat="1" x14ac:dyDescent="0.2">
      <c r="B129" s="42">
        <v>124</v>
      </c>
      <c r="C129" s="516">
        <f>'ادخال البيانات'!A130</f>
        <v>0</v>
      </c>
      <c r="D129" s="516"/>
      <c r="E129" s="516"/>
      <c r="F129" s="6">
        <f>'ادخال البيانات'!BL130</f>
        <v>0</v>
      </c>
      <c r="G129" s="54" t="str">
        <f>'ادخال البيانات'!BO130</f>
        <v/>
      </c>
      <c r="H129" s="19"/>
      <c r="I129" s="3" t="str">
        <f t="shared" si="11"/>
        <v/>
      </c>
      <c r="N129">
        <f t="shared" si="7"/>
        <v>0</v>
      </c>
      <c r="O129" s="8">
        <f t="shared" si="12"/>
        <v>0</v>
      </c>
      <c r="P129">
        <f>RANK(O129,$O:$O)+COUNTIF($O$6:O129,O129)-1</f>
        <v>124</v>
      </c>
      <c r="R129" t="str">
        <f t="shared" si="8"/>
        <v>أقل من المتوسط</v>
      </c>
      <c r="U129" s="42">
        <v>124</v>
      </c>
      <c r="V129" s="32">
        <f t="shared" si="13"/>
        <v>0</v>
      </c>
      <c r="W129" s="56">
        <f t="shared" si="9"/>
        <v>0</v>
      </c>
      <c r="X129" s="9" t="str">
        <f t="shared" si="10"/>
        <v>متوسط</v>
      </c>
      <c r="Y129" s="37"/>
    </row>
    <row r="130" spans="2:25" customFormat="1" x14ac:dyDescent="0.2">
      <c r="B130" s="42">
        <v>125</v>
      </c>
      <c r="C130" s="516">
        <f>'ادخال البيانات'!A131</f>
        <v>0</v>
      </c>
      <c r="D130" s="516"/>
      <c r="E130" s="516"/>
      <c r="F130" s="6">
        <f>'ادخال البيانات'!BL131</f>
        <v>0</v>
      </c>
      <c r="G130" s="54" t="str">
        <f>'ادخال البيانات'!BO131</f>
        <v/>
      </c>
      <c r="H130" s="19"/>
      <c r="I130" s="3" t="str">
        <f t="shared" si="11"/>
        <v/>
      </c>
      <c r="N130">
        <f t="shared" si="7"/>
        <v>0</v>
      </c>
      <c r="O130" s="8">
        <f t="shared" si="12"/>
        <v>0</v>
      </c>
      <c r="P130">
        <f>RANK(O130,$O:$O)+COUNTIF($O$6:O130,O130)-1</f>
        <v>125</v>
      </c>
      <c r="R130" t="str">
        <f t="shared" si="8"/>
        <v>أقل من المتوسط</v>
      </c>
      <c r="U130" s="42">
        <v>125</v>
      </c>
      <c r="V130" s="32">
        <f t="shared" si="13"/>
        <v>0</v>
      </c>
      <c r="W130" s="56">
        <f t="shared" si="9"/>
        <v>0</v>
      </c>
      <c r="X130" s="9" t="str">
        <f t="shared" si="10"/>
        <v>متوسط</v>
      </c>
      <c r="Y130" s="37"/>
    </row>
    <row r="131" spans="2:25" customFormat="1" x14ac:dyDescent="0.2">
      <c r="B131" s="42">
        <v>126</v>
      </c>
      <c r="C131" s="516">
        <f>'ادخال البيانات'!A132</f>
        <v>0</v>
      </c>
      <c r="D131" s="516"/>
      <c r="E131" s="516"/>
      <c r="F131" s="6">
        <f>'ادخال البيانات'!BL132</f>
        <v>0</v>
      </c>
      <c r="G131" s="54" t="str">
        <f>'ادخال البيانات'!BO132</f>
        <v/>
      </c>
      <c r="H131" s="19"/>
      <c r="I131" s="3" t="str">
        <f t="shared" si="11"/>
        <v/>
      </c>
      <c r="N131">
        <f t="shared" si="7"/>
        <v>0</v>
      </c>
      <c r="O131" s="8">
        <f t="shared" si="12"/>
        <v>0</v>
      </c>
      <c r="P131">
        <f>RANK(O131,$O:$O)+COUNTIF($O$6:O131,O131)-1</f>
        <v>126</v>
      </c>
      <c r="R131" t="str">
        <f t="shared" si="8"/>
        <v>أقل من المتوسط</v>
      </c>
      <c r="U131" s="42">
        <v>126</v>
      </c>
      <c r="V131" s="32">
        <f t="shared" si="13"/>
        <v>0</v>
      </c>
      <c r="W131" s="56">
        <f t="shared" si="9"/>
        <v>0</v>
      </c>
      <c r="X131" s="9" t="str">
        <f t="shared" si="10"/>
        <v>متوسط</v>
      </c>
      <c r="Y131" s="37"/>
    </row>
    <row r="132" spans="2:25" customFormat="1" x14ac:dyDescent="0.2">
      <c r="B132" s="42">
        <v>127</v>
      </c>
      <c r="C132" s="516">
        <f>'ادخال البيانات'!A133</f>
        <v>0</v>
      </c>
      <c r="D132" s="516"/>
      <c r="E132" s="516"/>
      <c r="F132" s="6">
        <f>'ادخال البيانات'!BL133</f>
        <v>0</v>
      </c>
      <c r="G132" s="54" t="str">
        <f>'ادخال البيانات'!BO133</f>
        <v/>
      </c>
      <c r="H132" s="19"/>
      <c r="I132" s="3" t="str">
        <f t="shared" si="11"/>
        <v/>
      </c>
      <c r="N132">
        <f t="shared" si="7"/>
        <v>0</v>
      </c>
      <c r="O132" s="8">
        <f t="shared" si="12"/>
        <v>0</v>
      </c>
      <c r="P132">
        <f>RANK(O132,$O:$O)+COUNTIF($O$6:O132,O132)-1</f>
        <v>127</v>
      </c>
      <c r="R132" t="str">
        <f t="shared" si="8"/>
        <v>أقل من المتوسط</v>
      </c>
      <c r="U132" s="42">
        <v>127</v>
      </c>
      <c r="V132" s="32">
        <f t="shared" si="13"/>
        <v>0</v>
      </c>
      <c r="W132" s="56">
        <f t="shared" si="9"/>
        <v>0</v>
      </c>
      <c r="X132" s="9" t="str">
        <f t="shared" si="10"/>
        <v>متوسط</v>
      </c>
      <c r="Y132" s="37"/>
    </row>
    <row r="133" spans="2:25" customFormat="1" x14ac:dyDescent="0.2">
      <c r="B133" s="42">
        <v>128</v>
      </c>
      <c r="C133" s="516">
        <f>'ادخال البيانات'!A134</f>
        <v>0</v>
      </c>
      <c r="D133" s="516"/>
      <c r="E133" s="516"/>
      <c r="F133" s="6">
        <f>'ادخال البيانات'!BL134</f>
        <v>0</v>
      </c>
      <c r="G133" s="54" t="str">
        <f>'ادخال البيانات'!BO134</f>
        <v/>
      </c>
      <c r="H133" s="19"/>
      <c r="I133" s="3" t="str">
        <f t="shared" si="11"/>
        <v/>
      </c>
      <c r="N133">
        <f t="shared" si="7"/>
        <v>0</v>
      </c>
      <c r="O133" s="8">
        <f t="shared" si="12"/>
        <v>0</v>
      </c>
      <c r="P133">
        <f>RANK(O133,$O:$O)+COUNTIF($O$6:O133,O133)-1</f>
        <v>128</v>
      </c>
      <c r="R133" t="str">
        <f t="shared" si="8"/>
        <v>أقل من المتوسط</v>
      </c>
      <c r="U133" s="42">
        <v>128</v>
      </c>
      <c r="V133" s="32">
        <f t="shared" si="13"/>
        <v>0</v>
      </c>
      <c r="W133" s="56">
        <f t="shared" si="9"/>
        <v>0</v>
      </c>
      <c r="X133" s="9" t="str">
        <f t="shared" si="10"/>
        <v>متوسط</v>
      </c>
      <c r="Y133" s="37"/>
    </row>
    <row r="134" spans="2:25" customFormat="1" x14ac:dyDescent="0.2">
      <c r="B134" s="42">
        <v>129</v>
      </c>
      <c r="C134" s="516">
        <f>'ادخال البيانات'!A135</f>
        <v>0</v>
      </c>
      <c r="D134" s="516"/>
      <c r="E134" s="516"/>
      <c r="F134" s="6">
        <f>'ادخال البيانات'!BL135</f>
        <v>0</v>
      </c>
      <c r="G134" s="54" t="str">
        <f>'ادخال البيانات'!BO135</f>
        <v/>
      </c>
      <c r="H134" s="19"/>
      <c r="I134" s="3" t="str">
        <f t="shared" si="11"/>
        <v/>
      </c>
      <c r="N134">
        <f t="shared" ref="N134:N197" si="14">C134</f>
        <v>0</v>
      </c>
      <c r="O134" s="8">
        <f t="shared" si="12"/>
        <v>0</v>
      </c>
      <c r="P134">
        <f>RANK(O134,$O:$O)+COUNTIF($O$6:O134,O134)-1</f>
        <v>129</v>
      </c>
      <c r="R134" t="str">
        <f t="shared" ref="R134:R197" si="15">IF(O134&lt;=$AI$6,"أقل من المتوسط",IF(O134&gt;=$AI$7,"فوق المتوسط","متوسط"))</f>
        <v>أقل من المتوسط</v>
      </c>
      <c r="U134" s="42">
        <v>129</v>
      </c>
      <c r="V134" s="32">
        <f t="shared" si="13"/>
        <v>0</v>
      </c>
      <c r="W134" s="56">
        <f t="shared" ref="W134:W197" si="16">INDEX($O$6:$O$449,MATCH(U134,$P$6:$P$449,0))</f>
        <v>0</v>
      </c>
      <c r="X134" s="9" t="str">
        <f t="shared" ref="X134:X197" si="17">IFERROR(IF(W134&gt;$AI$7,"فوق المتوسط",IF(W134&gt;=$AI$6,"متوسط",IF(W134&gt;=$AI$6,"أقل من المتوسط",IF(V134&gt;0,"أقل من المتوسط")))),"لايوجد")</f>
        <v>متوسط</v>
      </c>
      <c r="Y134" s="37"/>
    </row>
    <row r="135" spans="2:25" customFormat="1" x14ac:dyDescent="0.2">
      <c r="B135" s="42">
        <v>130</v>
      </c>
      <c r="C135" s="516">
        <f>'ادخال البيانات'!A136</f>
        <v>0</v>
      </c>
      <c r="D135" s="516"/>
      <c r="E135" s="516"/>
      <c r="F135" s="6">
        <f>'ادخال البيانات'!BL136</f>
        <v>0</v>
      </c>
      <c r="G135" s="54" t="str">
        <f>'ادخال البيانات'!BO136</f>
        <v/>
      </c>
      <c r="H135" s="19"/>
      <c r="I135" s="3" t="str">
        <f t="shared" ref="I135:I198" si="18">G135</f>
        <v/>
      </c>
      <c r="N135">
        <f t="shared" si="14"/>
        <v>0</v>
      </c>
      <c r="O135" s="8">
        <f t="shared" ref="O135:O198" si="19">F135</f>
        <v>0</v>
      </c>
      <c r="P135">
        <f>RANK(O135,$O:$O)+COUNTIF($O$6:O135,O135)-1</f>
        <v>130</v>
      </c>
      <c r="R135" t="str">
        <f t="shared" si="15"/>
        <v>أقل من المتوسط</v>
      </c>
      <c r="U135" s="42">
        <v>130</v>
      </c>
      <c r="V135" s="32">
        <f t="shared" ref="V135:V198" si="20">INDEX($N$6:$N$449,MATCH(U135,$P$6:$P$449,0))</f>
        <v>0</v>
      </c>
      <c r="W135" s="56">
        <f t="shared" si="16"/>
        <v>0</v>
      </c>
      <c r="X135" s="9" t="str">
        <f t="shared" si="17"/>
        <v>متوسط</v>
      </c>
      <c r="Y135" s="37"/>
    </row>
    <row r="136" spans="2:25" customFormat="1" x14ac:dyDescent="0.2">
      <c r="B136" s="42">
        <v>131</v>
      </c>
      <c r="C136" s="516">
        <f>'ادخال البيانات'!A137</f>
        <v>0</v>
      </c>
      <c r="D136" s="516"/>
      <c r="E136" s="516"/>
      <c r="F136" s="6">
        <f>'ادخال البيانات'!BL137</f>
        <v>0</v>
      </c>
      <c r="G136" s="54" t="str">
        <f>'ادخال البيانات'!BO137</f>
        <v/>
      </c>
      <c r="H136" s="19"/>
      <c r="I136" s="3" t="str">
        <f t="shared" si="18"/>
        <v/>
      </c>
      <c r="N136">
        <f t="shared" si="14"/>
        <v>0</v>
      </c>
      <c r="O136" s="8">
        <f t="shared" si="19"/>
        <v>0</v>
      </c>
      <c r="P136">
        <f>RANK(O136,$O:$O)+COUNTIF($O$6:O136,O136)-1</f>
        <v>131</v>
      </c>
      <c r="R136" t="str">
        <f t="shared" si="15"/>
        <v>أقل من المتوسط</v>
      </c>
      <c r="U136" s="42">
        <v>131</v>
      </c>
      <c r="V136" s="32">
        <f t="shared" si="20"/>
        <v>0</v>
      </c>
      <c r="W136" s="56">
        <f t="shared" si="16"/>
        <v>0</v>
      </c>
      <c r="X136" s="9" t="str">
        <f t="shared" si="17"/>
        <v>متوسط</v>
      </c>
      <c r="Y136" s="37"/>
    </row>
    <row r="137" spans="2:25" customFormat="1" x14ac:dyDescent="0.2">
      <c r="B137" s="42">
        <v>132</v>
      </c>
      <c r="C137" s="516">
        <f>'ادخال البيانات'!A138</f>
        <v>0</v>
      </c>
      <c r="D137" s="516"/>
      <c r="E137" s="516"/>
      <c r="F137" s="6">
        <f>'ادخال البيانات'!BL138</f>
        <v>0</v>
      </c>
      <c r="G137" s="54" t="str">
        <f>'ادخال البيانات'!BO138</f>
        <v/>
      </c>
      <c r="H137" s="19"/>
      <c r="I137" s="3" t="str">
        <f t="shared" si="18"/>
        <v/>
      </c>
      <c r="N137">
        <f t="shared" si="14"/>
        <v>0</v>
      </c>
      <c r="O137" s="8">
        <f t="shared" si="19"/>
        <v>0</v>
      </c>
      <c r="P137">
        <f>RANK(O137,$O:$O)+COUNTIF($O$6:O137,O137)-1</f>
        <v>132</v>
      </c>
      <c r="R137" t="str">
        <f t="shared" si="15"/>
        <v>أقل من المتوسط</v>
      </c>
      <c r="U137" s="42">
        <v>132</v>
      </c>
      <c r="V137" s="32">
        <f t="shared" si="20"/>
        <v>0</v>
      </c>
      <c r="W137" s="56">
        <f t="shared" si="16"/>
        <v>0</v>
      </c>
      <c r="X137" s="9" t="str">
        <f t="shared" si="17"/>
        <v>متوسط</v>
      </c>
      <c r="Y137" s="37"/>
    </row>
    <row r="138" spans="2:25" customFormat="1" x14ac:dyDescent="0.2">
      <c r="B138" s="42">
        <v>133</v>
      </c>
      <c r="C138" s="516">
        <f>'ادخال البيانات'!A139</f>
        <v>0</v>
      </c>
      <c r="D138" s="516"/>
      <c r="E138" s="516"/>
      <c r="F138" s="6">
        <f>'ادخال البيانات'!BL139</f>
        <v>0</v>
      </c>
      <c r="G138" s="54" t="str">
        <f>'ادخال البيانات'!BO139</f>
        <v/>
      </c>
      <c r="H138" s="19"/>
      <c r="I138" s="3" t="str">
        <f t="shared" si="18"/>
        <v/>
      </c>
      <c r="N138">
        <f t="shared" si="14"/>
        <v>0</v>
      </c>
      <c r="O138" s="8">
        <f t="shared" si="19"/>
        <v>0</v>
      </c>
      <c r="P138">
        <f>RANK(O138,$O:$O)+COUNTIF($O$6:O138,O138)-1</f>
        <v>133</v>
      </c>
      <c r="R138" t="str">
        <f t="shared" si="15"/>
        <v>أقل من المتوسط</v>
      </c>
      <c r="U138" s="42">
        <v>133</v>
      </c>
      <c r="V138" s="32">
        <f t="shared" si="20"/>
        <v>0</v>
      </c>
      <c r="W138" s="56">
        <f t="shared" si="16"/>
        <v>0</v>
      </c>
      <c r="X138" s="9" t="str">
        <f t="shared" si="17"/>
        <v>متوسط</v>
      </c>
      <c r="Y138" s="37"/>
    </row>
    <row r="139" spans="2:25" customFormat="1" x14ac:dyDescent="0.2">
      <c r="B139" s="42">
        <v>134</v>
      </c>
      <c r="C139" s="516">
        <f>'ادخال البيانات'!A140</f>
        <v>0</v>
      </c>
      <c r="D139" s="516"/>
      <c r="E139" s="516"/>
      <c r="F139" s="6">
        <f>'ادخال البيانات'!BL140</f>
        <v>0</v>
      </c>
      <c r="G139" s="54" t="str">
        <f>'ادخال البيانات'!BO140</f>
        <v/>
      </c>
      <c r="H139" s="19"/>
      <c r="I139" s="3" t="str">
        <f t="shared" si="18"/>
        <v/>
      </c>
      <c r="N139">
        <f t="shared" si="14"/>
        <v>0</v>
      </c>
      <c r="O139" s="8">
        <f t="shared" si="19"/>
        <v>0</v>
      </c>
      <c r="P139">
        <f>RANK(O139,$O:$O)+COUNTIF($O$6:O139,O139)-1</f>
        <v>134</v>
      </c>
      <c r="R139" t="str">
        <f t="shared" si="15"/>
        <v>أقل من المتوسط</v>
      </c>
      <c r="U139" s="42">
        <v>134</v>
      </c>
      <c r="V139" s="32">
        <f t="shared" si="20"/>
        <v>0</v>
      </c>
      <c r="W139" s="56">
        <f t="shared" si="16"/>
        <v>0</v>
      </c>
      <c r="X139" s="9" t="str">
        <f t="shared" si="17"/>
        <v>متوسط</v>
      </c>
      <c r="Y139" s="37"/>
    </row>
    <row r="140" spans="2:25" customFormat="1" x14ac:dyDescent="0.2">
      <c r="B140" s="42">
        <v>135</v>
      </c>
      <c r="C140" s="516">
        <f>'ادخال البيانات'!A141</f>
        <v>0</v>
      </c>
      <c r="D140" s="516"/>
      <c r="E140" s="516"/>
      <c r="F140" s="6">
        <f>'ادخال البيانات'!BL141</f>
        <v>0</v>
      </c>
      <c r="G140" s="54" t="str">
        <f>'ادخال البيانات'!BO141</f>
        <v/>
      </c>
      <c r="H140" s="19"/>
      <c r="I140" s="3" t="str">
        <f t="shared" si="18"/>
        <v/>
      </c>
      <c r="N140">
        <f t="shared" si="14"/>
        <v>0</v>
      </c>
      <c r="O140" s="8">
        <f t="shared" si="19"/>
        <v>0</v>
      </c>
      <c r="P140">
        <f>RANK(O140,$O:$O)+COUNTIF($O$6:O140,O140)-1</f>
        <v>135</v>
      </c>
      <c r="R140" t="str">
        <f t="shared" si="15"/>
        <v>أقل من المتوسط</v>
      </c>
      <c r="U140" s="42">
        <v>135</v>
      </c>
      <c r="V140" s="32">
        <f t="shared" si="20"/>
        <v>0</v>
      </c>
      <c r="W140" s="56">
        <f t="shared" si="16"/>
        <v>0</v>
      </c>
      <c r="X140" s="9" t="str">
        <f t="shared" si="17"/>
        <v>متوسط</v>
      </c>
      <c r="Y140" s="37"/>
    </row>
    <row r="141" spans="2:25" customFormat="1" x14ac:dyDescent="0.2">
      <c r="B141" s="42">
        <v>136</v>
      </c>
      <c r="C141" s="516">
        <f>'ادخال البيانات'!A142</f>
        <v>0</v>
      </c>
      <c r="D141" s="516"/>
      <c r="E141" s="516"/>
      <c r="F141" s="6">
        <f>'ادخال البيانات'!BL142</f>
        <v>0</v>
      </c>
      <c r="G141" s="54" t="str">
        <f>'ادخال البيانات'!BO142</f>
        <v/>
      </c>
      <c r="H141" s="19"/>
      <c r="I141" s="3" t="str">
        <f t="shared" si="18"/>
        <v/>
      </c>
      <c r="N141">
        <f t="shared" si="14"/>
        <v>0</v>
      </c>
      <c r="O141" s="8">
        <f t="shared" si="19"/>
        <v>0</v>
      </c>
      <c r="P141">
        <f>RANK(O141,$O:$O)+COUNTIF($O$6:O141,O141)-1</f>
        <v>136</v>
      </c>
      <c r="R141" t="str">
        <f t="shared" si="15"/>
        <v>أقل من المتوسط</v>
      </c>
      <c r="U141" s="42">
        <v>136</v>
      </c>
      <c r="V141" s="32">
        <f t="shared" si="20"/>
        <v>0</v>
      </c>
      <c r="W141" s="56">
        <f t="shared" si="16"/>
        <v>0</v>
      </c>
      <c r="X141" s="9" t="str">
        <f t="shared" si="17"/>
        <v>متوسط</v>
      </c>
      <c r="Y141" s="37"/>
    </row>
    <row r="142" spans="2:25" customFormat="1" x14ac:dyDescent="0.2">
      <c r="B142" s="42">
        <v>137</v>
      </c>
      <c r="C142" s="516">
        <f>'ادخال البيانات'!A143</f>
        <v>0</v>
      </c>
      <c r="D142" s="516"/>
      <c r="E142" s="516"/>
      <c r="F142" s="6">
        <f>'ادخال البيانات'!BL143</f>
        <v>0</v>
      </c>
      <c r="G142" s="54" t="str">
        <f>'ادخال البيانات'!BO143</f>
        <v/>
      </c>
      <c r="H142" s="19"/>
      <c r="I142" s="3" t="str">
        <f t="shared" si="18"/>
        <v/>
      </c>
      <c r="N142">
        <f t="shared" si="14"/>
        <v>0</v>
      </c>
      <c r="O142" s="8">
        <f t="shared" si="19"/>
        <v>0</v>
      </c>
      <c r="P142">
        <f>RANK(O142,$O:$O)+COUNTIF($O$6:O142,O142)-1</f>
        <v>137</v>
      </c>
      <c r="R142" t="str">
        <f t="shared" si="15"/>
        <v>أقل من المتوسط</v>
      </c>
      <c r="U142" s="42">
        <v>137</v>
      </c>
      <c r="V142" s="32">
        <f t="shared" si="20"/>
        <v>0</v>
      </c>
      <c r="W142" s="56">
        <f t="shared" si="16"/>
        <v>0</v>
      </c>
      <c r="X142" s="9" t="str">
        <f t="shared" si="17"/>
        <v>متوسط</v>
      </c>
      <c r="Y142" s="37"/>
    </row>
    <row r="143" spans="2:25" customFormat="1" x14ac:dyDescent="0.2">
      <c r="B143" s="42">
        <v>138</v>
      </c>
      <c r="C143" s="516">
        <f>'ادخال البيانات'!A144</f>
        <v>0</v>
      </c>
      <c r="D143" s="516"/>
      <c r="E143" s="516"/>
      <c r="F143" s="6">
        <f>'ادخال البيانات'!BL144</f>
        <v>0</v>
      </c>
      <c r="G143" s="54" t="str">
        <f>'ادخال البيانات'!BO144</f>
        <v/>
      </c>
      <c r="H143" s="19"/>
      <c r="I143" s="3" t="str">
        <f t="shared" si="18"/>
        <v/>
      </c>
      <c r="N143">
        <f t="shared" si="14"/>
        <v>0</v>
      </c>
      <c r="O143" s="8">
        <f t="shared" si="19"/>
        <v>0</v>
      </c>
      <c r="P143">
        <f>RANK(O143,$O:$O)+COUNTIF($O$6:O143,O143)-1</f>
        <v>138</v>
      </c>
      <c r="R143" t="str">
        <f t="shared" si="15"/>
        <v>أقل من المتوسط</v>
      </c>
      <c r="U143" s="42">
        <v>138</v>
      </c>
      <c r="V143" s="32">
        <f t="shared" si="20"/>
        <v>0</v>
      </c>
      <c r="W143" s="56">
        <f t="shared" si="16"/>
        <v>0</v>
      </c>
      <c r="X143" s="9" t="str">
        <f t="shared" si="17"/>
        <v>متوسط</v>
      </c>
      <c r="Y143" s="37"/>
    </row>
    <row r="144" spans="2:25" customFormat="1" x14ac:dyDescent="0.2">
      <c r="B144" s="42">
        <v>139</v>
      </c>
      <c r="C144" s="516">
        <f>'ادخال البيانات'!A145</f>
        <v>0</v>
      </c>
      <c r="D144" s="516"/>
      <c r="E144" s="516"/>
      <c r="F144" s="6">
        <f>'ادخال البيانات'!BL145</f>
        <v>0</v>
      </c>
      <c r="G144" s="54" t="str">
        <f>'ادخال البيانات'!BO145</f>
        <v/>
      </c>
      <c r="H144" s="19"/>
      <c r="I144" s="3" t="str">
        <f t="shared" si="18"/>
        <v/>
      </c>
      <c r="N144">
        <f t="shared" si="14"/>
        <v>0</v>
      </c>
      <c r="O144" s="8">
        <f t="shared" si="19"/>
        <v>0</v>
      </c>
      <c r="P144">
        <f>RANK(O144,$O:$O)+COUNTIF($O$6:O144,O144)-1</f>
        <v>139</v>
      </c>
      <c r="R144" t="str">
        <f t="shared" si="15"/>
        <v>أقل من المتوسط</v>
      </c>
      <c r="U144" s="42">
        <v>139</v>
      </c>
      <c r="V144" s="32">
        <f t="shared" si="20"/>
        <v>0</v>
      </c>
      <c r="W144" s="56">
        <f t="shared" si="16"/>
        <v>0</v>
      </c>
      <c r="X144" s="9" t="str">
        <f t="shared" si="17"/>
        <v>متوسط</v>
      </c>
      <c r="Y144" s="37"/>
    </row>
    <row r="145" spans="2:25" customFormat="1" x14ac:dyDescent="0.2">
      <c r="B145" s="42">
        <v>140</v>
      </c>
      <c r="C145" s="516">
        <f>'ادخال البيانات'!A146</f>
        <v>0</v>
      </c>
      <c r="D145" s="516"/>
      <c r="E145" s="516"/>
      <c r="F145" s="6">
        <f>'ادخال البيانات'!BL146</f>
        <v>0</v>
      </c>
      <c r="G145" s="54" t="str">
        <f>'ادخال البيانات'!BO146</f>
        <v/>
      </c>
      <c r="H145" s="19"/>
      <c r="I145" s="3" t="str">
        <f t="shared" si="18"/>
        <v/>
      </c>
      <c r="N145">
        <f t="shared" si="14"/>
        <v>0</v>
      </c>
      <c r="O145" s="8">
        <f t="shared" si="19"/>
        <v>0</v>
      </c>
      <c r="P145">
        <f>RANK(O145,$O:$O)+COUNTIF($O$6:O145,O145)-1</f>
        <v>140</v>
      </c>
      <c r="R145" t="str">
        <f t="shared" si="15"/>
        <v>أقل من المتوسط</v>
      </c>
      <c r="U145" s="42">
        <v>140</v>
      </c>
      <c r="V145" s="32">
        <f t="shared" si="20"/>
        <v>0</v>
      </c>
      <c r="W145" s="56">
        <f t="shared" si="16"/>
        <v>0</v>
      </c>
      <c r="X145" s="9" t="str">
        <f t="shared" si="17"/>
        <v>متوسط</v>
      </c>
      <c r="Y145" s="37"/>
    </row>
    <row r="146" spans="2:25" customFormat="1" x14ac:dyDescent="0.2">
      <c r="B146" s="42">
        <v>141</v>
      </c>
      <c r="C146" s="516">
        <f>'ادخال البيانات'!A147</f>
        <v>0</v>
      </c>
      <c r="D146" s="516"/>
      <c r="E146" s="516"/>
      <c r="F146" s="6">
        <f>'ادخال البيانات'!BL147</f>
        <v>0</v>
      </c>
      <c r="G146" s="54" t="str">
        <f>'ادخال البيانات'!BO147</f>
        <v/>
      </c>
      <c r="H146" s="19"/>
      <c r="I146" s="3" t="str">
        <f t="shared" si="18"/>
        <v/>
      </c>
      <c r="N146">
        <f t="shared" si="14"/>
        <v>0</v>
      </c>
      <c r="O146" s="8">
        <f t="shared" si="19"/>
        <v>0</v>
      </c>
      <c r="P146">
        <f>RANK(O146,$O:$O)+COUNTIF($O$6:O146,O146)-1</f>
        <v>141</v>
      </c>
      <c r="R146" t="str">
        <f t="shared" si="15"/>
        <v>أقل من المتوسط</v>
      </c>
      <c r="U146" s="42">
        <v>141</v>
      </c>
      <c r="V146" s="32">
        <f t="shared" si="20"/>
        <v>0</v>
      </c>
      <c r="W146" s="56">
        <f t="shared" si="16"/>
        <v>0</v>
      </c>
      <c r="X146" s="9" t="str">
        <f t="shared" si="17"/>
        <v>متوسط</v>
      </c>
      <c r="Y146" s="37"/>
    </row>
    <row r="147" spans="2:25" customFormat="1" x14ac:dyDescent="0.2">
      <c r="B147" s="42">
        <v>142</v>
      </c>
      <c r="C147" s="516">
        <f>'ادخال البيانات'!A148</f>
        <v>0</v>
      </c>
      <c r="D147" s="516"/>
      <c r="E147" s="516"/>
      <c r="F147" s="6">
        <f>'ادخال البيانات'!BL148</f>
        <v>0</v>
      </c>
      <c r="G147" s="54" t="str">
        <f>'ادخال البيانات'!BO148</f>
        <v/>
      </c>
      <c r="H147" s="19"/>
      <c r="I147" s="3" t="str">
        <f t="shared" si="18"/>
        <v/>
      </c>
      <c r="N147">
        <f t="shared" si="14"/>
        <v>0</v>
      </c>
      <c r="O147" s="8">
        <f t="shared" si="19"/>
        <v>0</v>
      </c>
      <c r="P147">
        <f>RANK(O147,$O:$O)+COUNTIF($O$6:O147,O147)-1</f>
        <v>142</v>
      </c>
      <c r="R147" t="str">
        <f t="shared" si="15"/>
        <v>أقل من المتوسط</v>
      </c>
      <c r="U147" s="42">
        <v>142</v>
      </c>
      <c r="V147" s="32">
        <f t="shared" si="20"/>
        <v>0</v>
      </c>
      <c r="W147" s="56">
        <f t="shared" si="16"/>
        <v>0</v>
      </c>
      <c r="X147" s="9" t="str">
        <f t="shared" si="17"/>
        <v>متوسط</v>
      </c>
      <c r="Y147" s="37"/>
    </row>
    <row r="148" spans="2:25" customFormat="1" x14ac:dyDescent="0.2">
      <c r="B148" s="42">
        <v>143</v>
      </c>
      <c r="C148" s="516">
        <f>'ادخال البيانات'!A149</f>
        <v>0</v>
      </c>
      <c r="D148" s="516"/>
      <c r="E148" s="516"/>
      <c r="F148" s="6">
        <f>'ادخال البيانات'!BL149</f>
        <v>0</v>
      </c>
      <c r="G148" s="54" t="str">
        <f>'ادخال البيانات'!BO149</f>
        <v/>
      </c>
      <c r="H148" s="19"/>
      <c r="I148" s="3" t="str">
        <f t="shared" si="18"/>
        <v/>
      </c>
      <c r="N148">
        <f t="shared" si="14"/>
        <v>0</v>
      </c>
      <c r="O148" s="8">
        <f t="shared" si="19"/>
        <v>0</v>
      </c>
      <c r="P148">
        <f>RANK(O148,$O:$O)+COUNTIF($O$6:O148,O148)-1</f>
        <v>143</v>
      </c>
      <c r="R148" t="str">
        <f t="shared" si="15"/>
        <v>أقل من المتوسط</v>
      </c>
      <c r="U148" s="42">
        <v>143</v>
      </c>
      <c r="V148" s="32">
        <f t="shared" si="20"/>
        <v>0</v>
      </c>
      <c r="W148" s="56">
        <f t="shared" si="16"/>
        <v>0</v>
      </c>
      <c r="X148" s="9" t="str">
        <f t="shared" si="17"/>
        <v>متوسط</v>
      </c>
      <c r="Y148" s="37"/>
    </row>
    <row r="149" spans="2:25" customFormat="1" x14ac:dyDescent="0.2">
      <c r="B149" s="42">
        <v>144</v>
      </c>
      <c r="C149" s="516">
        <f>'ادخال البيانات'!A150</f>
        <v>0</v>
      </c>
      <c r="D149" s="516"/>
      <c r="E149" s="516"/>
      <c r="F149" s="6">
        <f>'ادخال البيانات'!BL150</f>
        <v>0</v>
      </c>
      <c r="G149" s="54" t="str">
        <f>'ادخال البيانات'!BO150</f>
        <v/>
      </c>
      <c r="H149" s="19"/>
      <c r="I149" s="3" t="str">
        <f t="shared" si="18"/>
        <v/>
      </c>
      <c r="N149">
        <f t="shared" si="14"/>
        <v>0</v>
      </c>
      <c r="O149" s="8">
        <f t="shared" si="19"/>
        <v>0</v>
      </c>
      <c r="P149">
        <f>RANK(O149,$O:$O)+COUNTIF($O$6:O149,O149)-1</f>
        <v>144</v>
      </c>
      <c r="R149" t="str">
        <f t="shared" si="15"/>
        <v>أقل من المتوسط</v>
      </c>
      <c r="U149" s="42">
        <v>144</v>
      </c>
      <c r="V149" s="32">
        <f t="shared" si="20"/>
        <v>0</v>
      </c>
      <c r="W149" s="56">
        <f t="shared" si="16"/>
        <v>0</v>
      </c>
      <c r="X149" s="9" t="str">
        <f t="shared" si="17"/>
        <v>متوسط</v>
      </c>
      <c r="Y149" s="37"/>
    </row>
    <row r="150" spans="2:25" customFormat="1" x14ac:dyDescent="0.2">
      <c r="B150" s="42">
        <v>145</v>
      </c>
      <c r="C150" s="516">
        <f>'ادخال البيانات'!A151</f>
        <v>0</v>
      </c>
      <c r="D150" s="516"/>
      <c r="E150" s="516"/>
      <c r="F150" s="6">
        <f>'ادخال البيانات'!BL151</f>
        <v>0</v>
      </c>
      <c r="G150" s="54" t="str">
        <f>'ادخال البيانات'!BO151</f>
        <v/>
      </c>
      <c r="H150" s="19"/>
      <c r="I150" s="3" t="str">
        <f t="shared" si="18"/>
        <v/>
      </c>
      <c r="N150">
        <f t="shared" si="14"/>
        <v>0</v>
      </c>
      <c r="O150" s="8">
        <f t="shared" si="19"/>
        <v>0</v>
      </c>
      <c r="P150">
        <f>RANK(O150,$O:$O)+COUNTIF($O$6:O150,O150)-1</f>
        <v>145</v>
      </c>
      <c r="R150" t="str">
        <f t="shared" si="15"/>
        <v>أقل من المتوسط</v>
      </c>
      <c r="U150" s="42">
        <v>145</v>
      </c>
      <c r="V150" s="32">
        <f t="shared" si="20"/>
        <v>0</v>
      </c>
      <c r="W150" s="56">
        <f t="shared" si="16"/>
        <v>0</v>
      </c>
      <c r="X150" s="9" t="str">
        <f t="shared" si="17"/>
        <v>متوسط</v>
      </c>
      <c r="Y150" s="37"/>
    </row>
    <row r="151" spans="2:25" customFormat="1" x14ac:dyDescent="0.2">
      <c r="B151" s="42">
        <v>146</v>
      </c>
      <c r="C151" s="516">
        <f>'ادخال البيانات'!A152</f>
        <v>0</v>
      </c>
      <c r="D151" s="516"/>
      <c r="E151" s="516"/>
      <c r="F151" s="6">
        <f>'ادخال البيانات'!BL152</f>
        <v>0</v>
      </c>
      <c r="G151" s="54" t="str">
        <f>'ادخال البيانات'!BO152</f>
        <v/>
      </c>
      <c r="H151" s="19"/>
      <c r="I151" s="3" t="str">
        <f t="shared" si="18"/>
        <v/>
      </c>
      <c r="N151">
        <f t="shared" si="14"/>
        <v>0</v>
      </c>
      <c r="O151" s="8">
        <f t="shared" si="19"/>
        <v>0</v>
      </c>
      <c r="P151">
        <f>RANK(O151,$O:$O)+COUNTIF($O$6:O151,O151)-1</f>
        <v>146</v>
      </c>
      <c r="R151" t="str">
        <f t="shared" si="15"/>
        <v>أقل من المتوسط</v>
      </c>
      <c r="U151" s="42">
        <v>146</v>
      </c>
      <c r="V151" s="32">
        <f t="shared" si="20"/>
        <v>0</v>
      </c>
      <c r="W151" s="56">
        <f t="shared" si="16"/>
        <v>0</v>
      </c>
      <c r="X151" s="9" t="str">
        <f t="shared" si="17"/>
        <v>متوسط</v>
      </c>
      <c r="Y151" s="37"/>
    </row>
    <row r="152" spans="2:25" customFormat="1" x14ac:dyDescent="0.2">
      <c r="B152" s="42">
        <v>147</v>
      </c>
      <c r="C152" s="516">
        <f>'ادخال البيانات'!A153</f>
        <v>0</v>
      </c>
      <c r="D152" s="516"/>
      <c r="E152" s="516"/>
      <c r="F152" s="6">
        <f>'ادخال البيانات'!BL153</f>
        <v>0</v>
      </c>
      <c r="G152" s="54" t="str">
        <f>'ادخال البيانات'!BO153</f>
        <v/>
      </c>
      <c r="H152" s="19"/>
      <c r="I152" s="3" t="str">
        <f t="shared" si="18"/>
        <v/>
      </c>
      <c r="N152">
        <f t="shared" si="14"/>
        <v>0</v>
      </c>
      <c r="O152" s="8">
        <f t="shared" si="19"/>
        <v>0</v>
      </c>
      <c r="P152">
        <f>RANK(O152,$O:$O)+COUNTIF($O$6:O152,O152)-1</f>
        <v>147</v>
      </c>
      <c r="R152" t="str">
        <f t="shared" si="15"/>
        <v>أقل من المتوسط</v>
      </c>
      <c r="U152" s="42">
        <v>147</v>
      </c>
      <c r="V152" s="32">
        <f t="shared" si="20"/>
        <v>0</v>
      </c>
      <c r="W152" s="56">
        <f t="shared" si="16"/>
        <v>0</v>
      </c>
      <c r="X152" s="9" t="str">
        <f t="shared" si="17"/>
        <v>متوسط</v>
      </c>
      <c r="Y152" s="37"/>
    </row>
    <row r="153" spans="2:25" customFormat="1" x14ac:dyDescent="0.2">
      <c r="B153" s="42">
        <v>148</v>
      </c>
      <c r="C153" s="516">
        <f>'ادخال البيانات'!A154</f>
        <v>0</v>
      </c>
      <c r="D153" s="516"/>
      <c r="E153" s="516"/>
      <c r="F153" s="6">
        <f>'ادخال البيانات'!BL154</f>
        <v>0</v>
      </c>
      <c r="G153" s="54" t="str">
        <f>'ادخال البيانات'!BO154</f>
        <v/>
      </c>
      <c r="H153" s="19"/>
      <c r="I153" s="3" t="str">
        <f t="shared" si="18"/>
        <v/>
      </c>
      <c r="N153">
        <f t="shared" si="14"/>
        <v>0</v>
      </c>
      <c r="O153" s="8">
        <f t="shared" si="19"/>
        <v>0</v>
      </c>
      <c r="P153">
        <f>RANK(O153,$O:$O)+COUNTIF($O$6:O153,O153)-1</f>
        <v>148</v>
      </c>
      <c r="R153" t="str">
        <f t="shared" si="15"/>
        <v>أقل من المتوسط</v>
      </c>
      <c r="U153" s="42">
        <v>148</v>
      </c>
      <c r="V153" s="32">
        <f t="shared" si="20"/>
        <v>0</v>
      </c>
      <c r="W153" s="56">
        <f t="shared" si="16"/>
        <v>0</v>
      </c>
      <c r="X153" s="9" t="str">
        <f t="shared" si="17"/>
        <v>متوسط</v>
      </c>
      <c r="Y153" s="37"/>
    </row>
    <row r="154" spans="2:25" customFormat="1" x14ac:dyDescent="0.2">
      <c r="B154" s="42">
        <v>149</v>
      </c>
      <c r="C154" s="516">
        <f>'ادخال البيانات'!A155</f>
        <v>0</v>
      </c>
      <c r="D154" s="516"/>
      <c r="E154" s="516"/>
      <c r="F154" s="6">
        <f>'ادخال البيانات'!BL155</f>
        <v>0</v>
      </c>
      <c r="G154" s="54" t="str">
        <f>'ادخال البيانات'!BO155</f>
        <v/>
      </c>
      <c r="H154" s="19"/>
      <c r="I154" s="3" t="str">
        <f t="shared" si="18"/>
        <v/>
      </c>
      <c r="N154">
        <f t="shared" si="14"/>
        <v>0</v>
      </c>
      <c r="O154" s="8">
        <f t="shared" si="19"/>
        <v>0</v>
      </c>
      <c r="P154">
        <f>RANK(O154,$O:$O)+COUNTIF($O$6:O154,O154)-1</f>
        <v>149</v>
      </c>
      <c r="R154" t="str">
        <f t="shared" si="15"/>
        <v>أقل من المتوسط</v>
      </c>
      <c r="U154" s="42">
        <v>149</v>
      </c>
      <c r="V154" s="32">
        <f t="shared" si="20"/>
        <v>0</v>
      </c>
      <c r="W154" s="56">
        <f t="shared" si="16"/>
        <v>0</v>
      </c>
      <c r="X154" s="9" t="str">
        <f t="shared" si="17"/>
        <v>متوسط</v>
      </c>
      <c r="Y154" s="37"/>
    </row>
    <row r="155" spans="2:25" customFormat="1" x14ac:dyDescent="0.2">
      <c r="B155" s="42">
        <v>150</v>
      </c>
      <c r="C155" s="516">
        <f>'ادخال البيانات'!A156</f>
        <v>0</v>
      </c>
      <c r="D155" s="516"/>
      <c r="E155" s="516"/>
      <c r="F155" s="6">
        <f>'ادخال البيانات'!BL156</f>
        <v>0</v>
      </c>
      <c r="G155" s="54" t="str">
        <f>'ادخال البيانات'!BO156</f>
        <v/>
      </c>
      <c r="H155" s="19"/>
      <c r="I155" s="3" t="str">
        <f t="shared" si="18"/>
        <v/>
      </c>
      <c r="N155">
        <f t="shared" si="14"/>
        <v>0</v>
      </c>
      <c r="O155" s="8">
        <f t="shared" si="19"/>
        <v>0</v>
      </c>
      <c r="P155">
        <f>RANK(O155,$O:$O)+COUNTIF($O$6:O155,O155)-1</f>
        <v>150</v>
      </c>
      <c r="R155" t="str">
        <f t="shared" si="15"/>
        <v>أقل من المتوسط</v>
      </c>
      <c r="U155" s="42">
        <v>150</v>
      </c>
      <c r="V155" s="32">
        <f t="shared" si="20"/>
        <v>0</v>
      </c>
      <c r="W155" s="56">
        <f t="shared" si="16"/>
        <v>0</v>
      </c>
      <c r="X155" s="9" t="str">
        <f t="shared" si="17"/>
        <v>متوسط</v>
      </c>
      <c r="Y155" s="37"/>
    </row>
    <row r="156" spans="2:25" customFormat="1" x14ac:dyDescent="0.2">
      <c r="B156" s="42">
        <v>151</v>
      </c>
      <c r="C156" s="516">
        <f>'ادخال البيانات'!A157</f>
        <v>0</v>
      </c>
      <c r="D156" s="516"/>
      <c r="E156" s="516"/>
      <c r="F156" s="6">
        <f>'ادخال البيانات'!BL157</f>
        <v>0</v>
      </c>
      <c r="G156" s="54" t="str">
        <f>'ادخال البيانات'!BO157</f>
        <v/>
      </c>
      <c r="H156" s="19"/>
      <c r="I156" s="3" t="str">
        <f t="shared" si="18"/>
        <v/>
      </c>
      <c r="N156">
        <f t="shared" si="14"/>
        <v>0</v>
      </c>
      <c r="O156" s="8">
        <f t="shared" si="19"/>
        <v>0</v>
      </c>
      <c r="P156">
        <f>RANK(O156,$O:$O)+COUNTIF($O$6:O156,O156)-1</f>
        <v>151</v>
      </c>
      <c r="R156" t="str">
        <f t="shared" si="15"/>
        <v>أقل من المتوسط</v>
      </c>
      <c r="U156" s="42">
        <v>151</v>
      </c>
      <c r="V156" s="32">
        <f t="shared" si="20"/>
        <v>0</v>
      </c>
      <c r="W156" s="56">
        <f t="shared" si="16"/>
        <v>0</v>
      </c>
      <c r="X156" s="9" t="str">
        <f t="shared" si="17"/>
        <v>متوسط</v>
      </c>
      <c r="Y156" s="37"/>
    </row>
    <row r="157" spans="2:25" customFormat="1" x14ac:dyDescent="0.2">
      <c r="B157" s="42">
        <v>152</v>
      </c>
      <c r="C157" s="516">
        <f>'ادخال البيانات'!A158</f>
        <v>0</v>
      </c>
      <c r="D157" s="516"/>
      <c r="E157" s="516"/>
      <c r="F157" s="6">
        <f>'ادخال البيانات'!BL158</f>
        <v>0</v>
      </c>
      <c r="G157" s="54" t="str">
        <f>'ادخال البيانات'!BO158</f>
        <v/>
      </c>
      <c r="H157" s="19"/>
      <c r="I157" s="3" t="str">
        <f t="shared" si="18"/>
        <v/>
      </c>
      <c r="N157">
        <f t="shared" si="14"/>
        <v>0</v>
      </c>
      <c r="O157" s="8">
        <f t="shared" si="19"/>
        <v>0</v>
      </c>
      <c r="P157">
        <f>RANK(O157,$O:$O)+COUNTIF($O$6:O157,O157)-1</f>
        <v>152</v>
      </c>
      <c r="R157" t="str">
        <f t="shared" si="15"/>
        <v>أقل من المتوسط</v>
      </c>
      <c r="U157" s="42">
        <v>152</v>
      </c>
      <c r="V157" s="32">
        <f t="shared" si="20"/>
        <v>0</v>
      </c>
      <c r="W157" s="56">
        <f t="shared" si="16"/>
        <v>0</v>
      </c>
      <c r="X157" s="9" t="str">
        <f t="shared" si="17"/>
        <v>متوسط</v>
      </c>
      <c r="Y157" s="37"/>
    </row>
    <row r="158" spans="2:25" customFormat="1" x14ac:dyDescent="0.2">
      <c r="B158" s="42">
        <v>153</v>
      </c>
      <c r="C158" s="516">
        <f>'ادخال البيانات'!A159</f>
        <v>0</v>
      </c>
      <c r="D158" s="516"/>
      <c r="E158" s="516"/>
      <c r="F158" s="6">
        <f>'ادخال البيانات'!BL159</f>
        <v>0</v>
      </c>
      <c r="G158" s="54" t="str">
        <f>'ادخال البيانات'!BO159</f>
        <v/>
      </c>
      <c r="H158" s="19"/>
      <c r="I158" s="3" t="str">
        <f t="shared" si="18"/>
        <v/>
      </c>
      <c r="N158">
        <f t="shared" si="14"/>
        <v>0</v>
      </c>
      <c r="O158" s="8">
        <f t="shared" si="19"/>
        <v>0</v>
      </c>
      <c r="P158">
        <f>RANK(O158,$O:$O)+COUNTIF($O$6:O158,O158)-1</f>
        <v>153</v>
      </c>
      <c r="R158" t="str">
        <f t="shared" si="15"/>
        <v>أقل من المتوسط</v>
      </c>
      <c r="U158" s="42">
        <v>153</v>
      </c>
      <c r="V158" s="32">
        <f t="shared" si="20"/>
        <v>0</v>
      </c>
      <c r="W158" s="56">
        <f t="shared" si="16"/>
        <v>0</v>
      </c>
      <c r="X158" s="9" t="str">
        <f t="shared" si="17"/>
        <v>متوسط</v>
      </c>
      <c r="Y158" s="37"/>
    </row>
    <row r="159" spans="2:25" customFormat="1" x14ac:dyDescent="0.2">
      <c r="B159" s="42">
        <v>154</v>
      </c>
      <c r="C159" s="516">
        <f>'ادخال البيانات'!A160</f>
        <v>0</v>
      </c>
      <c r="D159" s="516"/>
      <c r="E159" s="516"/>
      <c r="F159" s="6">
        <f>'ادخال البيانات'!BL160</f>
        <v>0</v>
      </c>
      <c r="G159" s="54" t="str">
        <f>'ادخال البيانات'!BO160</f>
        <v/>
      </c>
      <c r="H159" s="19"/>
      <c r="I159" s="3" t="str">
        <f t="shared" si="18"/>
        <v/>
      </c>
      <c r="N159">
        <f t="shared" si="14"/>
        <v>0</v>
      </c>
      <c r="O159" s="8">
        <f t="shared" si="19"/>
        <v>0</v>
      </c>
      <c r="P159">
        <f>RANK(O159,$O:$O)+COUNTIF($O$6:O159,O159)-1</f>
        <v>154</v>
      </c>
      <c r="R159" t="str">
        <f t="shared" si="15"/>
        <v>أقل من المتوسط</v>
      </c>
      <c r="U159" s="42">
        <v>154</v>
      </c>
      <c r="V159" s="32">
        <f t="shared" si="20"/>
        <v>0</v>
      </c>
      <c r="W159" s="56">
        <f t="shared" si="16"/>
        <v>0</v>
      </c>
      <c r="X159" s="9" t="str">
        <f t="shared" si="17"/>
        <v>متوسط</v>
      </c>
      <c r="Y159" s="37"/>
    </row>
    <row r="160" spans="2:25" customFormat="1" x14ac:dyDescent="0.2">
      <c r="B160" s="42">
        <v>155</v>
      </c>
      <c r="C160" s="516">
        <f>'ادخال البيانات'!A161</f>
        <v>0</v>
      </c>
      <c r="D160" s="516"/>
      <c r="E160" s="516"/>
      <c r="F160" s="6">
        <f>'ادخال البيانات'!BL161</f>
        <v>0</v>
      </c>
      <c r="G160" s="54" t="str">
        <f>'ادخال البيانات'!BO161</f>
        <v/>
      </c>
      <c r="H160" s="19"/>
      <c r="I160" s="3" t="str">
        <f t="shared" si="18"/>
        <v/>
      </c>
      <c r="N160">
        <f t="shared" si="14"/>
        <v>0</v>
      </c>
      <c r="O160" s="8">
        <f t="shared" si="19"/>
        <v>0</v>
      </c>
      <c r="P160">
        <f>RANK(O160,$O:$O)+COUNTIF($O$6:O160,O160)-1</f>
        <v>155</v>
      </c>
      <c r="R160" t="str">
        <f t="shared" si="15"/>
        <v>أقل من المتوسط</v>
      </c>
      <c r="U160" s="42">
        <v>155</v>
      </c>
      <c r="V160" s="32">
        <f t="shared" si="20"/>
        <v>0</v>
      </c>
      <c r="W160" s="56">
        <f t="shared" si="16"/>
        <v>0</v>
      </c>
      <c r="X160" s="9" t="str">
        <f t="shared" si="17"/>
        <v>متوسط</v>
      </c>
      <c r="Y160" s="37"/>
    </row>
    <row r="161" spans="2:25" customFormat="1" x14ac:dyDescent="0.2">
      <c r="B161" s="42">
        <v>156</v>
      </c>
      <c r="C161" s="516">
        <f>'ادخال البيانات'!A162</f>
        <v>0</v>
      </c>
      <c r="D161" s="516"/>
      <c r="E161" s="516"/>
      <c r="F161" s="6">
        <f>'ادخال البيانات'!BL162</f>
        <v>0</v>
      </c>
      <c r="G161" s="54" t="str">
        <f>'ادخال البيانات'!BO162</f>
        <v/>
      </c>
      <c r="H161" s="19"/>
      <c r="I161" s="3" t="str">
        <f t="shared" si="18"/>
        <v/>
      </c>
      <c r="N161">
        <f t="shared" si="14"/>
        <v>0</v>
      </c>
      <c r="O161" s="8">
        <f t="shared" si="19"/>
        <v>0</v>
      </c>
      <c r="P161">
        <f>RANK(O161,$O:$O)+COUNTIF($O$6:O161,O161)-1</f>
        <v>156</v>
      </c>
      <c r="R161" t="str">
        <f t="shared" si="15"/>
        <v>أقل من المتوسط</v>
      </c>
      <c r="U161" s="42">
        <v>156</v>
      </c>
      <c r="V161" s="32">
        <f t="shared" si="20"/>
        <v>0</v>
      </c>
      <c r="W161" s="56">
        <f t="shared" si="16"/>
        <v>0</v>
      </c>
      <c r="X161" s="9" t="str">
        <f t="shared" si="17"/>
        <v>متوسط</v>
      </c>
      <c r="Y161" s="37"/>
    </row>
    <row r="162" spans="2:25" customFormat="1" x14ac:dyDescent="0.2">
      <c r="B162" s="42">
        <v>157</v>
      </c>
      <c r="C162" s="516">
        <f>'ادخال البيانات'!A163</f>
        <v>0</v>
      </c>
      <c r="D162" s="516"/>
      <c r="E162" s="516"/>
      <c r="F162" s="6">
        <f>'ادخال البيانات'!BL163</f>
        <v>0</v>
      </c>
      <c r="G162" s="54" t="str">
        <f>'ادخال البيانات'!BO163</f>
        <v/>
      </c>
      <c r="H162" s="19"/>
      <c r="I162" s="3" t="str">
        <f t="shared" si="18"/>
        <v/>
      </c>
      <c r="N162">
        <f t="shared" si="14"/>
        <v>0</v>
      </c>
      <c r="O162" s="8">
        <f t="shared" si="19"/>
        <v>0</v>
      </c>
      <c r="P162">
        <f>RANK(O162,$O:$O)+COUNTIF($O$6:O162,O162)-1</f>
        <v>157</v>
      </c>
      <c r="R162" t="str">
        <f t="shared" si="15"/>
        <v>أقل من المتوسط</v>
      </c>
      <c r="U162" s="42">
        <v>157</v>
      </c>
      <c r="V162" s="32">
        <f t="shared" si="20"/>
        <v>0</v>
      </c>
      <c r="W162" s="56">
        <f t="shared" si="16"/>
        <v>0</v>
      </c>
      <c r="X162" s="9" t="str">
        <f t="shared" si="17"/>
        <v>متوسط</v>
      </c>
      <c r="Y162" s="37"/>
    </row>
    <row r="163" spans="2:25" customFormat="1" x14ac:dyDescent="0.2">
      <c r="B163" s="42">
        <v>158</v>
      </c>
      <c r="C163" s="516">
        <f>'ادخال البيانات'!A164</f>
        <v>0</v>
      </c>
      <c r="D163" s="516"/>
      <c r="E163" s="516"/>
      <c r="F163" s="6">
        <f>'ادخال البيانات'!BL164</f>
        <v>0</v>
      </c>
      <c r="G163" s="54" t="str">
        <f>'ادخال البيانات'!BO164</f>
        <v/>
      </c>
      <c r="H163" s="19"/>
      <c r="I163" s="3" t="str">
        <f t="shared" si="18"/>
        <v/>
      </c>
      <c r="N163">
        <f t="shared" si="14"/>
        <v>0</v>
      </c>
      <c r="O163" s="8">
        <f t="shared" si="19"/>
        <v>0</v>
      </c>
      <c r="P163">
        <f>RANK(O163,$O:$O)+COUNTIF($O$6:O163,O163)-1</f>
        <v>158</v>
      </c>
      <c r="R163" t="str">
        <f t="shared" si="15"/>
        <v>أقل من المتوسط</v>
      </c>
      <c r="U163" s="42">
        <v>158</v>
      </c>
      <c r="V163" s="32">
        <f t="shared" si="20"/>
        <v>0</v>
      </c>
      <c r="W163" s="56">
        <f t="shared" si="16"/>
        <v>0</v>
      </c>
      <c r="X163" s="9" t="str">
        <f t="shared" si="17"/>
        <v>متوسط</v>
      </c>
      <c r="Y163" s="37"/>
    </row>
    <row r="164" spans="2:25" customFormat="1" x14ac:dyDescent="0.2">
      <c r="B164" s="42">
        <v>159</v>
      </c>
      <c r="C164" s="516">
        <f>'ادخال البيانات'!A165</f>
        <v>0</v>
      </c>
      <c r="D164" s="516"/>
      <c r="E164" s="516"/>
      <c r="F164" s="6">
        <f>'ادخال البيانات'!BL165</f>
        <v>0</v>
      </c>
      <c r="G164" s="54" t="str">
        <f>'ادخال البيانات'!BO165</f>
        <v/>
      </c>
      <c r="H164" s="19"/>
      <c r="I164" s="3" t="str">
        <f t="shared" si="18"/>
        <v/>
      </c>
      <c r="N164">
        <f t="shared" si="14"/>
        <v>0</v>
      </c>
      <c r="O164" s="8">
        <f t="shared" si="19"/>
        <v>0</v>
      </c>
      <c r="P164">
        <f>RANK(O164,$O:$O)+COUNTIF($O$6:O164,O164)-1</f>
        <v>159</v>
      </c>
      <c r="R164" t="str">
        <f t="shared" si="15"/>
        <v>أقل من المتوسط</v>
      </c>
      <c r="U164" s="42">
        <v>159</v>
      </c>
      <c r="V164" s="32">
        <f t="shared" si="20"/>
        <v>0</v>
      </c>
      <c r="W164" s="56">
        <f t="shared" si="16"/>
        <v>0</v>
      </c>
      <c r="X164" s="9" t="str">
        <f t="shared" si="17"/>
        <v>متوسط</v>
      </c>
      <c r="Y164" s="37"/>
    </row>
    <row r="165" spans="2:25" customFormat="1" x14ac:dyDescent="0.2">
      <c r="B165" s="42">
        <v>160</v>
      </c>
      <c r="C165" s="516">
        <f>'ادخال البيانات'!A166</f>
        <v>0</v>
      </c>
      <c r="D165" s="516"/>
      <c r="E165" s="516"/>
      <c r="F165" s="6">
        <f>'ادخال البيانات'!BL166</f>
        <v>0</v>
      </c>
      <c r="G165" s="54" t="str">
        <f>'ادخال البيانات'!BO166</f>
        <v/>
      </c>
      <c r="H165" s="19"/>
      <c r="I165" s="3" t="str">
        <f t="shared" si="18"/>
        <v/>
      </c>
      <c r="N165">
        <f t="shared" si="14"/>
        <v>0</v>
      </c>
      <c r="O165" s="8">
        <f t="shared" si="19"/>
        <v>0</v>
      </c>
      <c r="P165">
        <f>RANK(O165,$O:$O)+COUNTIF($O$6:O165,O165)-1</f>
        <v>160</v>
      </c>
      <c r="R165" t="str">
        <f t="shared" si="15"/>
        <v>أقل من المتوسط</v>
      </c>
      <c r="U165" s="42">
        <v>160</v>
      </c>
      <c r="V165" s="32">
        <f t="shared" si="20"/>
        <v>0</v>
      </c>
      <c r="W165" s="56">
        <f t="shared" si="16"/>
        <v>0</v>
      </c>
      <c r="X165" s="9" t="str">
        <f t="shared" si="17"/>
        <v>متوسط</v>
      </c>
      <c r="Y165" s="37"/>
    </row>
    <row r="166" spans="2:25" customFormat="1" x14ac:dyDescent="0.2">
      <c r="B166" s="42">
        <v>161</v>
      </c>
      <c r="C166" s="516">
        <f>'ادخال البيانات'!A167</f>
        <v>0</v>
      </c>
      <c r="D166" s="516"/>
      <c r="E166" s="516"/>
      <c r="F166" s="6">
        <f>'ادخال البيانات'!BL167</f>
        <v>0</v>
      </c>
      <c r="G166" s="54" t="str">
        <f>'ادخال البيانات'!BO167</f>
        <v/>
      </c>
      <c r="H166" s="19"/>
      <c r="I166" s="3" t="str">
        <f t="shared" si="18"/>
        <v/>
      </c>
      <c r="N166">
        <f t="shared" si="14"/>
        <v>0</v>
      </c>
      <c r="O166" s="8">
        <f t="shared" si="19"/>
        <v>0</v>
      </c>
      <c r="P166">
        <f>RANK(O166,$O:$O)+COUNTIF($O$6:O166,O166)-1</f>
        <v>161</v>
      </c>
      <c r="R166" t="str">
        <f t="shared" si="15"/>
        <v>أقل من المتوسط</v>
      </c>
      <c r="U166" s="42">
        <v>161</v>
      </c>
      <c r="V166" s="32">
        <f t="shared" si="20"/>
        <v>0</v>
      </c>
      <c r="W166" s="56">
        <f t="shared" si="16"/>
        <v>0</v>
      </c>
      <c r="X166" s="9" t="str">
        <f t="shared" si="17"/>
        <v>متوسط</v>
      </c>
      <c r="Y166" s="37"/>
    </row>
    <row r="167" spans="2:25" customFormat="1" x14ac:dyDescent="0.2">
      <c r="B167" s="42">
        <v>162</v>
      </c>
      <c r="C167" s="516">
        <f>'ادخال البيانات'!A168</f>
        <v>0</v>
      </c>
      <c r="D167" s="516"/>
      <c r="E167" s="516"/>
      <c r="F167" s="6">
        <f>'ادخال البيانات'!BL168</f>
        <v>0</v>
      </c>
      <c r="G167" s="54" t="str">
        <f>'ادخال البيانات'!BO168</f>
        <v/>
      </c>
      <c r="H167" s="19"/>
      <c r="I167" s="3" t="str">
        <f t="shared" si="18"/>
        <v/>
      </c>
      <c r="N167">
        <f t="shared" si="14"/>
        <v>0</v>
      </c>
      <c r="O167" s="8">
        <f t="shared" si="19"/>
        <v>0</v>
      </c>
      <c r="P167">
        <f>RANK(O167,$O:$O)+COUNTIF($O$6:O167,O167)-1</f>
        <v>162</v>
      </c>
      <c r="R167" t="str">
        <f t="shared" si="15"/>
        <v>أقل من المتوسط</v>
      </c>
      <c r="U167" s="42">
        <v>162</v>
      </c>
      <c r="V167" s="32">
        <f t="shared" si="20"/>
        <v>0</v>
      </c>
      <c r="W167" s="56">
        <f t="shared" si="16"/>
        <v>0</v>
      </c>
      <c r="X167" s="9" t="str">
        <f t="shared" si="17"/>
        <v>متوسط</v>
      </c>
      <c r="Y167" s="37"/>
    </row>
    <row r="168" spans="2:25" customFormat="1" x14ac:dyDescent="0.2">
      <c r="B168" s="42">
        <v>163</v>
      </c>
      <c r="C168" s="516">
        <f>'ادخال البيانات'!A169</f>
        <v>0</v>
      </c>
      <c r="D168" s="516"/>
      <c r="E168" s="516"/>
      <c r="F168" s="6">
        <f>'ادخال البيانات'!BL169</f>
        <v>0</v>
      </c>
      <c r="G168" s="54" t="str">
        <f>'ادخال البيانات'!BO169</f>
        <v/>
      </c>
      <c r="H168" s="19"/>
      <c r="I168" s="3" t="str">
        <f t="shared" si="18"/>
        <v/>
      </c>
      <c r="N168">
        <f t="shared" si="14"/>
        <v>0</v>
      </c>
      <c r="O168" s="8">
        <f t="shared" si="19"/>
        <v>0</v>
      </c>
      <c r="P168">
        <f>RANK(O168,$O:$O)+COUNTIF($O$6:O168,O168)-1</f>
        <v>163</v>
      </c>
      <c r="R168" t="str">
        <f t="shared" si="15"/>
        <v>أقل من المتوسط</v>
      </c>
      <c r="U168" s="42">
        <v>163</v>
      </c>
      <c r="V168" s="32">
        <f t="shared" si="20"/>
        <v>0</v>
      </c>
      <c r="W168" s="56">
        <f t="shared" si="16"/>
        <v>0</v>
      </c>
      <c r="X168" s="9" t="str">
        <f t="shared" si="17"/>
        <v>متوسط</v>
      </c>
      <c r="Y168" s="37"/>
    </row>
    <row r="169" spans="2:25" customFormat="1" x14ac:dyDescent="0.2">
      <c r="B169" s="42">
        <v>164</v>
      </c>
      <c r="C169" s="516">
        <f>'ادخال البيانات'!A170</f>
        <v>0</v>
      </c>
      <c r="D169" s="516"/>
      <c r="E169" s="516"/>
      <c r="F169" s="6">
        <f>'ادخال البيانات'!BL170</f>
        <v>0</v>
      </c>
      <c r="G169" s="54" t="str">
        <f>'ادخال البيانات'!BO170</f>
        <v/>
      </c>
      <c r="H169" s="19"/>
      <c r="I169" s="3" t="str">
        <f t="shared" si="18"/>
        <v/>
      </c>
      <c r="N169">
        <f t="shared" si="14"/>
        <v>0</v>
      </c>
      <c r="O169" s="8">
        <f t="shared" si="19"/>
        <v>0</v>
      </c>
      <c r="P169">
        <f>RANK(O169,$O:$O)+COUNTIF($O$6:O169,O169)-1</f>
        <v>164</v>
      </c>
      <c r="R169" t="str">
        <f t="shared" si="15"/>
        <v>أقل من المتوسط</v>
      </c>
      <c r="U169" s="42">
        <v>164</v>
      </c>
      <c r="V169" s="32">
        <f t="shared" si="20"/>
        <v>0</v>
      </c>
      <c r="W169" s="56">
        <f t="shared" si="16"/>
        <v>0</v>
      </c>
      <c r="X169" s="9" t="str">
        <f t="shared" si="17"/>
        <v>متوسط</v>
      </c>
      <c r="Y169" s="37"/>
    </row>
    <row r="170" spans="2:25" customFormat="1" x14ac:dyDescent="0.2">
      <c r="B170" s="42">
        <v>165</v>
      </c>
      <c r="C170" s="516">
        <f>'ادخال البيانات'!A171</f>
        <v>0</v>
      </c>
      <c r="D170" s="516"/>
      <c r="E170" s="516"/>
      <c r="F170" s="6">
        <f>'ادخال البيانات'!BL171</f>
        <v>0</v>
      </c>
      <c r="G170" s="54" t="str">
        <f>'ادخال البيانات'!BO171</f>
        <v/>
      </c>
      <c r="H170" s="19"/>
      <c r="I170" s="3" t="str">
        <f t="shared" si="18"/>
        <v/>
      </c>
      <c r="N170">
        <f t="shared" si="14"/>
        <v>0</v>
      </c>
      <c r="O170" s="8">
        <f t="shared" si="19"/>
        <v>0</v>
      </c>
      <c r="P170">
        <f>RANK(O170,$O:$O)+COUNTIF($O$6:O170,O170)-1</f>
        <v>165</v>
      </c>
      <c r="R170" t="str">
        <f t="shared" si="15"/>
        <v>أقل من المتوسط</v>
      </c>
      <c r="U170" s="42">
        <v>165</v>
      </c>
      <c r="V170" s="32">
        <f t="shared" si="20"/>
        <v>0</v>
      </c>
      <c r="W170" s="56">
        <f t="shared" si="16"/>
        <v>0</v>
      </c>
      <c r="X170" s="9" t="str">
        <f t="shared" si="17"/>
        <v>متوسط</v>
      </c>
      <c r="Y170" s="37"/>
    </row>
    <row r="171" spans="2:25" customFormat="1" x14ac:dyDescent="0.2">
      <c r="B171" s="42">
        <v>166</v>
      </c>
      <c r="C171" s="516">
        <f>'ادخال البيانات'!A172</f>
        <v>0</v>
      </c>
      <c r="D171" s="516"/>
      <c r="E171" s="516"/>
      <c r="F171" s="6">
        <f>'ادخال البيانات'!BL172</f>
        <v>0</v>
      </c>
      <c r="G171" s="54" t="str">
        <f>'ادخال البيانات'!BO172</f>
        <v/>
      </c>
      <c r="H171" s="19"/>
      <c r="I171" s="3" t="str">
        <f t="shared" si="18"/>
        <v/>
      </c>
      <c r="N171">
        <f t="shared" si="14"/>
        <v>0</v>
      </c>
      <c r="O171" s="8">
        <f t="shared" si="19"/>
        <v>0</v>
      </c>
      <c r="P171">
        <f>RANK(O171,$O:$O)+COUNTIF($O$6:O171,O171)-1</f>
        <v>166</v>
      </c>
      <c r="R171" t="str">
        <f t="shared" si="15"/>
        <v>أقل من المتوسط</v>
      </c>
      <c r="U171" s="42">
        <v>166</v>
      </c>
      <c r="V171" s="32">
        <f t="shared" si="20"/>
        <v>0</v>
      </c>
      <c r="W171" s="56">
        <f t="shared" si="16"/>
        <v>0</v>
      </c>
      <c r="X171" s="9" t="str">
        <f t="shared" si="17"/>
        <v>متوسط</v>
      </c>
      <c r="Y171" s="37"/>
    </row>
    <row r="172" spans="2:25" customFormat="1" x14ac:dyDescent="0.2">
      <c r="B172" s="42">
        <v>167</v>
      </c>
      <c r="C172" s="516">
        <f>'ادخال البيانات'!A173</f>
        <v>0</v>
      </c>
      <c r="D172" s="516"/>
      <c r="E172" s="516"/>
      <c r="F172" s="6">
        <f>'ادخال البيانات'!BL173</f>
        <v>0</v>
      </c>
      <c r="G172" s="54" t="str">
        <f>'ادخال البيانات'!BO173</f>
        <v/>
      </c>
      <c r="H172" s="19"/>
      <c r="I172" s="3" t="str">
        <f t="shared" si="18"/>
        <v/>
      </c>
      <c r="N172">
        <f t="shared" si="14"/>
        <v>0</v>
      </c>
      <c r="O172" s="8">
        <f t="shared" si="19"/>
        <v>0</v>
      </c>
      <c r="P172">
        <f>RANK(O172,$O:$O)+COUNTIF($O$6:O172,O172)-1</f>
        <v>167</v>
      </c>
      <c r="R172" t="str">
        <f t="shared" si="15"/>
        <v>أقل من المتوسط</v>
      </c>
      <c r="U172" s="42">
        <v>167</v>
      </c>
      <c r="V172" s="32">
        <f t="shared" si="20"/>
        <v>0</v>
      </c>
      <c r="W172" s="56">
        <f t="shared" si="16"/>
        <v>0</v>
      </c>
      <c r="X172" s="9" t="str">
        <f t="shared" si="17"/>
        <v>متوسط</v>
      </c>
      <c r="Y172" s="37"/>
    </row>
    <row r="173" spans="2:25" customFormat="1" x14ac:dyDescent="0.2">
      <c r="B173" s="42">
        <v>168</v>
      </c>
      <c r="C173" s="516">
        <f>'ادخال البيانات'!A174</f>
        <v>0</v>
      </c>
      <c r="D173" s="516"/>
      <c r="E173" s="516"/>
      <c r="F173" s="6">
        <f>'ادخال البيانات'!BL174</f>
        <v>0</v>
      </c>
      <c r="G173" s="54" t="str">
        <f>'ادخال البيانات'!BO174</f>
        <v/>
      </c>
      <c r="H173" s="19"/>
      <c r="I173" s="3" t="str">
        <f t="shared" si="18"/>
        <v/>
      </c>
      <c r="N173">
        <f t="shared" si="14"/>
        <v>0</v>
      </c>
      <c r="O173" s="8">
        <f t="shared" si="19"/>
        <v>0</v>
      </c>
      <c r="P173">
        <f>RANK(O173,$O:$O)+COUNTIF($O$6:O173,O173)-1</f>
        <v>168</v>
      </c>
      <c r="R173" t="str">
        <f t="shared" si="15"/>
        <v>أقل من المتوسط</v>
      </c>
      <c r="U173" s="42">
        <v>168</v>
      </c>
      <c r="V173" s="32">
        <f t="shared" si="20"/>
        <v>0</v>
      </c>
      <c r="W173" s="56">
        <f t="shared" si="16"/>
        <v>0</v>
      </c>
      <c r="X173" s="9" t="str">
        <f t="shared" si="17"/>
        <v>متوسط</v>
      </c>
      <c r="Y173" s="37"/>
    </row>
    <row r="174" spans="2:25" customFormat="1" x14ac:dyDescent="0.2">
      <c r="B174" s="42">
        <v>169</v>
      </c>
      <c r="C174" s="516">
        <f>'ادخال البيانات'!A175</f>
        <v>0</v>
      </c>
      <c r="D174" s="516"/>
      <c r="E174" s="516"/>
      <c r="F174" s="6">
        <f>'ادخال البيانات'!BL175</f>
        <v>0</v>
      </c>
      <c r="G174" s="54" t="str">
        <f>'ادخال البيانات'!BO175</f>
        <v/>
      </c>
      <c r="H174" s="19"/>
      <c r="I174" s="3" t="str">
        <f t="shared" si="18"/>
        <v/>
      </c>
      <c r="N174">
        <f t="shared" si="14"/>
        <v>0</v>
      </c>
      <c r="O174" s="8">
        <f t="shared" si="19"/>
        <v>0</v>
      </c>
      <c r="P174">
        <f>RANK(O174,$O:$O)+COUNTIF($O$6:O174,O174)-1</f>
        <v>169</v>
      </c>
      <c r="R174" t="str">
        <f t="shared" si="15"/>
        <v>أقل من المتوسط</v>
      </c>
      <c r="U174" s="42">
        <v>169</v>
      </c>
      <c r="V174" s="32">
        <f t="shared" si="20"/>
        <v>0</v>
      </c>
      <c r="W174" s="56">
        <f t="shared" si="16"/>
        <v>0</v>
      </c>
      <c r="X174" s="9" t="str">
        <f t="shared" si="17"/>
        <v>متوسط</v>
      </c>
      <c r="Y174" s="37"/>
    </row>
    <row r="175" spans="2:25" customFormat="1" x14ac:dyDescent="0.2">
      <c r="B175" s="42">
        <v>170</v>
      </c>
      <c r="C175" s="516">
        <f>'ادخال البيانات'!A176</f>
        <v>0</v>
      </c>
      <c r="D175" s="516"/>
      <c r="E175" s="516"/>
      <c r="F175" s="6">
        <f>'ادخال البيانات'!BL176</f>
        <v>0</v>
      </c>
      <c r="G175" s="54" t="str">
        <f>'ادخال البيانات'!BO176</f>
        <v/>
      </c>
      <c r="H175" s="19"/>
      <c r="I175" s="3" t="str">
        <f t="shared" si="18"/>
        <v/>
      </c>
      <c r="N175">
        <f t="shared" si="14"/>
        <v>0</v>
      </c>
      <c r="O175" s="8">
        <f t="shared" si="19"/>
        <v>0</v>
      </c>
      <c r="P175">
        <f>RANK(O175,$O:$O)+COUNTIF($O$6:O175,O175)-1</f>
        <v>170</v>
      </c>
      <c r="R175" t="str">
        <f t="shared" si="15"/>
        <v>أقل من المتوسط</v>
      </c>
      <c r="U175" s="42">
        <v>170</v>
      </c>
      <c r="V175" s="32">
        <f t="shared" si="20"/>
        <v>0</v>
      </c>
      <c r="W175" s="56">
        <f t="shared" si="16"/>
        <v>0</v>
      </c>
      <c r="X175" s="9" t="str">
        <f t="shared" si="17"/>
        <v>متوسط</v>
      </c>
      <c r="Y175" s="37"/>
    </row>
    <row r="176" spans="2:25" customFormat="1" x14ac:dyDescent="0.2">
      <c r="B176" s="42">
        <v>171</v>
      </c>
      <c r="C176" s="516">
        <f>'ادخال البيانات'!A177</f>
        <v>0</v>
      </c>
      <c r="D176" s="516"/>
      <c r="E176" s="516"/>
      <c r="F176" s="6">
        <f>'ادخال البيانات'!BL177</f>
        <v>0</v>
      </c>
      <c r="G176" s="54" t="str">
        <f>'ادخال البيانات'!BO177</f>
        <v/>
      </c>
      <c r="H176" s="19"/>
      <c r="I176" s="3" t="str">
        <f t="shared" si="18"/>
        <v/>
      </c>
      <c r="N176">
        <f t="shared" si="14"/>
        <v>0</v>
      </c>
      <c r="O176" s="8">
        <f t="shared" si="19"/>
        <v>0</v>
      </c>
      <c r="P176">
        <f>RANK(O176,$O:$O)+COUNTIF($O$6:O176,O176)-1</f>
        <v>171</v>
      </c>
      <c r="R176" t="str">
        <f t="shared" si="15"/>
        <v>أقل من المتوسط</v>
      </c>
      <c r="U176" s="42">
        <v>171</v>
      </c>
      <c r="V176" s="32">
        <f t="shared" si="20"/>
        <v>0</v>
      </c>
      <c r="W176" s="56">
        <f t="shared" si="16"/>
        <v>0</v>
      </c>
      <c r="X176" s="9" t="str">
        <f t="shared" si="17"/>
        <v>متوسط</v>
      </c>
      <c r="Y176" s="37"/>
    </row>
    <row r="177" spans="2:25" customFormat="1" x14ac:dyDescent="0.2">
      <c r="B177" s="42">
        <v>172</v>
      </c>
      <c r="C177" s="516">
        <f>'ادخال البيانات'!A178</f>
        <v>0</v>
      </c>
      <c r="D177" s="516"/>
      <c r="E177" s="516"/>
      <c r="F177" s="6">
        <f>'ادخال البيانات'!BL178</f>
        <v>0</v>
      </c>
      <c r="G177" s="54" t="str">
        <f>'ادخال البيانات'!BO178</f>
        <v/>
      </c>
      <c r="H177" s="19"/>
      <c r="I177" s="3" t="str">
        <f t="shared" si="18"/>
        <v/>
      </c>
      <c r="N177">
        <f t="shared" si="14"/>
        <v>0</v>
      </c>
      <c r="O177" s="8">
        <f t="shared" si="19"/>
        <v>0</v>
      </c>
      <c r="P177">
        <f>RANK(O177,$O:$O)+COUNTIF($O$6:O177,O177)-1</f>
        <v>172</v>
      </c>
      <c r="R177" t="str">
        <f t="shared" si="15"/>
        <v>أقل من المتوسط</v>
      </c>
      <c r="U177" s="42">
        <v>172</v>
      </c>
      <c r="V177" s="32">
        <f t="shared" si="20"/>
        <v>0</v>
      </c>
      <c r="W177" s="56">
        <f t="shared" si="16"/>
        <v>0</v>
      </c>
      <c r="X177" s="9" t="str">
        <f t="shared" si="17"/>
        <v>متوسط</v>
      </c>
      <c r="Y177" s="37"/>
    </row>
    <row r="178" spans="2:25" customFormat="1" x14ac:dyDescent="0.2">
      <c r="B178" s="42">
        <v>173</v>
      </c>
      <c r="C178" s="516">
        <f>'ادخال البيانات'!A179</f>
        <v>0</v>
      </c>
      <c r="D178" s="516"/>
      <c r="E178" s="516"/>
      <c r="F178" s="6">
        <f>'ادخال البيانات'!BL179</f>
        <v>0</v>
      </c>
      <c r="G178" s="54" t="str">
        <f>'ادخال البيانات'!BO179</f>
        <v/>
      </c>
      <c r="H178" s="19"/>
      <c r="I178" s="3" t="str">
        <f t="shared" si="18"/>
        <v/>
      </c>
      <c r="N178">
        <f t="shared" si="14"/>
        <v>0</v>
      </c>
      <c r="O178" s="8">
        <f t="shared" si="19"/>
        <v>0</v>
      </c>
      <c r="P178">
        <f>RANK(O178,$O:$O)+COUNTIF($O$6:O178,O178)-1</f>
        <v>173</v>
      </c>
      <c r="R178" t="str">
        <f t="shared" si="15"/>
        <v>أقل من المتوسط</v>
      </c>
      <c r="U178" s="42">
        <v>173</v>
      </c>
      <c r="V178" s="32">
        <f t="shared" si="20"/>
        <v>0</v>
      </c>
      <c r="W178" s="56">
        <f t="shared" si="16"/>
        <v>0</v>
      </c>
      <c r="X178" s="9" t="str">
        <f t="shared" si="17"/>
        <v>متوسط</v>
      </c>
      <c r="Y178" s="37"/>
    </row>
    <row r="179" spans="2:25" customFormat="1" x14ac:dyDescent="0.2">
      <c r="B179" s="42">
        <v>174</v>
      </c>
      <c r="C179" s="516">
        <f>'ادخال البيانات'!A180</f>
        <v>0</v>
      </c>
      <c r="D179" s="516"/>
      <c r="E179" s="516"/>
      <c r="F179" s="6">
        <f>'ادخال البيانات'!BL180</f>
        <v>0</v>
      </c>
      <c r="G179" s="54" t="str">
        <f>'ادخال البيانات'!BO180</f>
        <v/>
      </c>
      <c r="H179" s="19"/>
      <c r="I179" s="3" t="str">
        <f t="shared" si="18"/>
        <v/>
      </c>
      <c r="N179">
        <f t="shared" si="14"/>
        <v>0</v>
      </c>
      <c r="O179" s="8">
        <f t="shared" si="19"/>
        <v>0</v>
      </c>
      <c r="P179">
        <f>RANK(O179,$O:$O)+COUNTIF($O$6:O179,O179)-1</f>
        <v>174</v>
      </c>
      <c r="R179" t="str">
        <f t="shared" si="15"/>
        <v>أقل من المتوسط</v>
      </c>
      <c r="U179" s="42">
        <v>174</v>
      </c>
      <c r="V179" s="32">
        <f t="shared" si="20"/>
        <v>0</v>
      </c>
      <c r="W179" s="56">
        <f t="shared" si="16"/>
        <v>0</v>
      </c>
      <c r="X179" s="9" t="str">
        <f t="shared" si="17"/>
        <v>متوسط</v>
      </c>
      <c r="Y179" s="37"/>
    </row>
    <row r="180" spans="2:25" customFormat="1" x14ac:dyDescent="0.2">
      <c r="B180" s="42">
        <v>175</v>
      </c>
      <c r="C180" s="516">
        <f>'ادخال البيانات'!A181</f>
        <v>0</v>
      </c>
      <c r="D180" s="516"/>
      <c r="E180" s="516"/>
      <c r="F180" s="6">
        <f>'ادخال البيانات'!BL181</f>
        <v>0</v>
      </c>
      <c r="G180" s="54" t="str">
        <f>'ادخال البيانات'!BO181</f>
        <v/>
      </c>
      <c r="H180" s="19"/>
      <c r="I180" s="3" t="str">
        <f t="shared" si="18"/>
        <v/>
      </c>
      <c r="N180">
        <f t="shared" si="14"/>
        <v>0</v>
      </c>
      <c r="O180" s="8">
        <f t="shared" si="19"/>
        <v>0</v>
      </c>
      <c r="P180">
        <f>RANK(O180,$O:$O)+COUNTIF($O$6:O180,O180)-1</f>
        <v>175</v>
      </c>
      <c r="R180" t="str">
        <f t="shared" si="15"/>
        <v>أقل من المتوسط</v>
      </c>
      <c r="U180" s="42">
        <v>175</v>
      </c>
      <c r="V180" s="32">
        <f t="shared" si="20"/>
        <v>0</v>
      </c>
      <c r="W180" s="56">
        <f t="shared" si="16"/>
        <v>0</v>
      </c>
      <c r="X180" s="9" t="str">
        <f t="shared" si="17"/>
        <v>متوسط</v>
      </c>
      <c r="Y180" s="37"/>
    </row>
    <row r="181" spans="2:25" customFormat="1" x14ac:dyDescent="0.2">
      <c r="B181" s="42">
        <v>176</v>
      </c>
      <c r="C181" s="516">
        <f>'ادخال البيانات'!A182</f>
        <v>0</v>
      </c>
      <c r="D181" s="516"/>
      <c r="E181" s="516"/>
      <c r="F181" s="6">
        <f>'ادخال البيانات'!BL182</f>
        <v>0</v>
      </c>
      <c r="G181" s="54" t="str">
        <f>'ادخال البيانات'!BO182</f>
        <v/>
      </c>
      <c r="H181" s="19"/>
      <c r="I181" s="3" t="str">
        <f t="shared" si="18"/>
        <v/>
      </c>
      <c r="N181">
        <f t="shared" si="14"/>
        <v>0</v>
      </c>
      <c r="O181" s="8">
        <f t="shared" si="19"/>
        <v>0</v>
      </c>
      <c r="P181">
        <f>RANK(O181,$O:$O)+COUNTIF($O$6:O181,O181)-1</f>
        <v>176</v>
      </c>
      <c r="R181" t="str">
        <f t="shared" si="15"/>
        <v>أقل من المتوسط</v>
      </c>
      <c r="U181" s="42">
        <v>176</v>
      </c>
      <c r="V181" s="32">
        <f t="shared" si="20"/>
        <v>0</v>
      </c>
      <c r="W181" s="56">
        <f t="shared" si="16"/>
        <v>0</v>
      </c>
      <c r="X181" s="9" t="str">
        <f t="shared" si="17"/>
        <v>متوسط</v>
      </c>
      <c r="Y181" s="37"/>
    </row>
    <row r="182" spans="2:25" customFormat="1" x14ac:dyDescent="0.2">
      <c r="B182" s="42">
        <v>177</v>
      </c>
      <c r="C182" s="516">
        <f>'ادخال البيانات'!A183</f>
        <v>0</v>
      </c>
      <c r="D182" s="516"/>
      <c r="E182" s="516"/>
      <c r="F182" s="6">
        <f>'ادخال البيانات'!BL183</f>
        <v>0</v>
      </c>
      <c r="G182" s="54" t="str">
        <f>'ادخال البيانات'!BO183</f>
        <v/>
      </c>
      <c r="H182" s="19"/>
      <c r="I182" s="3" t="str">
        <f t="shared" si="18"/>
        <v/>
      </c>
      <c r="N182">
        <f t="shared" si="14"/>
        <v>0</v>
      </c>
      <c r="O182" s="8">
        <f t="shared" si="19"/>
        <v>0</v>
      </c>
      <c r="P182">
        <f>RANK(O182,$O:$O)+COUNTIF($O$6:O182,O182)-1</f>
        <v>177</v>
      </c>
      <c r="R182" t="str">
        <f t="shared" si="15"/>
        <v>أقل من المتوسط</v>
      </c>
      <c r="U182" s="42">
        <v>177</v>
      </c>
      <c r="V182" s="32">
        <f t="shared" si="20"/>
        <v>0</v>
      </c>
      <c r="W182" s="56">
        <f t="shared" si="16"/>
        <v>0</v>
      </c>
      <c r="X182" s="9" t="str">
        <f t="shared" si="17"/>
        <v>متوسط</v>
      </c>
      <c r="Y182" s="37"/>
    </row>
    <row r="183" spans="2:25" customFormat="1" x14ac:dyDescent="0.2">
      <c r="B183" s="42">
        <v>178</v>
      </c>
      <c r="C183" s="516">
        <f>'ادخال البيانات'!A184</f>
        <v>0</v>
      </c>
      <c r="D183" s="516"/>
      <c r="E183" s="516"/>
      <c r="F183" s="6">
        <f>'ادخال البيانات'!BL184</f>
        <v>0</v>
      </c>
      <c r="G183" s="54" t="str">
        <f>'ادخال البيانات'!BO184</f>
        <v/>
      </c>
      <c r="H183" s="19"/>
      <c r="I183" s="3" t="str">
        <f t="shared" si="18"/>
        <v/>
      </c>
      <c r="N183">
        <f t="shared" si="14"/>
        <v>0</v>
      </c>
      <c r="O183" s="8">
        <f t="shared" si="19"/>
        <v>0</v>
      </c>
      <c r="P183">
        <f>RANK(O183,$O:$O)+COUNTIF($O$6:O183,O183)-1</f>
        <v>178</v>
      </c>
      <c r="R183" t="str">
        <f t="shared" si="15"/>
        <v>أقل من المتوسط</v>
      </c>
      <c r="U183" s="42">
        <v>178</v>
      </c>
      <c r="V183" s="32">
        <f t="shared" si="20"/>
        <v>0</v>
      </c>
      <c r="W183" s="56">
        <f t="shared" si="16"/>
        <v>0</v>
      </c>
      <c r="X183" s="9" t="str">
        <f t="shared" si="17"/>
        <v>متوسط</v>
      </c>
      <c r="Y183" s="37"/>
    </row>
    <row r="184" spans="2:25" customFormat="1" x14ac:dyDescent="0.2">
      <c r="B184" s="42">
        <v>179</v>
      </c>
      <c r="C184" s="516">
        <f>'ادخال البيانات'!A185</f>
        <v>0</v>
      </c>
      <c r="D184" s="516"/>
      <c r="E184" s="516"/>
      <c r="F184" s="6">
        <f>'ادخال البيانات'!BL185</f>
        <v>0</v>
      </c>
      <c r="G184" s="54" t="str">
        <f>'ادخال البيانات'!BO185</f>
        <v/>
      </c>
      <c r="H184" s="19"/>
      <c r="I184" s="3" t="str">
        <f t="shared" si="18"/>
        <v/>
      </c>
      <c r="N184">
        <f t="shared" si="14"/>
        <v>0</v>
      </c>
      <c r="O184" s="8">
        <f t="shared" si="19"/>
        <v>0</v>
      </c>
      <c r="P184">
        <f>RANK(O184,$O:$O)+COUNTIF($O$6:O184,O184)-1</f>
        <v>179</v>
      </c>
      <c r="R184" t="str">
        <f t="shared" si="15"/>
        <v>أقل من المتوسط</v>
      </c>
      <c r="U184" s="42">
        <v>179</v>
      </c>
      <c r="V184" s="32">
        <f t="shared" si="20"/>
        <v>0</v>
      </c>
      <c r="W184" s="56">
        <f t="shared" si="16"/>
        <v>0</v>
      </c>
      <c r="X184" s="9" t="str">
        <f t="shared" si="17"/>
        <v>متوسط</v>
      </c>
      <c r="Y184" s="37"/>
    </row>
    <row r="185" spans="2:25" customFormat="1" x14ac:dyDescent="0.2">
      <c r="B185" s="42">
        <v>180</v>
      </c>
      <c r="C185" s="516">
        <f>'ادخال البيانات'!A186</f>
        <v>0</v>
      </c>
      <c r="D185" s="516"/>
      <c r="E185" s="516"/>
      <c r="F185" s="6">
        <f>'ادخال البيانات'!BL186</f>
        <v>0</v>
      </c>
      <c r="G185" s="54" t="str">
        <f>'ادخال البيانات'!BO186</f>
        <v/>
      </c>
      <c r="H185" s="19"/>
      <c r="I185" s="3" t="str">
        <f t="shared" si="18"/>
        <v/>
      </c>
      <c r="N185">
        <f t="shared" si="14"/>
        <v>0</v>
      </c>
      <c r="O185" s="8">
        <f t="shared" si="19"/>
        <v>0</v>
      </c>
      <c r="P185">
        <f>RANK(O185,$O:$O)+COUNTIF($O$6:O185,O185)-1</f>
        <v>180</v>
      </c>
      <c r="R185" t="str">
        <f t="shared" si="15"/>
        <v>أقل من المتوسط</v>
      </c>
      <c r="U185" s="42">
        <v>180</v>
      </c>
      <c r="V185" s="32">
        <f t="shared" si="20"/>
        <v>0</v>
      </c>
      <c r="W185" s="56">
        <f t="shared" si="16"/>
        <v>0</v>
      </c>
      <c r="X185" s="9" t="str">
        <f t="shared" si="17"/>
        <v>متوسط</v>
      </c>
      <c r="Y185" s="37"/>
    </row>
    <row r="186" spans="2:25" customFormat="1" x14ac:dyDescent="0.2">
      <c r="B186" s="42">
        <v>181</v>
      </c>
      <c r="C186" s="516">
        <f>'ادخال البيانات'!A187</f>
        <v>0</v>
      </c>
      <c r="D186" s="516"/>
      <c r="E186" s="516"/>
      <c r="F186" s="6">
        <f>'ادخال البيانات'!BL187</f>
        <v>0</v>
      </c>
      <c r="G186" s="54" t="str">
        <f>'ادخال البيانات'!BO187</f>
        <v/>
      </c>
      <c r="H186" s="19"/>
      <c r="I186" s="3" t="str">
        <f t="shared" si="18"/>
        <v/>
      </c>
      <c r="N186">
        <f t="shared" si="14"/>
        <v>0</v>
      </c>
      <c r="O186" s="8">
        <f t="shared" si="19"/>
        <v>0</v>
      </c>
      <c r="P186">
        <f>RANK(O186,$O:$O)+COUNTIF($O$6:O186,O186)-1</f>
        <v>181</v>
      </c>
      <c r="R186" t="str">
        <f t="shared" si="15"/>
        <v>أقل من المتوسط</v>
      </c>
      <c r="U186" s="42">
        <v>181</v>
      </c>
      <c r="V186" s="32">
        <f t="shared" si="20"/>
        <v>0</v>
      </c>
      <c r="W186" s="56">
        <f t="shared" si="16"/>
        <v>0</v>
      </c>
      <c r="X186" s="9" t="str">
        <f t="shared" si="17"/>
        <v>متوسط</v>
      </c>
      <c r="Y186" s="37"/>
    </row>
    <row r="187" spans="2:25" customFormat="1" x14ac:dyDescent="0.2">
      <c r="B187" s="42">
        <v>182</v>
      </c>
      <c r="C187" s="516">
        <f>'ادخال البيانات'!A188</f>
        <v>0</v>
      </c>
      <c r="D187" s="516"/>
      <c r="E187" s="516"/>
      <c r="F187" s="6">
        <f>'ادخال البيانات'!BL188</f>
        <v>0</v>
      </c>
      <c r="G187" s="54" t="str">
        <f>'ادخال البيانات'!BO188</f>
        <v/>
      </c>
      <c r="H187" s="19"/>
      <c r="I187" s="3" t="str">
        <f t="shared" si="18"/>
        <v/>
      </c>
      <c r="N187">
        <f t="shared" si="14"/>
        <v>0</v>
      </c>
      <c r="O187" s="8">
        <f t="shared" si="19"/>
        <v>0</v>
      </c>
      <c r="P187">
        <f>RANK(O187,$O:$O)+COUNTIF($O$6:O187,O187)-1</f>
        <v>182</v>
      </c>
      <c r="R187" t="str">
        <f t="shared" si="15"/>
        <v>أقل من المتوسط</v>
      </c>
      <c r="U187" s="42">
        <v>182</v>
      </c>
      <c r="V187" s="32">
        <f t="shared" si="20"/>
        <v>0</v>
      </c>
      <c r="W187" s="56">
        <f t="shared" si="16"/>
        <v>0</v>
      </c>
      <c r="X187" s="9" t="str">
        <f t="shared" si="17"/>
        <v>متوسط</v>
      </c>
      <c r="Y187" s="37"/>
    </row>
    <row r="188" spans="2:25" customFormat="1" x14ac:dyDescent="0.2">
      <c r="B188" s="42">
        <v>183</v>
      </c>
      <c r="C188" s="516">
        <f>'ادخال البيانات'!A189</f>
        <v>0</v>
      </c>
      <c r="D188" s="516"/>
      <c r="E188" s="516"/>
      <c r="F188" s="6">
        <f>'ادخال البيانات'!BL189</f>
        <v>0</v>
      </c>
      <c r="G188" s="54" t="str">
        <f>'ادخال البيانات'!BO189</f>
        <v/>
      </c>
      <c r="H188" s="19"/>
      <c r="I188" s="3" t="str">
        <f t="shared" si="18"/>
        <v/>
      </c>
      <c r="N188">
        <f t="shared" si="14"/>
        <v>0</v>
      </c>
      <c r="O188" s="8">
        <f t="shared" si="19"/>
        <v>0</v>
      </c>
      <c r="P188">
        <f>RANK(O188,$O:$O)+COUNTIF($O$6:O188,O188)-1</f>
        <v>183</v>
      </c>
      <c r="R188" t="str">
        <f t="shared" si="15"/>
        <v>أقل من المتوسط</v>
      </c>
      <c r="U188" s="42">
        <v>183</v>
      </c>
      <c r="V188" s="32">
        <f t="shared" si="20"/>
        <v>0</v>
      </c>
      <c r="W188" s="56">
        <f t="shared" si="16"/>
        <v>0</v>
      </c>
      <c r="X188" s="9" t="str">
        <f t="shared" si="17"/>
        <v>متوسط</v>
      </c>
      <c r="Y188" s="37"/>
    </row>
    <row r="189" spans="2:25" customFormat="1" x14ac:dyDescent="0.2">
      <c r="B189" s="42">
        <v>184</v>
      </c>
      <c r="C189" s="516">
        <f>'ادخال البيانات'!A190</f>
        <v>0</v>
      </c>
      <c r="D189" s="516"/>
      <c r="E189" s="516"/>
      <c r="F189" s="6">
        <f>'ادخال البيانات'!BL190</f>
        <v>0</v>
      </c>
      <c r="G189" s="54" t="str">
        <f>'ادخال البيانات'!BO190</f>
        <v/>
      </c>
      <c r="H189" s="19"/>
      <c r="I189" s="3" t="str">
        <f t="shared" si="18"/>
        <v/>
      </c>
      <c r="N189">
        <f t="shared" si="14"/>
        <v>0</v>
      </c>
      <c r="O189" s="8">
        <f t="shared" si="19"/>
        <v>0</v>
      </c>
      <c r="P189">
        <f>RANK(O189,$O:$O)+COUNTIF($O$6:O189,O189)-1</f>
        <v>184</v>
      </c>
      <c r="R189" t="str">
        <f t="shared" si="15"/>
        <v>أقل من المتوسط</v>
      </c>
      <c r="U189" s="42">
        <v>184</v>
      </c>
      <c r="V189" s="32">
        <f t="shared" si="20"/>
        <v>0</v>
      </c>
      <c r="W189" s="56">
        <f t="shared" si="16"/>
        <v>0</v>
      </c>
      <c r="X189" s="9" t="str">
        <f t="shared" si="17"/>
        <v>متوسط</v>
      </c>
      <c r="Y189" s="37"/>
    </row>
    <row r="190" spans="2:25" customFormat="1" x14ac:dyDescent="0.2">
      <c r="B190" s="42">
        <v>185</v>
      </c>
      <c r="C190" s="516">
        <f>'ادخال البيانات'!A191</f>
        <v>0</v>
      </c>
      <c r="D190" s="516"/>
      <c r="E190" s="516"/>
      <c r="F190" s="6">
        <f>'ادخال البيانات'!BL191</f>
        <v>0</v>
      </c>
      <c r="G190" s="54" t="str">
        <f>'ادخال البيانات'!BO191</f>
        <v/>
      </c>
      <c r="H190" s="19"/>
      <c r="I190" s="3" t="str">
        <f t="shared" si="18"/>
        <v/>
      </c>
      <c r="N190">
        <f t="shared" si="14"/>
        <v>0</v>
      </c>
      <c r="O190" s="8">
        <f t="shared" si="19"/>
        <v>0</v>
      </c>
      <c r="P190">
        <f>RANK(O190,$O:$O)+COUNTIF($O$6:O190,O190)-1</f>
        <v>185</v>
      </c>
      <c r="R190" t="str">
        <f t="shared" si="15"/>
        <v>أقل من المتوسط</v>
      </c>
      <c r="U190" s="42">
        <v>185</v>
      </c>
      <c r="V190" s="32">
        <f t="shared" si="20"/>
        <v>0</v>
      </c>
      <c r="W190" s="56">
        <f t="shared" si="16"/>
        <v>0</v>
      </c>
      <c r="X190" s="9" t="str">
        <f t="shared" si="17"/>
        <v>متوسط</v>
      </c>
      <c r="Y190" s="37"/>
    </row>
    <row r="191" spans="2:25" customFormat="1" x14ac:dyDescent="0.2">
      <c r="B191" s="42">
        <v>186</v>
      </c>
      <c r="C191" s="516">
        <f>'ادخال البيانات'!A192</f>
        <v>0</v>
      </c>
      <c r="D191" s="516"/>
      <c r="E191" s="516"/>
      <c r="F191" s="6">
        <f>'ادخال البيانات'!BL192</f>
        <v>0</v>
      </c>
      <c r="G191" s="54" t="str">
        <f>'ادخال البيانات'!BO192</f>
        <v/>
      </c>
      <c r="H191" s="19"/>
      <c r="I191" s="3" t="str">
        <f t="shared" si="18"/>
        <v/>
      </c>
      <c r="N191">
        <f t="shared" si="14"/>
        <v>0</v>
      </c>
      <c r="O191" s="8">
        <f t="shared" si="19"/>
        <v>0</v>
      </c>
      <c r="P191">
        <f>RANK(O191,$O:$O)+COUNTIF($O$6:O191,O191)-1</f>
        <v>186</v>
      </c>
      <c r="R191" t="str">
        <f t="shared" si="15"/>
        <v>أقل من المتوسط</v>
      </c>
      <c r="U191" s="42">
        <v>186</v>
      </c>
      <c r="V191" s="32">
        <f t="shared" si="20"/>
        <v>0</v>
      </c>
      <c r="W191" s="56">
        <f t="shared" si="16"/>
        <v>0</v>
      </c>
      <c r="X191" s="9" t="str">
        <f t="shared" si="17"/>
        <v>متوسط</v>
      </c>
      <c r="Y191" s="37"/>
    </row>
    <row r="192" spans="2:25" customFormat="1" x14ac:dyDescent="0.2">
      <c r="B192" s="42">
        <v>187</v>
      </c>
      <c r="C192" s="516">
        <f>'ادخال البيانات'!A193</f>
        <v>0</v>
      </c>
      <c r="D192" s="516"/>
      <c r="E192" s="516"/>
      <c r="F192" s="6">
        <f>'ادخال البيانات'!BL193</f>
        <v>0</v>
      </c>
      <c r="G192" s="54" t="str">
        <f>'ادخال البيانات'!BO193</f>
        <v/>
      </c>
      <c r="H192" s="19"/>
      <c r="I192" s="3" t="str">
        <f t="shared" si="18"/>
        <v/>
      </c>
      <c r="N192">
        <f t="shared" si="14"/>
        <v>0</v>
      </c>
      <c r="O192" s="8">
        <f t="shared" si="19"/>
        <v>0</v>
      </c>
      <c r="P192">
        <f>RANK(O192,$O:$O)+COUNTIF($O$6:O192,O192)-1</f>
        <v>187</v>
      </c>
      <c r="R192" t="str">
        <f t="shared" si="15"/>
        <v>أقل من المتوسط</v>
      </c>
      <c r="U192" s="42">
        <v>187</v>
      </c>
      <c r="V192" s="32">
        <f t="shared" si="20"/>
        <v>0</v>
      </c>
      <c r="W192" s="56">
        <f t="shared" si="16"/>
        <v>0</v>
      </c>
      <c r="X192" s="9" t="str">
        <f t="shared" si="17"/>
        <v>متوسط</v>
      </c>
      <c r="Y192" s="37"/>
    </row>
    <row r="193" spans="2:25" customFormat="1" x14ac:dyDescent="0.2">
      <c r="B193" s="42">
        <v>188</v>
      </c>
      <c r="C193" s="516">
        <f>'ادخال البيانات'!A194</f>
        <v>0</v>
      </c>
      <c r="D193" s="516"/>
      <c r="E193" s="516"/>
      <c r="F193" s="6">
        <f>'ادخال البيانات'!BL194</f>
        <v>0</v>
      </c>
      <c r="G193" s="54" t="str">
        <f>'ادخال البيانات'!BO194</f>
        <v/>
      </c>
      <c r="H193" s="19"/>
      <c r="I193" s="3" t="str">
        <f t="shared" si="18"/>
        <v/>
      </c>
      <c r="N193">
        <f t="shared" si="14"/>
        <v>0</v>
      </c>
      <c r="O193" s="8">
        <f t="shared" si="19"/>
        <v>0</v>
      </c>
      <c r="P193">
        <f>RANK(O193,$O:$O)+COUNTIF($O$6:O193,O193)-1</f>
        <v>188</v>
      </c>
      <c r="R193" t="str">
        <f t="shared" si="15"/>
        <v>أقل من المتوسط</v>
      </c>
      <c r="U193" s="42">
        <v>188</v>
      </c>
      <c r="V193" s="32">
        <f t="shared" si="20"/>
        <v>0</v>
      </c>
      <c r="W193" s="56">
        <f t="shared" si="16"/>
        <v>0</v>
      </c>
      <c r="X193" s="9" t="str">
        <f t="shared" si="17"/>
        <v>متوسط</v>
      </c>
      <c r="Y193" s="37"/>
    </row>
    <row r="194" spans="2:25" customFormat="1" x14ac:dyDescent="0.2">
      <c r="B194" s="42">
        <v>189</v>
      </c>
      <c r="C194" s="516">
        <f>'ادخال البيانات'!A195</f>
        <v>0</v>
      </c>
      <c r="D194" s="516"/>
      <c r="E194" s="516"/>
      <c r="F194" s="6">
        <f>'ادخال البيانات'!BL195</f>
        <v>0</v>
      </c>
      <c r="G194" s="54" t="str">
        <f>'ادخال البيانات'!BO195</f>
        <v/>
      </c>
      <c r="H194" s="19"/>
      <c r="I194" s="3" t="str">
        <f t="shared" si="18"/>
        <v/>
      </c>
      <c r="N194">
        <f t="shared" si="14"/>
        <v>0</v>
      </c>
      <c r="O194" s="8">
        <f t="shared" si="19"/>
        <v>0</v>
      </c>
      <c r="P194">
        <f>RANK(O194,$O:$O)+COUNTIF($O$6:O194,O194)-1</f>
        <v>189</v>
      </c>
      <c r="R194" t="str">
        <f t="shared" si="15"/>
        <v>أقل من المتوسط</v>
      </c>
      <c r="U194" s="42">
        <v>189</v>
      </c>
      <c r="V194" s="32">
        <f t="shared" si="20"/>
        <v>0</v>
      </c>
      <c r="W194" s="56">
        <f t="shared" si="16"/>
        <v>0</v>
      </c>
      <c r="X194" s="9" t="str">
        <f t="shared" si="17"/>
        <v>متوسط</v>
      </c>
      <c r="Y194" s="37"/>
    </row>
    <row r="195" spans="2:25" customFormat="1" x14ac:dyDescent="0.2">
      <c r="B195" s="42">
        <v>190</v>
      </c>
      <c r="C195" s="516">
        <f>'ادخال البيانات'!A196</f>
        <v>0</v>
      </c>
      <c r="D195" s="516"/>
      <c r="E195" s="516"/>
      <c r="F195" s="6">
        <f>'ادخال البيانات'!BL196</f>
        <v>0</v>
      </c>
      <c r="G195" s="54" t="str">
        <f>'ادخال البيانات'!BO196</f>
        <v/>
      </c>
      <c r="H195" s="19"/>
      <c r="I195" s="3" t="str">
        <f t="shared" si="18"/>
        <v/>
      </c>
      <c r="N195">
        <f t="shared" si="14"/>
        <v>0</v>
      </c>
      <c r="O195" s="8">
        <f t="shared" si="19"/>
        <v>0</v>
      </c>
      <c r="P195">
        <f>RANK(O195,$O:$O)+COUNTIF($O$6:O195,O195)-1</f>
        <v>190</v>
      </c>
      <c r="R195" t="str">
        <f t="shared" si="15"/>
        <v>أقل من المتوسط</v>
      </c>
      <c r="U195" s="42">
        <v>190</v>
      </c>
      <c r="V195" s="32">
        <f t="shared" si="20"/>
        <v>0</v>
      </c>
      <c r="W195" s="56">
        <f t="shared" si="16"/>
        <v>0</v>
      </c>
      <c r="X195" s="9" t="str">
        <f t="shared" si="17"/>
        <v>متوسط</v>
      </c>
      <c r="Y195" s="37"/>
    </row>
    <row r="196" spans="2:25" customFormat="1" x14ac:dyDescent="0.2">
      <c r="B196" s="42">
        <v>191</v>
      </c>
      <c r="C196" s="516">
        <f>'ادخال البيانات'!A197</f>
        <v>0</v>
      </c>
      <c r="D196" s="516"/>
      <c r="E196" s="516"/>
      <c r="F196" s="6">
        <f>'ادخال البيانات'!BL197</f>
        <v>0</v>
      </c>
      <c r="G196" s="54" t="str">
        <f>'ادخال البيانات'!BO197</f>
        <v/>
      </c>
      <c r="H196" s="19"/>
      <c r="I196" s="3" t="str">
        <f t="shared" si="18"/>
        <v/>
      </c>
      <c r="N196">
        <f t="shared" si="14"/>
        <v>0</v>
      </c>
      <c r="O196" s="8">
        <f t="shared" si="19"/>
        <v>0</v>
      </c>
      <c r="P196">
        <f>RANK(O196,$O:$O)+COUNTIF($O$6:O196,O196)-1</f>
        <v>191</v>
      </c>
      <c r="R196" t="str">
        <f t="shared" si="15"/>
        <v>أقل من المتوسط</v>
      </c>
      <c r="U196" s="42">
        <v>191</v>
      </c>
      <c r="V196" s="32">
        <f t="shared" si="20"/>
        <v>0</v>
      </c>
      <c r="W196" s="56">
        <f t="shared" si="16"/>
        <v>0</v>
      </c>
      <c r="X196" s="9" t="str">
        <f t="shared" si="17"/>
        <v>متوسط</v>
      </c>
      <c r="Y196" s="37"/>
    </row>
    <row r="197" spans="2:25" customFormat="1" x14ac:dyDescent="0.2">
      <c r="B197" s="42">
        <v>192</v>
      </c>
      <c r="C197" s="516">
        <f>'ادخال البيانات'!A198</f>
        <v>0</v>
      </c>
      <c r="D197" s="516"/>
      <c r="E197" s="516"/>
      <c r="F197" s="6">
        <f>'ادخال البيانات'!BL198</f>
        <v>0</v>
      </c>
      <c r="G197" s="54" t="str">
        <f>'ادخال البيانات'!BO198</f>
        <v/>
      </c>
      <c r="H197" s="19"/>
      <c r="I197" s="3" t="str">
        <f t="shared" si="18"/>
        <v/>
      </c>
      <c r="N197">
        <f t="shared" si="14"/>
        <v>0</v>
      </c>
      <c r="O197" s="8">
        <f t="shared" si="19"/>
        <v>0</v>
      </c>
      <c r="P197">
        <f>RANK(O197,$O:$O)+COUNTIF($O$6:O197,O197)-1</f>
        <v>192</v>
      </c>
      <c r="R197" t="str">
        <f t="shared" si="15"/>
        <v>أقل من المتوسط</v>
      </c>
      <c r="U197" s="42">
        <v>192</v>
      </c>
      <c r="V197" s="32">
        <f t="shared" si="20"/>
        <v>0</v>
      </c>
      <c r="W197" s="56">
        <f t="shared" si="16"/>
        <v>0</v>
      </c>
      <c r="X197" s="9" t="str">
        <f t="shared" si="17"/>
        <v>متوسط</v>
      </c>
      <c r="Y197" s="37"/>
    </row>
    <row r="198" spans="2:25" customFormat="1" x14ac:dyDescent="0.2">
      <c r="B198" s="42">
        <v>193</v>
      </c>
      <c r="C198" s="516">
        <f>'ادخال البيانات'!A199</f>
        <v>0</v>
      </c>
      <c r="D198" s="516"/>
      <c r="E198" s="516"/>
      <c r="F198" s="6">
        <f>'ادخال البيانات'!BL199</f>
        <v>0</v>
      </c>
      <c r="G198" s="54" t="str">
        <f>'ادخال البيانات'!BO199</f>
        <v/>
      </c>
      <c r="H198" s="19"/>
      <c r="I198" s="3" t="str">
        <f t="shared" si="18"/>
        <v/>
      </c>
      <c r="N198">
        <f t="shared" ref="N198:N261" si="21">C198</f>
        <v>0</v>
      </c>
      <c r="O198" s="8">
        <f t="shared" si="19"/>
        <v>0</v>
      </c>
      <c r="P198">
        <f>RANK(O198,$O:$O)+COUNTIF($O$6:O198,O198)-1</f>
        <v>193</v>
      </c>
      <c r="R198" t="str">
        <f t="shared" ref="R198:R261" si="22">IF(O198&lt;=$AI$6,"أقل من المتوسط",IF(O198&gt;=$AI$7,"فوق المتوسط","متوسط"))</f>
        <v>أقل من المتوسط</v>
      </c>
      <c r="U198" s="42">
        <v>193</v>
      </c>
      <c r="V198" s="32">
        <f t="shared" si="20"/>
        <v>0</v>
      </c>
      <c r="W198" s="56">
        <f t="shared" ref="W198:W261" si="23">INDEX($O$6:$O$449,MATCH(U198,$P$6:$P$449,0))</f>
        <v>0</v>
      </c>
      <c r="X198" s="9" t="str">
        <f t="shared" ref="X198:X261" si="24">IFERROR(IF(W198&gt;$AI$7,"فوق المتوسط",IF(W198&gt;=$AI$6,"متوسط",IF(W198&gt;=$AI$6,"أقل من المتوسط",IF(V198&gt;0,"أقل من المتوسط")))),"لايوجد")</f>
        <v>متوسط</v>
      </c>
      <c r="Y198" s="37"/>
    </row>
    <row r="199" spans="2:25" customFormat="1" x14ac:dyDescent="0.2">
      <c r="B199" s="42">
        <v>194</v>
      </c>
      <c r="C199" s="516">
        <f>'ادخال البيانات'!A200</f>
        <v>0</v>
      </c>
      <c r="D199" s="516"/>
      <c r="E199" s="516"/>
      <c r="F199" s="6">
        <f>'ادخال البيانات'!BL200</f>
        <v>0</v>
      </c>
      <c r="G199" s="54" t="str">
        <f>'ادخال البيانات'!BO200</f>
        <v/>
      </c>
      <c r="H199" s="19"/>
      <c r="I199" s="3" t="str">
        <f t="shared" ref="I199:I262" si="25">G199</f>
        <v/>
      </c>
      <c r="N199">
        <f t="shared" si="21"/>
        <v>0</v>
      </c>
      <c r="O199" s="8">
        <f t="shared" ref="O199:O262" si="26">F199</f>
        <v>0</v>
      </c>
      <c r="P199">
        <f>RANK(O199,$O:$O)+COUNTIF($O$6:O199,O199)-1</f>
        <v>194</v>
      </c>
      <c r="R199" t="str">
        <f t="shared" si="22"/>
        <v>أقل من المتوسط</v>
      </c>
      <c r="U199" s="42">
        <v>194</v>
      </c>
      <c r="V199" s="32">
        <f t="shared" ref="V199:V262" si="27">INDEX($N$6:$N$449,MATCH(U199,$P$6:$P$449,0))</f>
        <v>0</v>
      </c>
      <c r="W199" s="56">
        <f t="shared" si="23"/>
        <v>0</v>
      </c>
      <c r="X199" s="9" t="str">
        <f t="shared" si="24"/>
        <v>متوسط</v>
      </c>
      <c r="Y199" s="37"/>
    </row>
    <row r="200" spans="2:25" customFormat="1" x14ac:dyDescent="0.2">
      <c r="B200" s="42">
        <v>195</v>
      </c>
      <c r="C200" s="516">
        <f>'ادخال البيانات'!A201</f>
        <v>0</v>
      </c>
      <c r="D200" s="516"/>
      <c r="E200" s="516"/>
      <c r="F200" s="6">
        <f>'ادخال البيانات'!BL201</f>
        <v>0</v>
      </c>
      <c r="G200" s="54" t="str">
        <f>'ادخال البيانات'!BO201</f>
        <v/>
      </c>
      <c r="H200" s="19"/>
      <c r="I200" s="3" t="str">
        <f t="shared" si="25"/>
        <v/>
      </c>
      <c r="N200">
        <f t="shared" si="21"/>
        <v>0</v>
      </c>
      <c r="O200" s="8">
        <f t="shared" si="26"/>
        <v>0</v>
      </c>
      <c r="P200">
        <f>RANK(O200,$O:$O)+COUNTIF($O$6:O200,O200)-1</f>
        <v>195</v>
      </c>
      <c r="R200" t="str">
        <f t="shared" si="22"/>
        <v>أقل من المتوسط</v>
      </c>
      <c r="U200" s="42">
        <v>195</v>
      </c>
      <c r="V200" s="32">
        <f t="shared" si="27"/>
        <v>0</v>
      </c>
      <c r="W200" s="56">
        <f t="shared" si="23"/>
        <v>0</v>
      </c>
      <c r="X200" s="9" t="str">
        <f t="shared" si="24"/>
        <v>متوسط</v>
      </c>
      <c r="Y200" s="37"/>
    </row>
    <row r="201" spans="2:25" customFormat="1" x14ac:dyDescent="0.2">
      <c r="B201" s="42">
        <v>196</v>
      </c>
      <c r="C201" s="516">
        <f>'ادخال البيانات'!A202</f>
        <v>0</v>
      </c>
      <c r="D201" s="516"/>
      <c r="E201" s="516"/>
      <c r="F201" s="6">
        <f>'ادخال البيانات'!BL202</f>
        <v>0</v>
      </c>
      <c r="G201" s="54" t="str">
        <f>'ادخال البيانات'!BO202</f>
        <v/>
      </c>
      <c r="H201" s="19"/>
      <c r="I201" s="3" t="str">
        <f t="shared" si="25"/>
        <v/>
      </c>
      <c r="N201">
        <f t="shared" si="21"/>
        <v>0</v>
      </c>
      <c r="O201" s="8">
        <f t="shared" si="26"/>
        <v>0</v>
      </c>
      <c r="P201">
        <f>RANK(O201,$O:$O)+COUNTIF($O$6:O201,O201)-1</f>
        <v>196</v>
      </c>
      <c r="R201" t="str">
        <f t="shared" si="22"/>
        <v>أقل من المتوسط</v>
      </c>
      <c r="U201" s="42">
        <v>196</v>
      </c>
      <c r="V201" s="32">
        <f t="shared" si="27"/>
        <v>0</v>
      </c>
      <c r="W201" s="56">
        <f t="shared" si="23"/>
        <v>0</v>
      </c>
      <c r="X201" s="9" t="str">
        <f t="shared" si="24"/>
        <v>متوسط</v>
      </c>
      <c r="Y201" s="37"/>
    </row>
    <row r="202" spans="2:25" customFormat="1" x14ac:dyDescent="0.2">
      <c r="B202" s="42">
        <v>197</v>
      </c>
      <c r="C202" s="516">
        <f>'ادخال البيانات'!A203</f>
        <v>0</v>
      </c>
      <c r="D202" s="516"/>
      <c r="E202" s="516"/>
      <c r="F202" s="6">
        <f>'ادخال البيانات'!BL203</f>
        <v>0</v>
      </c>
      <c r="G202" s="54" t="str">
        <f>'ادخال البيانات'!BO203</f>
        <v/>
      </c>
      <c r="H202" s="19"/>
      <c r="I202" s="3" t="str">
        <f t="shared" si="25"/>
        <v/>
      </c>
      <c r="N202">
        <f t="shared" si="21"/>
        <v>0</v>
      </c>
      <c r="O202" s="8">
        <f t="shared" si="26"/>
        <v>0</v>
      </c>
      <c r="P202">
        <f>RANK(O202,$O:$O)+COUNTIF($O$6:O202,O202)-1</f>
        <v>197</v>
      </c>
      <c r="R202" t="str">
        <f t="shared" si="22"/>
        <v>أقل من المتوسط</v>
      </c>
      <c r="U202" s="42">
        <v>197</v>
      </c>
      <c r="V202" s="32">
        <f t="shared" si="27"/>
        <v>0</v>
      </c>
      <c r="W202" s="56">
        <f t="shared" si="23"/>
        <v>0</v>
      </c>
      <c r="X202" s="9" t="str">
        <f t="shared" si="24"/>
        <v>متوسط</v>
      </c>
      <c r="Y202" s="37"/>
    </row>
    <row r="203" spans="2:25" customFormat="1" x14ac:dyDescent="0.2">
      <c r="B203" s="42">
        <v>198</v>
      </c>
      <c r="C203" s="516">
        <f>'ادخال البيانات'!A204</f>
        <v>0</v>
      </c>
      <c r="D203" s="516"/>
      <c r="E203" s="516"/>
      <c r="F203" s="6">
        <f>'ادخال البيانات'!BL204</f>
        <v>0</v>
      </c>
      <c r="G203" s="54" t="str">
        <f>'ادخال البيانات'!BO204</f>
        <v/>
      </c>
      <c r="H203" s="19"/>
      <c r="I203" s="3" t="str">
        <f t="shared" si="25"/>
        <v/>
      </c>
      <c r="N203">
        <f t="shared" si="21"/>
        <v>0</v>
      </c>
      <c r="O203" s="8">
        <f t="shared" si="26"/>
        <v>0</v>
      </c>
      <c r="P203">
        <f>RANK(O203,$O:$O)+COUNTIF($O$6:O203,O203)-1</f>
        <v>198</v>
      </c>
      <c r="R203" t="str">
        <f t="shared" si="22"/>
        <v>أقل من المتوسط</v>
      </c>
      <c r="U203" s="42">
        <v>198</v>
      </c>
      <c r="V203" s="32">
        <f t="shared" si="27"/>
        <v>0</v>
      </c>
      <c r="W203" s="56">
        <f t="shared" si="23"/>
        <v>0</v>
      </c>
      <c r="X203" s="9" t="str">
        <f t="shared" si="24"/>
        <v>متوسط</v>
      </c>
      <c r="Y203" s="37"/>
    </row>
    <row r="204" spans="2:25" customFormat="1" x14ac:dyDescent="0.2">
      <c r="B204" s="42">
        <v>199</v>
      </c>
      <c r="C204" s="516">
        <f>'ادخال البيانات'!A205</f>
        <v>0</v>
      </c>
      <c r="D204" s="516"/>
      <c r="E204" s="516"/>
      <c r="F204" s="6">
        <f>'ادخال البيانات'!BL205</f>
        <v>0</v>
      </c>
      <c r="G204" s="54" t="str">
        <f>'ادخال البيانات'!BO205</f>
        <v/>
      </c>
      <c r="H204" s="19"/>
      <c r="I204" s="3" t="str">
        <f t="shared" si="25"/>
        <v/>
      </c>
      <c r="N204">
        <f t="shared" si="21"/>
        <v>0</v>
      </c>
      <c r="O204" s="8">
        <f t="shared" si="26"/>
        <v>0</v>
      </c>
      <c r="P204">
        <f>RANK(O204,$O:$O)+COUNTIF($O$6:O204,O204)-1</f>
        <v>199</v>
      </c>
      <c r="R204" t="str">
        <f t="shared" si="22"/>
        <v>أقل من المتوسط</v>
      </c>
      <c r="U204" s="42">
        <v>199</v>
      </c>
      <c r="V204" s="32">
        <f t="shared" si="27"/>
        <v>0</v>
      </c>
      <c r="W204" s="56">
        <f t="shared" si="23"/>
        <v>0</v>
      </c>
      <c r="X204" s="9" t="str">
        <f t="shared" si="24"/>
        <v>متوسط</v>
      </c>
      <c r="Y204" s="33"/>
    </row>
    <row r="205" spans="2:25" customFormat="1" x14ac:dyDescent="0.2">
      <c r="B205" s="42">
        <v>200</v>
      </c>
      <c r="C205" s="516">
        <f>'ادخال البيانات'!A206</f>
        <v>0</v>
      </c>
      <c r="D205" s="516"/>
      <c r="E205" s="516"/>
      <c r="F205" s="6">
        <f>'ادخال البيانات'!BL206</f>
        <v>0</v>
      </c>
      <c r="G205" s="54" t="str">
        <f>'ادخال البيانات'!BO206</f>
        <v/>
      </c>
      <c r="H205" s="19"/>
      <c r="I205" s="3" t="str">
        <f t="shared" si="25"/>
        <v/>
      </c>
      <c r="N205">
        <f t="shared" si="21"/>
        <v>0</v>
      </c>
      <c r="O205" s="8">
        <f t="shared" si="26"/>
        <v>0</v>
      </c>
      <c r="P205">
        <f>RANK(O205,$O:$O)+COUNTIF($O$6:O205,O205)-1</f>
        <v>200</v>
      </c>
      <c r="R205" t="str">
        <f t="shared" si="22"/>
        <v>أقل من المتوسط</v>
      </c>
      <c r="U205" s="42">
        <v>200</v>
      </c>
      <c r="V205" s="32">
        <f t="shared" si="27"/>
        <v>0</v>
      </c>
      <c r="W205" s="56">
        <f t="shared" si="23"/>
        <v>0</v>
      </c>
      <c r="X205" s="9" t="str">
        <f t="shared" si="24"/>
        <v>متوسط</v>
      </c>
      <c r="Y205" s="33"/>
    </row>
    <row r="206" spans="2:25" customFormat="1" x14ac:dyDescent="0.2">
      <c r="B206" s="42">
        <v>201</v>
      </c>
      <c r="C206" s="516">
        <f>'ادخال البيانات'!A207</f>
        <v>0</v>
      </c>
      <c r="D206" s="516"/>
      <c r="E206" s="516"/>
      <c r="F206" s="6">
        <f>'ادخال البيانات'!BL207</f>
        <v>0</v>
      </c>
      <c r="G206" s="54" t="str">
        <f>'ادخال البيانات'!BO207</f>
        <v/>
      </c>
      <c r="H206" s="18"/>
      <c r="I206" s="3" t="str">
        <f t="shared" si="25"/>
        <v/>
      </c>
      <c r="N206">
        <f t="shared" si="21"/>
        <v>0</v>
      </c>
      <c r="O206" s="8">
        <f t="shared" si="26"/>
        <v>0</v>
      </c>
      <c r="P206">
        <f>RANK(O206,$O:$O)+COUNTIF($O$6:O206,O206)-1</f>
        <v>201</v>
      </c>
      <c r="R206" t="str">
        <f t="shared" si="22"/>
        <v>أقل من المتوسط</v>
      </c>
      <c r="U206" s="42">
        <v>201</v>
      </c>
      <c r="V206" s="32">
        <f t="shared" si="27"/>
        <v>0</v>
      </c>
      <c r="W206" s="56">
        <f t="shared" si="23"/>
        <v>0</v>
      </c>
      <c r="X206" s="9" t="str">
        <f t="shared" si="24"/>
        <v>متوسط</v>
      </c>
      <c r="Y206" s="38"/>
    </row>
    <row r="207" spans="2:25" customFormat="1" x14ac:dyDescent="0.2">
      <c r="B207" s="42">
        <v>202</v>
      </c>
      <c r="C207" s="516">
        <f>'ادخال البيانات'!A208</f>
        <v>0</v>
      </c>
      <c r="D207" s="516"/>
      <c r="E207" s="516"/>
      <c r="F207" s="6">
        <f>'ادخال البيانات'!BL208</f>
        <v>0</v>
      </c>
      <c r="G207" s="54" t="str">
        <f>'ادخال البيانات'!BO208</f>
        <v/>
      </c>
      <c r="H207" s="18"/>
      <c r="I207" s="3" t="str">
        <f t="shared" si="25"/>
        <v/>
      </c>
      <c r="N207">
        <f t="shared" si="21"/>
        <v>0</v>
      </c>
      <c r="O207" s="8">
        <f t="shared" si="26"/>
        <v>0</v>
      </c>
      <c r="P207">
        <f>RANK(O207,$O:$O)+COUNTIF($O$6:O207,O207)-1</f>
        <v>202</v>
      </c>
      <c r="R207" t="str">
        <f t="shared" si="22"/>
        <v>أقل من المتوسط</v>
      </c>
      <c r="U207" s="42">
        <v>202</v>
      </c>
      <c r="V207" s="32">
        <f t="shared" si="27"/>
        <v>0</v>
      </c>
      <c r="W207" s="56">
        <f t="shared" si="23"/>
        <v>0</v>
      </c>
      <c r="X207" s="9" t="str">
        <f t="shared" si="24"/>
        <v>متوسط</v>
      </c>
      <c r="Y207" s="38"/>
    </row>
    <row r="208" spans="2:25" customFormat="1" x14ac:dyDescent="0.2">
      <c r="B208" s="42">
        <v>203</v>
      </c>
      <c r="C208" s="516">
        <f>'ادخال البيانات'!A209</f>
        <v>0</v>
      </c>
      <c r="D208" s="516"/>
      <c r="E208" s="516"/>
      <c r="F208" s="6">
        <f>'ادخال البيانات'!BL209</f>
        <v>0</v>
      </c>
      <c r="G208" s="54" t="str">
        <f>'ادخال البيانات'!BO209</f>
        <v/>
      </c>
      <c r="H208" s="18"/>
      <c r="I208" s="3" t="str">
        <f t="shared" si="25"/>
        <v/>
      </c>
      <c r="N208">
        <f t="shared" si="21"/>
        <v>0</v>
      </c>
      <c r="O208" s="8">
        <f t="shared" si="26"/>
        <v>0</v>
      </c>
      <c r="P208">
        <f>RANK(O208,$O:$O)+COUNTIF($O$6:O208,O208)-1</f>
        <v>203</v>
      </c>
      <c r="R208" t="str">
        <f t="shared" si="22"/>
        <v>أقل من المتوسط</v>
      </c>
      <c r="U208" s="42">
        <v>203</v>
      </c>
      <c r="V208" s="32">
        <f t="shared" si="27"/>
        <v>0</v>
      </c>
      <c r="W208" s="56">
        <f t="shared" si="23"/>
        <v>0</v>
      </c>
      <c r="X208" s="9" t="str">
        <f t="shared" si="24"/>
        <v>متوسط</v>
      </c>
      <c r="Y208" s="38"/>
    </row>
    <row r="209" spans="2:24" customFormat="1" x14ac:dyDescent="0.2">
      <c r="B209" s="42">
        <v>204</v>
      </c>
      <c r="C209" s="516">
        <f>'ادخال البيانات'!A210</f>
        <v>0</v>
      </c>
      <c r="D209" s="516"/>
      <c r="E209" s="516"/>
      <c r="F209" s="6">
        <f>'ادخال البيانات'!BL210</f>
        <v>0</v>
      </c>
      <c r="G209" s="54" t="str">
        <f>'ادخال البيانات'!BO210</f>
        <v/>
      </c>
      <c r="H209" s="18"/>
      <c r="I209" s="3" t="str">
        <f t="shared" si="25"/>
        <v/>
      </c>
      <c r="N209">
        <f t="shared" si="21"/>
        <v>0</v>
      </c>
      <c r="O209" s="8">
        <f t="shared" si="26"/>
        <v>0</v>
      </c>
      <c r="P209">
        <f>RANK(O209,$O:$O)+COUNTIF($O$6:O209,O209)-1</f>
        <v>204</v>
      </c>
      <c r="R209" t="str">
        <f t="shared" si="22"/>
        <v>أقل من المتوسط</v>
      </c>
      <c r="U209" s="42">
        <v>204</v>
      </c>
      <c r="V209" s="32">
        <f t="shared" si="27"/>
        <v>0</v>
      </c>
      <c r="W209" s="56">
        <f t="shared" si="23"/>
        <v>0</v>
      </c>
      <c r="X209" s="9" t="str">
        <f t="shared" si="24"/>
        <v>متوسط</v>
      </c>
    </row>
    <row r="210" spans="2:24" customFormat="1" x14ac:dyDescent="0.2">
      <c r="B210" s="42">
        <v>205</v>
      </c>
      <c r="C210" s="516">
        <f>'ادخال البيانات'!A211</f>
        <v>0</v>
      </c>
      <c r="D210" s="516"/>
      <c r="E210" s="516"/>
      <c r="F210" s="6">
        <f>'ادخال البيانات'!BL211</f>
        <v>0</v>
      </c>
      <c r="G210" s="54" t="str">
        <f>'ادخال البيانات'!BO211</f>
        <v/>
      </c>
      <c r="H210" s="18"/>
      <c r="I210" s="3" t="str">
        <f t="shared" si="25"/>
        <v/>
      </c>
      <c r="N210">
        <f t="shared" si="21"/>
        <v>0</v>
      </c>
      <c r="O210" s="8">
        <f t="shared" si="26"/>
        <v>0</v>
      </c>
      <c r="P210">
        <f>RANK(O210,$O:$O)+COUNTIF($O$6:O210,O210)-1</f>
        <v>205</v>
      </c>
      <c r="R210" t="str">
        <f t="shared" si="22"/>
        <v>أقل من المتوسط</v>
      </c>
      <c r="U210" s="42">
        <v>205</v>
      </c>
      <c r="V210" s="32">
        <f t="shared" si="27"/>
        <v>0</v>
      </c>
      <c r="W210" s="56">
        <f t="shared" si="23"/>
        <v>0</v>
      </c>
      <c r="X210" s="9" t="str">
        <f t="shared" si="24"/>
        <v>متوسط</v>
      </c>
    </row>
    <row r="211" spans="2:24" customFormat="1" x14ac:dyDescent="0.2">
      <c r="B211" s="42">
        <v>206</v>
      </c>
      <c r="C211" s="516">
        <f>'ادخال البيانات'!A212</f>
        <v>0</v>
      </c>
      <c r="D211" s="516"/>
      <c r="E211" s="516"/>
      <c r="F211" s="6">
        <f>'ادخال البيانات'!BL212</f>
        <v>0</v>
      </c>
      <c r="G211" s="54" t="str">
        <f>'ادخال البيانات'!BO212</f>
        <v/>
      </c>
      <c r="H211" s="18"/>
      <c r="I211" s="3" t="str">
        <f t="shared" si="25"/>
        <v/>
      </c>
      <c r="N211">
        <f t="shared" si="21"/>
        <v>0</v>
      </c>
      <c r="O211" s="8">
        <f t="shared" si="26"/>
        <v>0</v>
      </c>
      <c r="P211">
        <f>RANK(O211,$O:$O)+COUNTIF($O$6:O211,O211)-1</f>
        <v>206</v>
      </c>
      <c r="R211" t="str">
        <f t="shared" si="22"/>
        <v>أقل من المتوسط</v>
      </c>
      <c r="U211" s="42">
        <v>206</v>
      </c>
      <c r="V211" s="32">
        <f t="shared" si="27"/>
        <v>0</v>
      </c>
      <c r="W211" s="56">
        <f t="shared" si="23"/>
        <v>0</v>
      </c>
      <c r="X211" s="9" t="str">
        <f t="shared" si="24"/>
        <v>متوسط</v>
      </c>
    </row>
    <row r="212" spans="2:24" customFormat="1" x14ac:dyDescent="0.2">
      <c r="B212" s="42">
        <v>207</v>
      </c>
      <c r="C212" s="516">
        <f>'ادخال البيانات'!A213</f>
        <v>0</v>
      </c>
      <c r="D212" s="516"/>
      <c r="E212" s="516"/>
      <c r="F212" s="6">
        <f>'ادخال البيانات'!BL213</f>
        <v>0</v>
      </c>
      <c r="G212" s="54" t="str">
        <f>'ادخال البيانات'!BO213</f>
        <v/>
      </c>
      <c r="H212" s="18"/>
      <c r="I212" s="3" t="str">
        <f t="shared" si="25"/>
        <v/>
      </c>
      <c r="N212">
        <f t="shared" si="21"/>
        <v>0</v>
      </c>
      <c r="O212" s="8">
        <f t="shared" si="26"/>
        <v>0</v>
      </c>
      <c r="P212">
        <f>RANK(O212,$O:$O)+COUNTIF($O$6:O212,O212)-1</f>
        <v>207</v>
      </c>
      <c r="R212" t="str">
        <f t="shared" si="22"/>
        <v>أقل من المتوسط</v>
      </c>
      <c r="U212" s="42">
        <v>207</v>
      </c>
      <c r="V212" s="32">
        <f t="shared" si="27"/>
        <v>0</v>
      </c>
      <c r="W212" s="56">
        <f t="shared" si="23"/>
        <v>0</v>
      </c>
      <c r="X212" s="9" t="str">
        <f t="shared" si="24"/>
        <v>متوسط</v>
      </c>
    </row>
    <row r="213" spans="2:24" customFormat="1" x14ac:dyDescent="0.2">
      <c r="B213" s="42">
        <v>208</v>
      </c>
      <c r="C213" s="516">
        <f>'ادخال البيانات'!A214</f>
        <v>0</v>
      </c>
      <c r="D213" s="516"/>
      <c r="E213" s="516"/>
      <c r="F213" s="6">
        <f>'ادخال البيانات'!BL214</f>
        <v>0</v>
      </c>
      <c r="G213" s="54" t="str">
        <f>'ادخال البيانات'!BO214</f>
        <v/>
      </c>
      <c r="H213" s="18"/>
      <c r="I213" s="3" t="str">
        <f t="shared" si="25"/>
        <v/>
      </c>
      <c r="N213">
        <f t="shared" si="21"/>
        <v>0</v>
      </c>
      <c r="O213" s="8">
        <f t="shared" si="26"/>
        <v>0</v>
      </c>
      <c r="P213">
        <f>RANK(O213,$O:$O)+COUNTIF($O$6:O213,O213)-1</f>
        <v>208</v>
      </c>
      <c r="R213" t="str">
        <f t="shared" si="22"/>
        <v>أقل من المتوسط</v>
      </c>
      <c r="U213" s="42">
        <v>208</v>
      </c>
      <c r="V213" s="32">
        <f t="shared" si="27"/>
        <v>0</v>
      </c>
      <c r="W213" s="56">
        <f t="shared" si="23"/>
        <v>0</v>
      </c>
      <c r="X213" s="9" t="str">
        <f t="shared" si="24"/>
        <v>متوسط</v>
      </c>
    </row>
    <row r="214" spans="2:24" customFormat="1" x14ac:dyDescent="0.2">
      <c r="B214" s="42">
        <v>209</v>
      </c>
      <c r="C214" s="516">
        <f>'ادخال البيانات'!A215</f>
        <v>0</v>
      </c>
      <c r="D214" s="516"/>
      <c r="E214" s="516"/>
      <c r="F214" s="6">
        <f>'ادخال البيانات'!BL215</f>
        <v>0</v>
      </c>
      <c r="G214" s="54" t="str">
        <f>'ادخال البيانات'!BO215</f>
        <v/>
      </c>
      <c r="H214" s="18"/>
      <c r="I214" s="3" t="str">
        <f t="shared" si="25"/>
        <v/>
      </c>
      <c r="N214">
        <f t="shared" si="21"/>
        <v>0</v>
      </c>
      <c r="O214" s="8">
        <f t="shared" si="26"/>
        <v>0</v>
      </c>
      <c r="P214">
        <f>RANK(O214,$O:$O)+COUNTIF($O$6:O214,O214)-1</f>
        <v>209</v>
      </c>
      <c r="R214" t="str">
        <f t="shared" si="22"/>
        <v>أقل من المتوسط</v>
      </c>
      <c r="U214" s="42">
        <v>209</v>
      </c>
      <c r="V214" s="32">
        <f t="shared" si="27"/>
        <v>0</v>
      </c>
      <c r="W214" s="56">
        <f t="shared" si="23"/>
        <v>0</v>
      </c>
      <c r="X214" s="9" t="str">
        <f t="shared" si="24"/>
        <v>متوسط</v>
      </c>
    </row>
    <row r="215" spans="2:24" customFormat="1" x14ac:dyDescent="0.2">
      <c r="B215" s="42">
        <v>210</v>
      </c>
      <c r="C215" s="516">
        <f>'ادخال البيانات'!A216</f>
        <v>0</v>
      </c>
      <c r="D215" s="516"/>
      <c r="E215" s="516"/>
      <c r="F215" s="6">
        <f>'ادخال البيانات'!BL216</f>
        <v>0</v>
      </c>
      <c r="G215" s="54" t="str">
        <f>'ادخال البيانات'!BO216</f>
        <v/>
      </c>
      <c r="H215" s="18"/>
      <c r="I215" s="3" t="str">
        <f t="shared" si="25"/>
        <v/>
      </c>
      <c r="N215">
        <f t="shared" si="21"/>
        <v>0</v>
      </c>
      <c r="O215" s="8">
        <f t="shared" si="26"/>
        <v>0</v>
      </c>
      <c r="P215">
        <f>RANK(O215,$O:$O)+COUNTIF($O$6:O215,O215)-1</f>
        <v>210</v>
      </c>
      <c r="R215" t="str">
        <f t="shared" si="22"/>
        <v>أقل من المتوسط</v>
      </c>
      <c r="U215" s="42">
        <v>210</v>
      </c>
      <c r="V215" s="32">
        <f t="shared" si="27"/>
        <v>0</v>
      </c>
      <c r="W215" s="56">
        <f t="shared" si="23"/>
        <v>0</v>
      </c>
      <c r="X215" s="9" t="str">
        <f t="shared" si="24"/>
        <v>متوسط</v>
      </c>
    </row>
    <row r="216" spans="2:24" customFormat="1" x14ac:dyDescent="0.2">
      <c r="B216" s="42">
        <v>211</v>
      </c>
      <c r="C216" s="516">
        <f>'ادخال البيانات'!A217</f>
        <v>0</v>
      </c>
      <c r="D216" s="516"/>
      <c r="E216" s="516"/>
      <c r="F216" s="6">
        <f>'ادخال البيانات'!BL217</f>
        <v>0</v>
      </c>
      <c r="G216" s="54" t="str">
        <f>'ادخال البيانات'!BO217</f>
        <v/>
      </c>
      <c r="H216" s="18"/>
      <c r="I216" s="3" t="str">
        <f t="shared" si="25"/>
        <v/>
      </c>
      <c r="N216">
        <f t="shared" si="21"/>
        <v>0</v>
      </c>
      <c r="O216" s="8">
        <f t="shared" si="26"/>
        <v>0</v>
      </c>
      <c r="P216">
        <f>RANK(O216,$O:$O)+COUNTIF($O$6:O216,O216)-1</f>
        <v>211</v>
      </c>
      <c r="R216" t="str">
        <f t="shared" si="22"/>
        <v>أقل من المتوسط</v>
      </c>
      <c r="U216" s="42">
        <v>211</v>
      </c>
      <c r="V216" s="32">
        <f t="shared" si="27"/>
        <v>0</v>
      </c>
      <c r="W216" s="56">
        <f t="shared" si="23"/>
        <v>0</v>
      </c>
      <c r="X216" s="9" t="str">
        <f t="shared" si="24"/>
        <v>متوسط</v>
      </c>
    </row>
    <row r="217" spans="2:24" customFormat="1" x14ac:dyDescent="0.2">
      <c r="B217" s="42">
        <v>212</v>
      </c>
      <c r="C217" s="516">
        <f>'ادخال البيانات'!A218</f>
        <v>0</v>
      </c>
      <c r="D217" s="516"/>
      <c r="E217" s="516"/>
      <c r="F217" s="6">
        <f>'ادخال البيانات'!BL218</f>
        <v>0</v>
      </c>
      <c r="G217" s="54" t="str">
        <f>'ادخال البيانات'!BO218</f>
        <v/>
      </c>
      <c r="H217" s="18"/>
      <c r="I217" s="3" t="str">
        <f t="shared" si="25"/>
        <v/>
      </c>
      <c r="N217">
        <f t="shared" si="21"/>
        <v>0</v>
      </c>
      <c r="O217" s="8">
        <f t="shared" si="26"/>
        <v>0</v>
      </c>
      <c r="P217">
        <f>RANK(O217,$O:$O)+COUNTIF($O$6:O217,O217)-1</f>
        <v>212</v>
      </c>
      <c r="R217" t="str">
        <f t="shared" si="22"/>
        <v>أقل من المتوسط</v>
      </c>
      <c r="U217" s="42">
        <v>212</v>
      </c>
      <c r="V217" s="32">
        <f t="shared" si="27"/>
        <v>0</v>
      </c>
      <c r="W217" s="56">
        <f t="shared" si="23"/>
        <v>0</v>
      </c>
      <c r="X217" s="9" t="str">
        <f t="shared" si="24"/>
        <v>متوسط</v>
      </c>
    </row>
    <row r="218" spans="2:24" customFormat="1" x14ac:dyDescent="0.2">
      <c r="B218" s="42">
        <v>213</v>
      </c>
      <c r="C218" s="516">
        <f>'ادخال البيانات'!A219</f>
        <v>0</v>
      </c>
      <c r="D218" s="516"/>
      <c r="E218" s="516"/>
      <c r="F218" s="6">
        <f>'ادخال البيانات'!BL219</f>
        <v>0</v>
      </c>
      <c r="G218" s="54" t="str">
        <f>'ادخال البيانات'!BO219</f>
        <v/>
      </c>
      <c r="H218" s="18"/>
      <c r="I218" s="3" t="str">
        <f t="shared" si="25"/>
        <v/>
      </c>
      <c r="N218">
        <f t="shared" si="21"/>
        <v>0</v>
      </c>
      <c r="O218" s="8">
        <f t="shared" si="26"/>
        <v>0</v>
      </c>
      <c r="P218">
        <f>RANK(O218,$O:$O)+COUNTIF($O$6:O218,O218)-1</f>
        <v>213</v>
      </c>
      <c r="R218" t="str">
        <f t="shared" si="22"/>
        <v>أقل من المتوسط</v>
      </c>
      <c r="U218" s="42">
        <v>213</v>
      </c>
      <c r="V218" s="32">
        <f t="shared" si="27"/>
        <v>0</v>
      </c>
      <c r="W218" s="56">
        <f t="shared" si="23"/>
        <v>0</v>
      </c>
      <c r="X218" s="9" t="str">
        <f t="shared" si="24"/>
        <v>متوسط</v>
      </c>
    </row>
    <row r="219" spans="2:24" customFormat="1" x14ac:dyDescent="0.2">
      <c r="B219" s="42">
        <v>214</v>
      </c>
      <c r="C219" s="516">
        <f>'ادخال البيانات'!A220</f>
        <v>0</v>
      </c>
      <c r="D219" s="516"/>
      <c r="E219" s="516"/>
      <c r="F219" s="6">
        <f>'ادخال البيانات'!BL220</f>
        <v>0</v>
      </c>
      <c r="G219" s="54" t="str">
        <f>'ادخال البيانات'!BO220</f>
        <v/>
      </c>
      <c r="H219" s="18"/>
      <c r="I219" s="3" t="str">
        <f t="shared" si="25"/>
        <v/>
      </c>
      <c r="N219">
        <f t="shared" si="21"/>
        <v>0</v>
      </c>
      <c r="O219" s="8">
        <f t="shared" si="26"/>
        <v>0</v>
      </c>
      <c r="P219">
        <f>RANK(O219,$O:$O)+COUNTIF($O$6:O219,O219)-1</f>
        <v>214</v>
      </c>
      <c r="R219" t="str">
        <f t="shared" si="22"/>
        <v>أقل من المتوسط</v>
      </c>
      <c r="U219" s="42">
        <v>214</v>
      </c>
      <c r="V219" s="32">
        <f t="shared" si="27"/>
        <v>0</v>
      </c>
      <c r="W219" s="56">
        <f t="shared" si="23"/>
        <v>0</v>
      </c>
      <c r="X219" s="9" t="str">
        <f t="shared" si="24"/>
        <v>متوسط</v>
      </c>
    </row>
    <row r="220" spans="2:24" customFormat="1" x14ac:dyDescent="0.2">
      <c r="B220" s="42">
        <v>215</v>
      </c>
      <c r="C220" s="516">
        <f>'ادخال البيانات'!A221</f>
        <v>0</v>
      </c>
      <c r="D220" s="516"/>
      <c r="E220" s="516"/>
      <c r="F220" s="6">
        <f>'ادخال البيانات'!BL221</f>
        <v>0</v>
      </c>
      <c r="G220" s="54" t="str">
        <f>'ادخال البيانات'!BO221</f>
        <v/>
      </c>
      <c r="H220" s="18"/>
      <c r="I220" s="3" t="str">
        <f t="shared" si="25"/>
        <v/>
      </c>
      <c r="N220">
        <f t="shared" si="21"/>
        <v>0</v>
      </c>
      <c r="O220" s="8">
        <f t="shared" si="26"/>
        <v>0</v>
      </c>
      <c r="P220">
        <f>RANK(O220,$O:$O)+COUNTIF($O$6:O220,O220)-1</f>
        <v>215</v>
      </c>
      <c r="R220" t="str">
        <f t="shared" si="22"/>
        <v>أقل من المتوسط</v>
      </c>
      <c r="U220" s="42">
        <v>215</v>
      </c>
      <c r="V220" s="32">
        <f t="shared" si="27"/>
        <v>0</v>
      </c>
      <c r="W220" s="56">
        <f t="shared" si="23"/>
        <v>0</v>
      </c>
      <c r="X220" s="9" t="str">
        <f t="shared" si="24"/>
        <v>متوسط</v>
      </c>
    </row>
    <row r="221" spans="2:24" customFormat="1" x14ac:dyDescent="0.2">
      <c r="B221" s="42">
        <v>216</v>
      </c>
      <c r="C221" s="516">
        <f>'ادخال البيانات'!A222</f>
        <v>0</v>
      </c>
      <c r="D221" s="516"/>
      <c r="E221" s="516"/>
      <c r="F221" s="6">
        <f>'ادخال البيانات'!BL222</f>
        <v>0</v>
      </c>
      <c r="G221" s="54" t="str">
        <f>'ادخال البيانات'!BO222</f>
        <v/>
      </c>
      <c r="H221" s="18"/>
      <c r="I221" s="3" t="str">
        <f t="shared" si="25"/>
        <v/>
      </c>
      <c r="N221">
        <f t="shared" si="21"/>
        <v>0</v>
      </c>
      <c r="O221" s="8">
        <f t="shared" si="26"/>
        <v>0</v>
      </c>
      <c r="P221">
        <f>RANK(O221,$O:$O)+COUNTIF($O$6:O221,O221)-1</f>
        <v>216</v>
      </c>
      <c r="R221" t="str">
        <f t="shared" si="22"/>
        <v>أقل من المتوسط</v>
      </c>
      <c r="U221" s="42">
        <v>216</v>
      </c>
      <c r="V221" s="32">
        <f t="shared" si="27"/>
        <v>0</v>
      </c>
      <c r="W221" s="56">
        <f t="shared" si="23"/>
        <v>0</v>
      </c>
      <c r="X221" s="9" t="str">
        <f t="shared" si="24"/>
        <v>متوسط</v>
      </c>
    </row>
    <row r="222" spans="2:24" customFormat="1" x14ac:dyDescent="0.2">
      <c r="B222" s="42">
        <v>217</v>
      </c>
      <c r="C222" s="516">
        <f>'ادخال البيانات'!A223</f>
        <v>0</v>
      </c>
      <c r="D222" s="516"/>
      <c r="E222" s="516"/>
      <c r="F222" s="6">
        <f>'ادخال البيانات'!BL223</f>
        <v>0</v>
      </c>
      <c r="G222" s="54" t="str">
        <f>'ادخال البيانات'!BO223</f>
        <v/>
      </c>
      <c r="H222" s="18"/>
      <c r="I222" s="3" t="str">
        <f t="shared" si="25"/>
        <v/>
      </c>
      <c r="N222">
        <f t="shared" si="21"/>
        <v>0</v>
      </c>
      <c r="O222" s="8">
        <f t="shared" si="26"/>
        <v>0</v>
      </c>
      <c r="P222">
        <f>RANK(O222,$O:$O)+COUNTIF($O$6:O222,O222)-1</f>
        <v>217</v>
      </c>
      <c r="R222" t="str">
        <f t="shared" si="22"/>
        <v>أقل من المتوسط</v>
      </c>
      <c r="U222" s="42">
        <v>217</v>
      </c>
      <c r="V222" s="32">
        <f t="shared" si="27"/>
        <v>0</v>
      </c>
      <c r="W222" s="56">
        <f t="shared" si="23"/>
        <v>0</v>
      </c>
      <c r="X222" s="9" t="str">
        <f t="shared" si="24"/>
        <v>متوسط</v>
      </c>
    </row>
    <row r="223" spans="2:24" customFormat="1" x14ac:dyDescent="0.2">
      <c r="B223" s="42">
        <v>218</v>
      </c>
      <c r="C223" s="516">
        <f>'ادخال البيانات'!A224</f>
        <v>0</v>
      </c>
      <c r="D223" s="516"/>
      <c r="E223" s="516"/>
      <c r="F223" s="6">
        <f>'ادخال البيانات'!BL224</f>
        <v>0</v>
      </c>
      <c r="G223" s="54" t="str">
        <f>'ادخال البيانات'!BO224</f>
        <v/>
      </c>
      <c r="H223" s="18"/>
      <c r="I223" s="3" t="str">
        <f t="shared" si="25"/>
        <v/>
      </c>
      <c r="N223">
        <f t="shared" si="21"/>
        <v>0</v>
      </c>
      <c r="O223" s="8">
        <f t="shared" si="26"/>
        <v>0</v>
      </c>
      <c r="P223">
        <f>RANK(O223,$O:$O)+COUNTIF($O$6:O223,O223)-1</f>
        <v>218</v>
      </c>
      <c r="R223" t="str">
        <f t="shared" si="22"/>
        <v>أقل من المتوسط</v>
      </c>
      <c r="U223" s="42">
        <v>218</v>
      </c>
      <c r="V223" s="32">
        <f t="shared" si="27"/>
        <v>0</v>
      </c>
      <c r="W223" s="56">
        <f t="shared" si="23"/>
        <v>0</v>
      </c>
      <c r="X223" s="9" t="str">
        <f t="shared" si="24"/>
        <v>متوسط</v>
      </c>
    </row>
    <row r="224" spans="2:24" customFormat="1" x14ac:dyDescent="0.2">
      <c r="B224" s="42">
        <v>219</v>
      </c>
      <c r="C224" s="516">
        <f>'ادخال البيانات'!A225</f>
        <v>0</v>
      </c>
      <c r="D224" s="516"/>
      <c r="E224" s="516"/>
      <c r="F224" s="6">
        <f>'ادخال البيانات'!BL225</f>
        <v>0</v>
      </c>
      <c r="G224" s="54" t="str">
        <f>'ادخال البيانات'!BO225</f>
        <v/>
      </c>
      <c r="H224" s="18"/>
      <c r="I224" s="3" t="str">
        <f t="shared" si="25"/>
        <v/>
      </c>
      <c r="N224">
        <f t="shared" si="21"/>
        <v>0</v>
      </c>
      <c r="O224" s="8">
        <f t="shared" si="26"/>
        <v>0</v>
      </c>
      <c r="P224">
        <f>RANK(O224,$O:$O)+COUNTIF($O$6:O224,O224)-1</f>
        <v>219</v>
      </c>
      <c r="R224" t="str">
        <f t="shared" si="22"/>
        <v>أقل من المتوسط</v>
      </c>
      <c r="U224" s="42">
        <v>219</v>
      </c>
      <c r="V224" s="32">
        <f t="shared" si="27"/>
        <v>0</v>
      </c>
      <c r="W224" s="56">
        <f t="shared" si="23"/>
        <v>0</v>
      </c>
      <c r="X224" s="9" t="str">
        <f t="shared" si="24"/>
        <v>متوسط</v>
      </c>
    </row>
    <row r="225" spans="2:24" customFormat="1" x14ac:dyDescent="0.2">
      <c r="B225" s="42">
        <v>220</v>
      </c>
      <c r="C225" s="516">
        <f>'ادخال البيانات'!A226</f>
        <v>0</v>
      </c>
      <c r="D225" s="516"/>
      <c r="E225" s="516"/>
      <c r="F225" s="6">
        <f>'ادخال البيانات'!BL226</f>
        <v>0</v>
      </c>
      <c r="G225" s="54" t="str">
        <f>'ادخال البيانات'!BO226</f>
        <v/>
      </c>
      <c r="H225" s="18"/>
      <c r="I225" s="3" t="str">
        <f t="shared" si="25"/>
        <v/>
      </c>
      <c r="N225">
        <f t="shared" si="21"/>
        <v>0</v>
      </c>
      <c r="O225" s="8">
        <f t="shared" si="26"/>
        <v>0</v>
      </c>
      <c r="P225">
        <f>RANK(O225,$O:$O)+COUNTIF($O$6:O225,O225)-1</f>
        <v>220</v>
      </c>
      <c r="R225" t="str">
        <f t="shared" si="22"/>
        <v>أقل من المتوسط</v>
      </c>
      <c r="U225" s="42">
        <v>220</v>
      </c>
      <c r="V225" s="32">
        <f t="shared" si="27"/>
        <v>0</v>
      </c>
      <c r="W225" s="56">
        <f t="shared" si="23"/>
        <v>0</v>
      </c>
      <c r="X225" s="9" t="str">
        <f t="shared" si="24"/>
        <v>متوسط</v>
      </c>
    </row>
    <row r="226" spans="2:24" customFormat="1" x14ac:dyDescent="0.2">
      <c r="B226" s="42">
        <v>221</v>
      </c>
      <c r="C226" s="516">
        <f>'ادخال البيانات'!A227</f>
        <v>0</v>
      </c>
      <c r="D226" s="516"/>
      <c r="E226" s="516"/>
      <c r="F226" s="6">
        <f>'ادخال البيانات'!BL227</f>
        <v>0</v>
      </c>
      <c r="G226" s="54" t="str">
        <f>'ادخال البيانات'!BO227</f>
        <v/>
      </c>
      <c r="H226" s="18"/>
      <c r="I226" s="3" t="str">
        <f t="shared" si="25"/>
        <v/>
      </c>
      <c r="N226">
        <f t="shared" si="21"/>
        <v>0</v>
      </c>
      <c r="O226" s="8">
        <f t="shared" si="26"/>
        <v>0</v>
      </c>
      <c r="P226">
        <f>RANK(O226,$O:$O)+COUNTIF($O$6:O226,O226)-1</f>
        <v>221</v>
      </c>
      <c r="R226" t="str">
        <f t="shared" si="22"/>
        <v>أقل من المتوسط</v>
      </c>
      <c r="U226" s="42">
        <v>221</v>
      </c>
      <c r="V226" s="32">
        <f t="shared" si="27"/>
        <v>0</v>
      </c>
      <c r="W226" s="56">
        <f t="shared" si="23"/>
        <v>0</v>
      </c>
      <c r="X226" s="9" t="str">
        <f t="shared" si="24"/>
        <v>متوسط</v>
      </c>
    </row>
    <row r="227" spans="2:24" customFormat="1" x14ac:dyDescent="0.2">
      <c r="B227" s="42">
        <v>222</v>
      </c>
      <c r="C227" s="516">
        <f>'ادخال البيانات'!A228</f>
        <v>0</v>
      </c>
      <c r="D227" s="516"/>
      <c r="E227" s="516"/>
      <c r="F227" s="6">
        <f>'ادخال البيانات'!BL228</f>
        <v>0</v>
      </c>
      <c r="G227" s="54" t="str">
        <f>'ادخال البيانات'!BO228</f>
        <v/>
      </c>
      <c r="H227" s="18"/>
      <c r="I227" s="3" t="str">
        <f t="shared" si="25"/>
        <v/>
      </c>
      <c r="N227">
        <f t="shared" si="21"/>
        <v>0</v>
      </c>
      <c r="O227" s="8">
        <f t="shared" si="26"/>
        <v>0</v>
      </c>
      <c r="P227">
        <f>RANK(O227,$O:$O)+COUNTIF($O$6:O227,O227)-1</f>
        <v>222</v>
      </c>
      <c r="R227" t="str">
        <f t="shared" si="22"/>
        <v>أقل من المتوسط</v>
      </c>
      <c r="U227" s="42">
        <v>222</v>
      </c>
      <c r="V227" s="32">
        <f t="shared" si="27"/>
        <v>0</v>
      </c>
      <c r="W227" s="56">
        <f t="shared" si="23"/>
        <v>0</v>
      </c>
      <c r="X227" s="9" t="str">
        <f t="shared" si="24"/>
        <v>متوسط</v>
      </c>
    </row>
    <row r="228" spans="2:24" customFormat="1" x14ac:dyDescent="0.2">
      <c r="B228" s="42">
        <v>223</v>
      </c>
      <c r="C228" s="516">
        <f>'ادخال البيانات'!A229</f>
        <v>0</v>
      </c>
      <c r="D228" s="516"/>
      <c r="E228" s="516"/>
      <c r="F228" s="6">
        <f>'ادخال البيانات'!BL229</f>
        <v>0</v>
      </c>
      <c r="G228" s="54" t="str">
        <f>'ادخال البيانات'!BO229</f>
        <v/>
      </c>
      <c r="H228" s="18"/>
      <c r="I228" s="3" t="str">
        <f t="shared" si="25"/>
        <v/>
      </c>
      <c r="N228">
        <f t="shared" si="21"/>
        <v>0</v>
      </c>
      <c r="O228" s="8">
        <f t="shared" si="26"/>
        <v>0</v>
      </c>
      <c r="P228">
        <f>RANK(O228,$O:$O)+COUNTIF($O$6:O228,O228)-1</f>
        <v>223</v>
      </c>
      <c r="R228" t="str">
        <f t="shared" si="22"/>
        <v>أقل من المتوسط</v>
      </c>
      <c r="U228" s="42">
        <v>223</v>
      </c>
      <c r="V228" s="32">
        <f t="shared" si="27"/>
        <v>0</v>
      </c>
      <c r="W228" s="56">
        <f t="shared" si="23"/>
        <v>0</v>
      </c>
      <c r="X228" s="9" t="str">
        <f t="shared" si="24"/>
        <v>متوسط</v>
      </c>
    </row>
    <row r="229" spans="2:24" customFormat="1" x14ac:dyDescent="0.2">
      <c r="B229" s="42">
        <v>224</v>
      </c>
      <c r="C229" s="516">
        <f>'ادخال البيانات'!A230</f>
        <v>0</v>
      </c>
      <c r="D229" s="516"/>
      <c r="E229" s="516"/>
      <c r="F229" s="6">
        <f>'ادخال البيانات'!BL230</f>
        <v>0</v>
      </c>
      <c r="G229" s="54" t="str">
        <f>'ادخال البيانات'!BO230</f>
        <v/>
      </c>
      <c r="H229" s="18"/>
      <c r="I229" s="3" t="str">
        <f t="shared" si="25"/>
        <v/>
      </c>
      <c r="N229">
        <f t="shared" si="21"/>
        <v>0</v>
      </c>
      <c r="O229" s="8">
        <f t="shared" si="26"/>
        <v>0</v>
      </c>
      <c r="P229">
        <f>RANK(O229,$O:$O)+COUNTIF($O$6:O229,O229)-1</f>
        <v>224</v>
      </c>
      <c r="R229" t="str">
        <f t="shared" si="22"/>
        <v>أقل من المتوسط</v>
      </c>
      <c r="U229" s="42">
        <v>224</v>
      </c>
      <c r="V229" s="32">
        <f t="shared" si="27"/>
        <v>0</v>
      </c>
      <c r="W229" s="56">
        <f t="shared" si="23"/>
        <v>0</v>
      </c>
      <c r="X229" s="9" t="str">
        <f t="shared" si="24"/>
        <v>متوسط</v>
      </c>
    </row>
    <row r="230" spans="2:24" customFormat="1" x14ac:dyDescent="0.2">
      <c r="B230" s="42">
        <v>225</v>
      </c>
      <c r="C230" s="516">
        <f>'ادخال البيانات'!A231</f>
        <v>0</v>
      </c>
      <c r="D230" s="516"/>
      <c r="E230" s="516"/>
      <c r="F230" s="6">
        <f>'ادخال البيانات'!BL231</f>
        <v>0</v>
      </c>
      <c r="G230" s="54" t="str">
        <f>'ادخال البيانات'!BO231</f>
        <v/>
      </c>
      <c r="H230" s="18"/>
      <c r="I230" s="3" t="str">
        <f t="shared" si="25"/>
        <v/>
      </c>
      <c r="N230">
        <f t="shared" si="21"/>
        <v>0</v>
      </c>
      <c r="O230" s="8">
        <f t="shared" si="26"/>
        <v>0</v>
      </c>
      <c r="P230">
        <f>RANK(O230,$O:$O)+COUNTIF($O$6:O230,O230)-1</f>
        <v>225</v>
      </c>
      <c r="R230" t="str">
        <f t="shared" si="22"/>
        <v>أقل من المتوسط</v>
      </c>
      <c r="U230" s="42">
        <v>225</v>
      </c>
      <c r="V230" s="32">
        <f t="shared" si="27"/>
        <v>0</v>
      </c>
      <c r="W230" s="56">
        <f t="shared" si="23"/>
        <v>0</v>
      </c>
      <c r="X230" s="9" t="str">
        <f t="shared" si="24"/>
        <v>متوسط</v>
      </c>
    </row>
    <row r="231" spans="2:24" customFormat="1" x14ac:dyDescent="0.2">
      <c r="B231" s="42">
        <v>226</v>
      </c>
      <c r="C231" s="516">
        <f>'ادخال البيانات'!A232</f>
        <v>0</v>
      </c>
      <c r="D231" s="516"/>
      <c r="E231" s="516"/>
      <c r="F231" s="6">
        <f>'ادخال البيانات'!BL232</f>
        <v>0</v>
      </c>
      <c r="G231" s="54" t="str">
        <f>'ادخال البيانات'!BO232</f>
        <v/>
      </c>
      <c r="H231" s="18"/>
      <c r="I231" s="3" t="str">
        <f t="shared" si="25"/>
        <v/>
      </c>
      <c r="N231">
        <f t="shared" si="21"/>
        <v>0</v>
      </c>
      <c r="O231" s="8">
        <f t="shared" si="26"/>
        <v>0</v>
      </c>
      <c r="P231">
        <f>RANK(O231,$O:$O)+COUNTIF($O$6:O231,O231)-1</f>
        <v>226</v>
      </c>
      <c r="R231" t="str">
        <f t="shared" si="22"/>
        <v>أقل من المتوسط</v>
      </c>
      <c r="U231" s="42">
        <v>226</v>
      </c>
      <c r="V231" s="32">
        <f t="shared" si="27"/>
        <v>0</v>
      </c>
      <c r="W231" s="56">
        <f t="shared" si="23"/>
        <v>0</v>
      </c>
      <c r="X231" s="9" t="str">
        <f t="shared" si="24"/>
        <v>متوسط</v>
      </c>
    </row>
    <row r="232" spans="2:24" customFormat="1" x14ac:dyDescent="0.2">
      <c r="B232" s="42">
        <v>227</v>
      </c>
      <c r="C232" s="516">
        <f>'ادخال البيانات'!A233</f>
        <v>0</v>
      </c>
      <c r="D232" s="516"/>
      <c r="E232" s="516"/>
      <c r="F232" s="6">
        <f>'ادخال البيانات'!BL233</f>
        <v>0</v>
      </c>
      <c r="G232" s="54" t="str">
        <f>'ادخال البيانات'!BO233</f>
        <v/>
      </c>
      <c r="H232" s="18"/>
      <c r="I232" s="3" t="str">
        <f t="shared" si="25"/>
        <v/>
      </c>
      <c r="N232">
        <f t="shared" si="21"/>
        <v>0</v>
      </c>
      <c r="O232" s="8">
        <f t="shared" si="26"/>
        <v>0</v>
      </c>
      <c r="P232">
        <f>RANK(O232,$O:$O)+COUNTIF($O$6:O232,O232)-1</f>
        <v>227</v>
      </c>
      <c r="R232" t="str">
        <f t="shared" si="22"/>
        <v>أقل من المتوسط</v>
      </c>
      <c r="U232" s="42">
        <v>227</v>
      </c>
      <c r="V232" s="32">
        <f t="shared" si="27"/>
        <v>0</v>
      </c>
      <c r="W232" s="56">
        <f t="shared" si="23"/>
        <v>0</v>
      </c>
      <c r="X232" s="9" t="str">
        <f t="shared" si="24"/>
        <v>متوسط</v>
      </c>
    </row>
    <row r="233" spans="2:24" customFormat="1" x14ac:dyDescent="0.2">
      <c r="B233" s="42">
        <v>228</v>
      </c>
      <c r="C233" s="516">
        <f>'ادخال البيانات'!A234</f>
        <v>0</v>
      </c>
      <c r="D233" s="516"/>
      <c r="E233" s="516"/>
      <c r="F233" s="6">
        <f>'ادخال البيانات'!BL234</f>
        <v>0</v>
      </c>
      <c r="G233" s="54" t="str">
        <f>'ادخال البيانات'!BO234</f>
        <v/>
      </c>
      <c r="H233" s="18"/>
      <c r="I233" s="3" t="str">
        <f t="shared" si="25"/>
        <v/>
      </c>
      <c r="N233">
        <f t="shared" si="21"/>
        <v>0</v>
      </c>
      <c r="O233" s="8">
        <f t="shared" si="26"/>
        <v>0</v>
      </c>
      <c r="P233">
        <f>RANK(O233,$O:$O)+COUNTIF($O$6:O233,O233)-1</f>
        <v>228</v>
      </c>
      <c r="R233" t="str">
        <f t="shared" si="22"/>
        <v>أقل من المتوسط</v>
      </c>
      <c r="U233" s="42">
        <v>228</v>
      </c>
      <c r="V233" s="32">
        <f t="shared" si="27"/>
        <v>0</v>
      </c>
      <c r="W233" s="56">
        <f t="shared" si="23"/>
        <v>0</v>
      </c>
      <c r="X233" s="9" t="str">
        <f t="shared" si="24"/>
        <v>متوسط</v>
      </c>
    </row>
    <row r="234" spans="2:24" customFormat="1" x14ac:dyDescent="0.2">
      <c r="B234" s="42">
        <v>229</v>
      </c>
      <c r="C234" s="516">
        <f>'ادخال البيانات'!A235</f>
        <v>0</v>
      </c>
      <c r="D234" s="516"/>
      <c r="E234" s="516"/>
      <c r="F234" s="6">
        <f>'ادخال البيانات'!BL235</f>
        <v>0</v>
      </c>
      <c r="G234" s="54" t="str">
        <f>'ادخال البيانات'!BO235</f>
        <v/>
      </c>
      <c r="H234" s="18"/>
      <c r="I234" s="3" t="str">
        <f t="shared" si="25"/>
        <v/>
      </c>
      <c r="N234">
        <f t="shared" si="21"/>
        <v>0</v>
      </c>
      <c r="O234" s="8">
        <f t="shared" si="26"/>
        <v>0</v>
      </c>
      <c r="P234">
        <f>RANK(O234,$O:$O)+COUNTIF($O$6:O234,O234)-1</f>
        <v>229</v>
      </c>
      <c r="R234" t="str">
        <f t="shared" si="22"/>
        <v>أقل من المتوسط</v>
      </c>
      <c r="U234" s="42">
        <v>229</v>
      </c>
      <c r="V234" s="32">
        <f t="shared" si="27"/>
        <v>0</v>
      </c>
      <c r="W234" s="56">
        <f t="shared" si="23"/>
        <v>0</v>
      </c>
      <c r="X234" s="9" t="str">
        <f t="shared" si="24"/>
        <v>متوسط</v>
      </c>
    </row>
    <row r="235" spans="2:24" customFormat="1" x14ac:dyDescent="0.2">
      <c r="B235" s="42">
        <v>230</v>
      </c>
      <c r="C235" s="516">
        <f>'ادخال البيانات'!A236</f>
        <v>0</v>
      </c>
      <c r="D235" s="516"/>
      <c r="E235" s="516"/>
      <c r="F235" s="6">
        <f>'ادخال البيانات'!BL236</f>
        <v>0</v>
      </c>
      <c r="G235" s="54" t="str">
        <f>'ادخال البيانات'!BO236</f>
        <v/>
      </c>
      <c r="H235" s="18"/>
      <c r="I235" s="3" t="str">
        <f t="shared" si="25"/>
        <v/>
      </c>
      <c r="N235">
        <f t="shared" si="21"/>
        <v>0</v>
      </c>
      <c r="O235" s="8">
        <f t="shared" si="26"/>
        <v>0</v>
      </c>
      <c r="P235">
        <f>RANK(O235,$O:$O)+COUNTIF($O$6:O235,O235)-1</f>
        <v>230</v>
      </c>
      <c r="R235" t="str">
        <f t="shared" si="22"/>
        <v>أقل من المتوسط</v>
      </c>
      <c r="U235" s="42">
        <v>230</v>
      </c>
      <c r="V235" s="32">
        <f t="shared" si="27"/>
        <v>0</v>
      </c>
      <c r="W235" s="56">
        <f t="shared" si="23"/>
        <v>0</v>
      </c>
      <c r="X235" s="9" t="str">
        <f t="shared" si="24"/>
        <v>متوسط</v>
      </c>
    </row>
    <row r="236" spans="2:24" customFormat="1" x14ac:dyDescent="0.2">
      <c r="B236" s="42">
        <v>231</v>
      </c>
      <c r="C236" s="516">
        <f>'ادخال البيانات'!A237</f>
        <v>0</v>
      </c>
      <c r="D236" s="516"/>
      <c r="E236" s="516"/>
      <c r="F236" s="6">
        <f>'ادخال البيانات'!BL237</f>
        <v>0</v>
      </c>
      <c r="G236" s="54" t="str">
        <f>'ادخال البيانات'!BO237</f>
        <v/>
      </c>
      <c r="H236" s="18"/>
      <c r="I236" s="3" t="str">
        <f t="shared" si="25"/>
        <v/>
      </c>
      <c r="N236">
        <f t="shared" si="21"/>
        <v>0</v>
      </c>
      <c r="O236" s="8">
        <f t="shared" si="26"/>
        <v>0</v>
      </c>
      <c r="P236">
        <f>RANK(O236,$O:$O)+COUNTIF($O$6:O236,O236)-1</f>
        <v>231</v>
      </c>
      <c r="R236" t="str">
        <f t="shared" si="22"/>
        <v>أقل من المتوسط</v>
      </c>
      <c r="U236" s="42">
        <v>231</v>
      </c>
      <c r="V236" s="32">
        <f t="shared" si="27"/>
        <v>0</v>
      </c>
      <c r="W236" s="56">
        <f t="shared" si="23"/>
        <v>0</v>
      </c>
      <c r="X236" s="9" t="str">
        <f t="shared" si="24"/>
        <v>متوسط</v>
      </c>
    </row>
    <row r="237" spans="2:24" customFormat="1" x14ac:dyDescent="0.2">
      <c r="B237" s="42">
        <v>232</v>
      </c>
      <c r="C237" s="516">
        <f>'ادخال البيانات'!A238</f>
        <v>0</v>
      </c>
      <c r="D237" s="516"/>
      <c r="E237" s="516"/>
      <c r="F237" s="6">
        <f>'ادخال البيانات'!BL238</f>
        <v>0</v>
      </c>
      <c r="G237" s="54" t="str">
        <f>'ادخال البيانات'!BO238</f>
        <v/>
      </c>
      <c r="H237" s="18"/>
      <c r="I237" s="3" t="str">
        <f t="shared" si="25"/>
        <v/>
      </c>
      <c r="N237">
        <f t="shared" si="21"/>
        <v>0</v>
      </c>
      <c r="O237" s="8">
        <f t="shared" si="26"/>
        <v>0</v>
      </c>
      <c r="P237">
        <f>RANK(O237,$O:$O)+COUNTIF($O$6:O237,O237)-1</f>
        <v>232</v>
      </c>
      <c r="R237" t="str">
        <f t="shared" si="22"/>
        <v>أقل من المتوسط</v>
      </c>
      <c r="U237" s="42">
        <v>232</v>
      </c>
      <c r="V237" s="32">
        <f t="shared" si="27"/>
        <v>0</v>
      </c>
      <c r="W237" s="56">
        <f t="shared" si="23"/>
        <v>0</v>
      </c>
      <c r="X237" s="9" t="str">
        <f t="shared" si="24"/>
        <v>متوسط</v>
      </c>
    </row>
    <row r="238" spans="2:24" customFormat="1" x14ac:dyDescent="0.2">
      <c r="B238" s="42">
        <v>233</v>
      </c>
      <c r="C238" s="516">
        <f>'ادخال البيانات'!A239</f>
        <v>0</v>
      </c>
      <c r="D238" s="516"/>
      <c r="E238" s="516"/>
      <c r="F238" s="6">
        <f>'ادخال البيانات'!BL239</f>
        <v>0</v>
      </c>
      <c r="G238" s="54" t="str">
        <f>'ادخال البيانات'!BO239</f>
        <v/>
      </c>
      <c r="H238" s="18"/>
      <c r="I238" s="3" t="str">
        <f t="shared" si="25"/>
        <v/>
      </c>
      <c r="N238">
        <f t="shared" si="21"/>
        <v>0</v>
      </c>
      <c r="O238" s="8">
        <f t="shared" si="26"/>
        <v>0</v>
      </c>
      <c r="P238">
        <f>RANK(O238,$O:$O)+COUNTIF($O$6:O238,O238)-1</f>
        <v>233</v>
      </c>
      <c r="R238" t="str">
        <f t="shared" si="22"/>
        <v>أقل من المتوسط</v>
      </c>
      <c r="U238" s="42">
        <v>233</v>
      </c>
      <c r="V238" s="32">
        <f t="shared" si="27"/>
        <v>0</v>
      </c>
      <c r="W238" s="56">
        <f t="shared" si="23"/>
        <v>0</v>
      </c>
      <c r="X238" s="9" t="str">
        <f t="shared" si="24"/>
        <v>متوسط</v>
      </c>
    </row>
    <row r="239" spans="2:24" customFormat="1" x14ac:dyDescent="0.2">
      <c r="B239" s="42">
        <v>234</v>
      </c>
      <c r="C239" s="516">
        <f>'ادخال البيانات'!A240</f>
        <v>0</v>
      </c>
      <c r="D239" s="516"/>
      <c r="E239" s="516"/>
      <c r="F239" s="6">
        <f>'ادخال البيانات'!BL240</f>
        <v>0</v>
      </c>
      <c r="G239" s="54" t="str">
        <f>'ادخال البيانات'!BO240</f>
        <v/>
      </c>
      <c r="H239" s="18"/>
      <c r="I239" s="3" t="str">
        <f t="shared" si="25"/>
        <v/>
      </c>
      <c r="N239">
        <f t="shared" si="21"/>
        <v>0</v>
      </c>
      <c r="O239" s="8">
        <f t="shared" si="26"/>
        <v>0</v>
      </c>
      <c r="P239">
        <f>RANK(O239,$O:$O)+COUNTIF($O$6:O239,O239)-1</f>
        <v>234</v>
      </c>
      <c r="R239" t="str">
        <f t="shared" si="22"/>
        <v>أقل من المتوسط</v>
      </c>
      <c r="U239" s="42">
        <v>234</v>
      </c>
      <c r="V239" s="32">
        <f t="shared" si="27"/>
        <v>0</v>
      </c>
      <c r="W239" s="56">
        <f t="shared" si="23"/>
        <v>0</v>
      </c>
      <c r="X239" s="9" t="str">
        <f t="shared" si="24"/>
        <v>متوسط</v>
      </c>
    </row>
    <row r="240" spans="2:24" customFormat="1" x14ac:dyDescent="0.2">
      <c r="B240" s="42">
        <v>235</v>
      </c>
      <c r="C240" s="516">
        <f>'ادخال البيانات'!A241</f>
        <v>0</v>
      </c>
      <c r="D240" s="516"/>
      <c r="E240" s="516"/>
      <c r="F240" s="6">
        <f>'ادخال البيانات'!BL241</f>
        <v>0</v>
      </c>
      <c r="G240" s="54" t="str">
        <f>'ادخال البيانات'!BO241</f>
        <v/>
      </c>
      <c r="H240" s="18"/>
      <c r="I240" s="3" t="str">
        <f t="shared" si="25"/>
        <v/>
      </c>
      <c r="N240">
        <f t="shared" si="21"/>
        <v>0</v>
      </c>
      <c r="O240" s="8">
        <f t="shared" si="26"/>
        <v>0</v>
      </c>
      <c r="P240">
        <f>RANK(O240,$O:$O)+COUNTIF($O$6:O240,O240)-1</f>
        <v>235</v>
      </c>
      <c r="R240" t="str">
        <f t="shared" si="22"/>
        <v>أقل من المتوسط</v>
      </c>
      <c r="U240" s="42">
        <v>235</v>
      </c>
      <c r="V240" s="32">
        <f t="shared" si="27"/>
        <v>0</v>
      </c>
      <c r="W240" s="56">
        <f t="shared" si="23"/>
        <v>0</v>
      </c>
      <c r="X240" s="9" t="str">
        <f t="shared" si="24"/>
        <v>متوسط</v>
      </c>
    </row>
    <row r="241" spans="2:24" customFormat="1" x14ac:dyDescent="0.2">
      <c r="B241" s="42">
        <v>236</v>
      </c>
      <c r="C241" s="516">
        <f>'ادخال البيانات'!A242</f>
        <v>0</v>
      </c>
      <c r="D241" s="516"/>
      <c r="E241" s="516"/>
      <c r="F241" s="6">
        <f>'ادخال البيانات'!BL242</f>
        <v>0</v>
      </c>
      <c r="G241" s="54" t="str">
        <f>'ادخال البيانات'!BO242</f>
        <v/>
      </c>
      <c r="H241" s="18"/>
      <c r="I241" s="3" t="str">
        <f t="shared" si="25"/>
        <v/>
      </c>
      <c r="N241">
        <f t="shared" si="21"/>
        <v>0</v>
      </c>
      <c r="O241" s="8">
        <f t="shared" si="26"/>
        <v>0</v>
      </c>
      <c r="P241">
        <f>RANK(O241,$O:$O)+COUNTIF($O$6:O241,O241)-1</f>
        <v>236</v>
      </c>
      <c r="R241" t="str">
        <f t="shared" si="22"/>
        <v>أقل من المتوسط</v>
      </c>
      <c r="U241" s="42">
        <v>236</v>
      </c>
      <c r="V241" s="32">
        <f t="shared" si="27"/>
        <v>0</v>
      </c>
      <c r="W241" s="56">
        <f t="shared" si="23"/>
        <v>0</v>
      </c>
      <c r="X241" s="9" t="str">
        <f t="shared" si="24"/>
        <v>متوسط</v>
      </c>
    </row>
    <row r="242" spans="2:24" customFormat="1" x14ac:dyDescent="0.2">
      <c r="B242" s="42">
        <v>237</v>
      </c>
      <c r="C242" s="516">
        <f>'ادخال البيانات'!A243</f>
        <v>0</v>
      </c>
      <c r="D242" s="516"/>
      <c r="E242" s="516"/>
      <c r="F242" s="6">
        <f>'ادخال البيانات'!BL243</f>
        <v>0</v>
      </c>
      <c r="G242" s="54" t="str">
        <f>'ادخال البيانات'!BO243</f>
        <v/>
      </c>
      <c r="H242" s="18"/>
      <c r="I242" s="3" t="str">
        <f t="shared" si="25"/>
        <v/>
      </c>
      <c r="N242">
        <f t="shared" si="21"/>
        <v>0</v>
      </c>
      <c r="O242" s="8">
        <f t="shared" si="26"/>
        <v>0</v>
      </c>
      <c r="P242">
        <f>RANK(O242,$O:$O)+COUNTIF($O$6:O242,O242)-1</f>
        <v>237</v>
      </c>
      <c r="R242" t="str">
        <f t="shared" si="22"/>
        <v>أقل من المتوسط</v>
      </c>
      <c r="U242" s="42">
        <v>237</v>
      </c>
      <c r="V242" s="32">
        <f t="shared" si="27"/>
        <v>0</v>
      </c>
      <c r="W242" s="56">
        <f t="shared" si="23"/>
        <v>0</v>
      </c>
      <c r="X242" s="9" t="str">
        <f t="shared" si="24"/>
        <v>متوسط</v>
      </c>
    </row>
    <row r="243" spans="2:24" customFormat="1" x14ac:dyDescent="0.2">
      <c r="B243" s="42">
        <v>238</v>
      </c>
      <c r="C243" s="516">
        <f>'ادخال البيانات'!A244</f>
        <v>0</v>
      </c>
      <c r="D243" s="516"/>
      <c r="E243" s="516"/>
      <c r="F243" s="6">
        <f>'ادخال البيانات'!BL244</f>
        <v>0</v>
      </c>
      <c r="G243" s="54" t="str">
        <f>'ادخال البيانات'!BO244</f>
        <v/>
      </c>
      <c r="H243" s="18"/>
      <c r="I243" s="3" t="str">
        <f t="shared" si="25"/>
        <v/>
      </c>
      <c r="N243">
        <f t="shared" si="21"/>
        <v>0</v>
      </c>
      <c r="O243" s="8">
        <f t="shared" si="26"/>
        <v>0</v>
      </c>
      <c r="P243">
        <f>RANK(O243,$O:$O)+COUNTIF($O$6:O243,O243)-1</f>
        <v>238</v>
      </c>
      <c r="R243" t="str">
        <f t="shared" si="22"/>
        <v>أقل من المتوسط</v>
      </c>
      <c r="U243" s="42">
        <v>238</v>
      </c>
      <c r="V243" s="32">
        <f t="shared" si="27"/>
        <v>0</v>
      </c>
      <c r="W243" s="56">
        <f t="shared" si="23"/>
        <v>0</v>
      </c>
      <c r="X243" s="9" t="str">
        <f t="shared" si="24"/>
        <v>متوسط</v>
      </c>
    </row>
    <row r="244" spans="2:24" customFormat="1" x14ac:dyDescent="0.2">
      <c r="B244" s="42">
        <v>239</v>
      </c>
      <c r="C244" s="516">
        <f>'ادخال البيانات'!A245</f>
        <v>0</v>
      </c>
      <c r="D244" s="516"/>
      <c r="E244" s="516"/>
      <c r="F244" s="6">
        <f>'ادخال البيانات'!BL245</f>
        <v>0</v>
      </c>
      <c r="G244" s="54" t="str">
        <f>'ادخال البيانات'!BO245</f>
        <v/>
      </c>
      <c r="H244" s="18"/>
      <c r="I244" s="3" t="str">
        <f t="shared" si="25"/>
        <v/>
      </c>
      <c r="N244">
        <f t="shared" si="21"/>
        <v>0</v>
      </c>
      <c r="O244" s="8">
        <f t="shared" si="26"/>
        <v>0</v>
      </c>
      <c r="P244">
        <f>RANK(O244,$O:$O)+COUNTIF($O$6:O244,O244)-1</f>
        <v>239</v>
      </c>
      <c r="R244" t="str">
        <f t="shared" si="22"/>
        <v>أقل من المتوسط</v>
      </c>
      <c r="U244" s="42">
        <v>239</v>
      </c>
      <c r="V244" s="32">
        <f t="shared" si="27"/>
        <v>0</v>
      </c>
      <c r="W244" s="56">
        <f t="shared" si="23"/>
        <v>0</v>
      </c>
      <c r="X244" s="9" t="str">
        <f t="shared" si="24"/>
        <v>متوسط</v>
      </c>
    </row>
    <row r="245" spans="2:24" customFormat="1" x14ac:dyDescent="0.2">
      <c r="B245" s="42">
        <v>240</v>
      </c>
      <c r="C245" s="516">
        <f>'ادخال البيانات'!A246</f>
        <v>0</v>
      </c>
      <c r="D245" s="516"/>
      <c r="E245" s="516"/>
      <c r="F245" s="6">
        <f>'ادخال البيانات'!BL246</f>
        <v>0</v>
      </c>
      <c r="G245" s="54" t="str">
        <f>'ادخال البيانات'!BO246</f>
        <v/>
      </c>
      <c r="H245" s="18"/>
      <c r="I245" s="3" t="str">
        <f t="shared" si="25"/>
        <v/>
      </c>
      <c r="N245">
        <f t="shared" si="21"/>
        <v>0</v>
      </c>
      <c r="O245" s="8">
        <f t="shared" si="26"/>
        <v>0</v>
      </c>
      <c r="P245">
        <f>RANK(O245,$O:$O)+COUNTIF($O$6:O245,O245)-1</f>
        <v>240</v>
      </c>
      <c r="R245" t="str">
        <f t="shared" si="22"/>
        <v>أقل من المتوسط</v>
      </c>
      <c r="U245" s="42">
        <v>240</v>
      </c>
      <c r="V245" s="32">
        <f t="shared" si="27"/>
        <v>0</v>
      </c>
      <c r="W245" s="56">
        <f t="shared" si="23"/>
        <v>0</v>
      </c>
      <c r="X245" s="9" t="str">
        <f t="shared" si="24"/>
        <v>متوسط</v>
      </c>
    </row>
    <row r="246" spans="2:24" customFormat="1" x14ac:dyDescent="0.2">
      <c r="B246" s="42">
        <v>241</v>
      </c>
      <c r="C246" s="516">
        <f>'ادخال البيانات'!A247</f>
        <v>0</v>
      </c>
      <c r="D246" s="516"/>
      <c r="E246" s="516"/>
      <c r="F246" s="6">
        <f>'ادخال البيانات'!BL247</f>
        <v>0</v>
      </c>
      <c r="G246" s="54" t="str">
        <f>'ادخال البيانات'!BO247</f>
        <v/>
      </c>
      <c r="H246" s="18"/>
      <c r="I246" s="3" t="str">
        <f t="shared" si="25"/>
        <v/>
      </c>
      <c r="N246">
        <f t="shared" si="21"/>
        <v>0</v>
      </c>
      <c r="O246" s="8">
        <f t="shared" si="26"/>
        <v>0</v>
      </c>
      <c r="P246">
        <f>RANK(O246,$O:$O)+COUNTIF($O$6:O246,O246)-1</f>
        <v>241</v>
      </c>
      <c r="R246" t="str">
        <f t="shared" si="22"/>
        <v>أقل من المتوسط</v>
      </c>
      <c r="U246" s="42">
        <v>241</v>
      </c>
      <c r="V246" s="32">
        <f t="shared" si="27"/>
        <v>0</v>
      </c>
      <c r="W246" s="56">
        <f t="shared" si="23"/>
        <v>0</v>
      </c>
      <c r="X246" s="9" t="str">
        <f t="shared" si="24"/>
        <v>متوسط</v>
      </c>
    </row>
    <row r="247" spans="2:24" customFormat="1" x14ac:dyDescent="0.2">
      <c r="B247" s="42">
        <v>242</v>
      </c>
      <c r="C247" s="516">
        <f>'ادخال البيانات'!A248</f>
        <v>0</v>
      </c>
      <c r="D247" s="516"/>
      <c r="E247" s="516"/>
      <c r="F247" s="6">
        <f>'ادخال البيانات'!BL248</f>
        <v>0</v>
      </c>
      <c r="G247" s="54" t="str">
        <f>'ادخال البيانات'!BO248</f>
        <v/>
      </c>
      <c r="H247" s="18"/>
      <c r="I247" s="3" t="str">
        <f t="shared" si="25"/>
        <v/>
      </c>
      <c r="N247">
        <f t="shared" si="21"/>
        <v>0</v>
      </c>
      <c r="O247" s="8">
        <f t="shared" si="26"/>
        <v>0</v>
      </c>
      <c r="P247">
        <f>RANK(O247,$O:$O)+COUNTIF($O$6:O247,O247)-1</f>
        <v>242</v>
      </c>
      <c r="R247" t="str">
        <f t="shared" si="22"/>
        <v>أقل من المتوسط</v>
      </c>
      <c r="U247" s="42">
        <v>242</v>
      </c>
      <c r="V247" s="32">
        <f t="shared" si="27"/>
        <v>0</v>
      </c>
      <c r="W247" s="56">
        <f t="shared" si="23"/>
        <v>0</v>
      </c>
      <c r="X247" s="9" t="str">
        <f t="shared" si="24"/>
        <v>متوسط</v>
      </c>
    </row>
    <row r="248" spans="2:24" customFormat="1" x14ac:dyDescent="0.2">
      <c r="B248" s="42">
        <v>243</v>
      </c>
      <c r="C248" s="516">
        <f>'ادخال البيانات'!A249</f>
        <v>0</v>
      </c>
      <c r="D248" s="516"/>
      <c r="E248" s="516"/>
      <c r="F248" s="6">
        <f>'ادخال البيانات'!BL249</f>
        <v>0</v>
      </c>
      <c r="G248" s="54" t="str">
        <f>'ادخال البيانات'!BO249</f>
        <v/>
      </c>
      <c r="H248" s="18"/>
      <c r="I248" s="3" t="str">
        <f t="shared" si="25"/>
        <v/>
      </c>
      <c r="N248">
        <f t="shared" si="21"/>
        <v>0</v>
      </c>
      <c r="O248" s="8">
        <f t="shared" si="26"/>
        <v>0</v>
      </c>
      <c r="P248">
        <f>RANK(O248,$O:$O)+COUNTIF($O$6:O248,O248)-1</f>
        <v>243</v>
      </c>
      <c r="R248" t="str">
        <f t="shared" si="22"/>
        <v>أقل من المتوسط</v>
      </c>
      <c r="U248" s="42">
        <v>243</v>
      </c>
      <c r="V248" s="32">
        <f t="shared" si="27"/>
        <v>0</v>
      </c>
      <c r="W248" s="56">
        <f t="shared" si="23"/>
        <v>0</v>
      </c>
      <c r="X248" s="9" t="str">
        <f t="shared" si="24"/>
        <v>متوسط</v>
      </c>
    </row>
    <row r="249" spans="2:24" customFormat="1" x14ac:dyDescent="0.2">
      <c r="B249" s="42">
        <v>244</v>
      </c>
      <c r="C249" s="516">
        <f>'ادخال البيانات'!A250</f>
        <v>0</v>
      </c>
      <c r="D249" s="516"/>
      <c r="E249" s="516"/>
      <c r="F249" s="6">
        <f>'ادخال البيانات'!BL250</f>
        <v>0</v>
      </c>
      <c r="G249" s="54" t="str">
        <f>'ادخال البيانات'!BO250</f>
        <v/>
      </c>
      <c r="H249" s="18"/>
      <c r="I249" s="3" t="str">
        <f t="shared" si="25"/>
        <v/>
      </c>
      <c r="N249">
        <f t="shared" si="21"/>
        <v>0</v>
      </c>
      <c r="O249" s="8">
        <f t="shared" si="26"/>
        <v>0</v>
      </c>
      <c r="P249">
        <f>RANK(O249,$O:$O)+COUNTIF($O$6:O249,O249)-1</f>
        <v>244</v>
      </c>
      <c r="R249" t="str">
        <f t="shared" si="22"/>
        <v>أقل من المتوسط</v>
      </c>
      <c r="U249" s="42">
        <v>244</v>
      </c>
      <c r="V249" s="32">
        <f t="shared" si="27"/>
        <v>0</v>
      </c>
      <c r="W249" s="56">
        <f t="shared" si="23"/>
        <v>0</v>
      </c>
      <c r="X249" s="9" t="str">
        <f t="shared" si="24"/>
        <v>متوسط</v>
      </c>
    </row>
    <row r="250" spans="2:24" customFormat="1" x14ac:dyDescent="0.2">
      <c r="B250" s="42">
        <v>245</v>
      </c>
      <c r="C250" s="516">
        <f>'ادخال البيانات'!A251</f>
        <v>0</v>
      </c>
      <c r="D250" s="516"/>
      <c r="E250" s="516"/>
      <c r="F250" s="6">
        <f>'ادخال البيانات'!BL251</f>
        <v>0</v>
      </c>
      <c r="G250" s="54" t="str">
        <f>'ادخال البيانات'!BO251</f>
        <v/>
      </c>
      <c r="H250" s="18"/>
      <c r="I250" s="3" t="str">
        <f t="shared" si="25"/>
        <v/>
      </c>
      <c r="N250">
        <f t="shared" si="21"/>
        <v>0</v>
      </c>
      <c r="O250" s="8">
        <f t="shared" si="26"/>
        <v>0</v>
      </c>
      <c r="P250">
        <f>RANK(O250,$O:$O)+COUNTIF($O$6:O250,O250)-1</f>
        <v>245</v>
      </c>
      <c r="R250" t="str">
        <f t="shared" si="22"/>
        <v>أقل من المتوسط</v>
      </c>
      <c r="U250" s="42">
        <v>245</v>
      </c>
      <c r="V250" s="32">
        <f t="shared" si="27"/>
        <v>0</v>
      </c>
      <c r="W250" s="56">
        <f t="shared" si="23"/>
        <v>0</v>
      </c>
      <c r="X250" s="9" t="str">
        <f t="shared" si="24"/>
        <v>متوسط</v>
      </c>
    </row>
    <row r="251" spans="2:24" customFormat="1" x14ac:dyDescent="0.2">
      <c r="B251" s="42">
        <v>246</v>
      </c>
      <c r="C251" s="516">
        <f>'ادخال البيانات'!A252</f>
        <v>0</v>
      </c>
      <c r="D251" s="516"/>
      <c r="E251" s="516"/>
      <c r="F251" s="6">
        <f>'ادخال البيانات'!BL252</f>
        <v>0</v>
      </c>
      <c r="G251" s="54" t="str">
        <f>'ادخال البيانات'!BO252</f>
        <v/>
      </c>
      <c r="H251" s="18"/>
      <c r="I251" s="3" t="str">
        <f t="shared" si="25"/>
        <v/>
      </c>
      <c r="N251">
        <f t="shared" si="21"/>
        <v>0</v>
      </c>
      <c r="O251" s="8">
        <f t="shared" si="26"/>
        <v>0</v>
      </c>
      <c r="P251">
        <f>RANK(O251,$O:$O)+COUNTIF($O$6:O251,O251)-1</f>
        <v>246</v>
      </c>
      <c r="R251" t="str">
        <f t="shared" si="22"/>
        <v>أقل من المتوسط</v>
      </c>
      <c r="U251" s="42">
        <v>246</v>
      </c>
      <c r="V251" s="32">
        <f t="shared" si="27"/>
        <v>0</v>
      </c>
      <c r="W251" s="56">
        <f t="shared" si="23"/>
        <v>0</v>
      </c>
      <c r="X251" s="9" t="str">
        <f t="shared" si="24"/>
        <v>متوسط</v>
      </c>
    </row>
    <row r="252" spans="2:24" customFormat="1" x14ac:dyDescent="0.2">
      <c r="B252" s="42">
        <v>247</v>
      </c>
      <c r="C252" s="516">
        <f>'ادخال البيانات'!A253</f>
        <v>0</v>
      </c>
      <c r="D252" s="516"/>
      <c r="E252" s="516"/>
      <c r="F252" s="6">
        <f>'ادخال البيانات'!BL253</f>
        <v>0</v>
      </c>
      <c r="G252" s="54" t="str">
        <f>'ادخال البيانات'!BO253</f>
        <v/>
      </c>
      <c r="H252" s="18"/>
      <c r="I252" s="3" t="str">
        <f t="shared" si="25"/>
        <v/>
      </c>
      <c r="N252">
        <f t="shared" si="21"/>
        <v>0</v>
      </c>
      <c r="O252" s="8">
        <f t="shared" si="26"/>
        <v>0</v>
      </c>
      <c r="P252">
        <f>RANK(O252,$O:$O)+COUNTIF($O$6:O252,O252)-1</f>
        <v>247</v>
      </c>
      <c r="R252" t="str">
        <f t="shared" si="22"/>
        <v>أقل من المتوسط</v>
      </c>
      <c r="U252" s="42">
        <v>247</v>
      </c>
      <c r="V252" s="32">
        <f t="shared" si="27"/>
        <v>0</v>
      </c>
      <c r="W252" s="56">
        <f t="shared" si="23"/>
        <v>0</v>
      </c>
      <c r="X252" s="9" t="str">
        <f t="shared" si="24"/>
        <v>متوسط</v>
      </c>
    </row>
    <row r="253" spans="2:24" customFormat="1" x14ac:dyDescent="0.2">
      <c r="B253" s="42">
        <v>248</v>
      </c>
      <c r="C253" s="516">
        <f>'ادخال البيانات'!A254</f>
        <v>0</v>
      </c>
      <c r="D253" s="516"/>
      <c r="E253" s="516"/>
      <c r="F253" s="6">
        <f>'ادخال البيانات'!BL254</f>
        <v>0</v>
      </c>
      <c r="G253" s="54" t="str">
        <f>'ادخال البيانات'!BO254</f>
        <v/>
      </c>
      <c r="H253" s="18"/>
      <c r="I253" s="3" t="str">
        <f t="shared" si="25"/>
        <v/>
      </c>
      <c r="N253">
        <f t="shared" si="21"/>
        <v>0</v>
      </c>
      <c r="O253" s="8">
        <f t="shared" si="26"/>
        <v>0</v>
      </c>
      <c r="P253">
        <f>RANK(O253,$O:$O)+COUNTIF($O$6:O253,O253)-1</f>
        <v>248</v>
      </c>
      <c r="R253" t="str">
        <f t="shared" si="22"/>
        <v>أقل من المتوسط</v>
      </c>
      <c r="U253" s="42">
        <v>248</v>
      </c>
      <c r="V253" s="32">
        <f t="shared" si="27"/>
        <v>0</v>
      </c>
      <c r="W253" s="56">
        <f t="shared" si="23"/>
        <v>0</v>
      </c>
      <c r="X253" s="9" t="str">
        <f t="shared" si="24"/>
        <v>متوسط</v>
      </c>
    </row>
    <row r="254" spans="2:24" customFormat="1" x14ac:dyDescent="0.2">
      <c r="B254" s="42">
        <v>249</v>
      </c>
      <c r="C254" s="516">
        <f>'ادخال البيانات'!A255</f>
        <v>0</v>
      </c>
      <c r="D254" s="516"/>
      <c r="E254" s="516"/>
      <c r="F254" s="6">
        <f>'ادخال البيانات'!BL255</f>
        <v>0</v>
      </c>
      <c r="G254" s="54" t="str">
        <f>'ادخال البيانات'!BO255</f>
        <v/>
      </c>
      <c r="H254" s="18"/>
      <c r="I254" s="3" t="str">
        <f t="shared" si="25"/>
        <v/>
      </c>
      <c r="N254">
        <f t="shared" si="21"/>
        <v>0</v>
      </c>
      <c r="O254" s="8">
        <f t="shared" si="26"/>
        <v>0</v>
      </c>
      <c r="P254">
        <f>RANK(O254,$O:$O)+COUNTIF($O$6:O254,O254)-1</f>
        <v>249</v>
      </c>
      <c r="R254" t="str">
        <f t="shared" si="22"/>
        <v>أقل من المتوسط</v>
      </c>
      <c r="U254" s="42">
        <v>249</v>
      </c>
      <c r="V254" s="32">
        <f t="shared" si="27"/>
        <v>0</v>
      </c>
      <c r="W254" s="56">
        <f t="shared" si="23"/>
        <v>0</v>
      </c>
      <c r="X254" s="9" t="str">
        <f t="shared" si="24"/>
        <v>متوسط</v>
      </c>
    </row>
    <row r="255" spans="2:24" customFormat="1" x14ac:dyDescent="0.2">
      <c r="B255" s="42">
        <v>250</v>
      </c>
      <c r="C255" s="516">
        <f>'ادخال البيانات'!A256</f>
        <v>0</v>
      </c>
      <c r="D255" s="516"/>
      <c r="E255" s="516"/>
      <c r="F255" s="6">
        <f>'ادخال البيانات'!BL256</f>
        <v>0</v>
      </c>
      <c r="G255" s="54" t="str">
        <f>'ادخال البيانات'!BO256</f>
        <v/>
      </c>
      <c r="H255" s="18"/>
      <c r="I255" s="3" t="str">
        <f t="shared" si="25"/>
        <v/>
      </c>
      <c r="N255">
        <f t="shared" si="21"/>
        <v>0</v>
      </c>
      <c r="O255" s="8">
        <f t="shared" si="26"/>
        <v>0</v>
      </c>
      <c r="P255">
        <f>RANK(O255,$O:$O)+COUNTIF($O$6:O255,O255)-1</f>
        <v>250</v>
      </c>
      <c r="R255" t="str">
        <f t="shared" si="22"/>
        <v>أقل من المتوسط</v>
      </c>
      <c r="U255" s="42">
        <v>250</v>
      </c>
      <c r="V255" s="32">
        <f t="shared" si="27"/>
        <v>0</v>
      </c>
      <c r="W255" s="56">
        <f t="shared" si="23"/>
        <v>0</v>
      </c>
      <c r="X255" s="9" t="str">
        <f t="shared" si="24"/>
        <v>متوسط</v>
      </c>
    </row>
    <row r="256" spans="2:24" customFormat="1" x14ac:dyDescent="0.2">
      <c r="B256" s="42">
        <v>251</v>
      </c>
      <c r="C256" s="516">
        <f>'ادخال البيانات'!A257</f>
        <v>0</v>
      </c>
      <c r="D256" s="516"/>
      <c r="E256" s="516"/>
      <c r="F256" s="6">
        <f>'ادخال البيانات'!BL257</f>
        <v>0</v>
      </c>
      <c r="G256" s="54" t="str">
        <f>'ادخال البيانات'!BO257</f>
        <v/>
      </c>
      <c r="H256" s="18"/>
      <c r="I256" s="3" t="str">
        <f t="shared" si="25"/>
        <v/>
      </c>
      <c r="N256">
        <f t="shared" si="21"/>
        <v>0</v>
      </c>
      <c r="O256" s="8">
        <f t="shared" si="26"/>
        <v>0</v>
      </c>
      <c r="P256">
        <f>RANK(O256,$O:$O)+COUNTIF($O$6:O256,O256)-1</f>
        <v>251</v>
      </c>
      <c r="R256" t="str">
        <f t="shared" si="22"/>
        <v>أقل من المتوسط</v>
      </c>
      <c r="U256" s="42">
        <v>251</v>
      </c>
      <c r="V256" s="32">
        <f t="shared" si="27"/>
        <v>0</v>
      </c>
      <c r="W256" s="56">
        <f t="shared" si="23"/>
        <v>0</v>
      </c>
      <c r="X256" s="9" t="str">
        <f t="shared" si="24"/>
        <v>متوسط</v>
      </c>
    </row>
    <row r="257" spans="2:24" customFormat="1" x14ac:dyDescent="0.2">
      <c r="B257" s="42">
        <v>252</v>
      </c>
      <c r="C257" s="516">
        <f>'ادخال البيانات'!A258</f>
        <v>0</v>
      </c>
      <c r="D257" s="516"/>
      <c r="E257" s="516"/>
      <c r="F257" s="6">
        <f>'ادخال البيانات'!BL258</f>
        <v>0</v>
      </c>
      <c r="G257" s="54" t="str">
        <f>'ادخال البيانات'!BO258</f>
        <v/>
      </c>
      <c r="H257" s="18"/>
      <c r="I257" s="3" t="str">
        <f t="shared" si="25"/>
        <v/>
      </c>
      <c r="N257">
        <f t="shared" si="21"/>
        <v>0</v>
      </c>
      <c r="O257" s="8">
        <f t="shared" si="26"/>
        <v>0</v>
      </c>
      <c r="P257">
        <f>RANK(O257,$O:$O)+COUNTIF($O$6:O257,O257)-1</f>
        <v>252</v>
      </c>
      <c r="R257" t="str">
        <f t="shared" si="22"/>
        <v>أقل من المتوسط</v>
      </c>
      <c r="U257" s="42">
        <v>252</v>
      </c>
      <c r="V257" s="32">
        <f t="shared" si="27"/>
        <v>0</v>
      </c>
      <c r="W257" s="56">
        <f t="shared" si="23"/>
        <v>0</v>
      </c>
      <c r="X257" s="9" t="str">
        <f t="shared" si="24"/>
        <v>متوسط</v>
      </c>
    </row>
    <row r="258" spans="2:24" customFormat="1" x14ac:dyDescent="0.2">
      <c r="B258" s="42">
        <v>253</v>
      </c>
      <c r="C258" s="516">
        <f>'ادخال البيانات'!A259</f>
        <v>0</v>
      </c>
      <c r="D258" s="516"/>
      <c r="E258" s="516"/>
      <c r="F258" s="6">
        <f>'ادخال البيانات'!BL259</f>
        <v>0</v>
      </c>
      <c r="G258" s="54" t="str">
        <f>'ادخال البيانات'!BO259</f>
        <v/>
      </c>
      <c r="H258" s="18"/>
      <c r="I258" s="3" t="str">
        <f t="shared" si="25"/>
        <v/>
      </c>
      <c r="N258">
        <f t="shared" si="21"/>
        <v>0</v>
      </c>
      <c r="O258" s="8">
        <f t="shared" si="26"/>
        <v>0</v>
      </c>
      <c r="P258">
        <f>RANK(O258,$O:$O)+COUNTIF($O$6:O258,O258)-1</f>
        <v>253</v>
      </c>
      <c r="R258" t="str">
        <f t="shared" si="22"/>
        <v>أقل من المتوسط</v>
      </c>
      <c r="U258" s="42">
        <v>253</v>
      </c>
      <c r="V258" s="32">
        <f t="shared" si="27"/>
        <v>0</v>
      </c>
      <c r="W258" s="56">
        <f t="shared" si="23"/>
        <v>0</v>
      </c>
      <c r="X258" s="9" t="str">
        <f t="shared" si="24"/>
        <v>متوسط</v>
      </c>
    </row>
    <row r="259" spans="2:24" customFormat="1" x14ac:dyDescent="0.2">
      <c r="B259" s="42">
        <v>254</v>
      </c>
      <c r="C259" s="516">
        <f>'ادخال البيانات'!A260</f>
        <v>0</v>
      </c>
      <c r="D259" s="516"/>
      <c r="E259" s="516"/>
      <c r="F259" s="6">
        <f>'ادخال البيانات'!BL260</f>
        <v>0</v>
      </c>
      <c r="G259" s="54" t="str">
        <f>'ادخال البيانات'!BO260</f>
        <v/>
      </c>
      <c r="H259" s="18"/>
      <c r="I259" s="3" t="str">
        <f t="shared" si="25"/>
        <v/>
      </c>
      <c r="N259">
        <f t="shared" si="21"/>
        <v>0</v>
      </c>
      <c r="O259" s="8">
        <f t="shared" si="26"/>
        <v>0</v>
      </c>
      <c r="P259">
        <f>RANK(O259,$O:$O)+COUNTIF($O$6:O259,O259)-1</f>
        <v>254</v>
      </c>
      <c r="R259" t="str">
        <f t="shared" si="22"/>
        <v>أقل من المتوسط</v>
      </c>
      <c r="U259" s="42">
        <v>254</v>
      </c>
      <c r="V259" s="32">
        <f t="shared" si="27"/>
        <v>0</v>
      </c>
      <c r="W259" s="56">
        <f t="shared" si="23"/>
        <v>0</v>
      </c>
      <c r="X259" s="9" t="str">
        <f t="shared" si="24"/>
        <v>متوسط</v>
      </c>
    </row>
    <row r="260" spans="2:24" customFormat="1" x14ac:dyDescent="0.2">
      <c r="B260" s="42">
        <v>255</v>
      </c>
      <c r="C260" s="516">
        <f>'ادخال البيانات'!A261</f>
        <v>0</v>
      </c>
      <c r="D260" s="516"/>
      <c r="E260" s="516"/>
      <c r="F260" s="6">
        <f>'ادخال البيانات'!BL261</f>
        <v>0</v>
      </c>
      <c r="G260" s="54" t="str">
        <f>'ادخال البيانات'!BO261</f>
        <v/>
      </c>
      <c r="H260" s="18"/>
      <c r="I260" s="3" t="str">
        <f t="shared" si="25"/>
        <v/>
      </c>
      <c r="N260">
        <f t="shared" si="21"/>
        <v>0</v>
      </c>
      <c r="O260" s="8">
        <f t="shared" si="26"/>
        <v>0</v>
      </c>
      <c r="P260">
        <f>RANK(O260,$O:$O)+COUNTIF($O$6:O260,O260)-1</f>
        <v>255</v>
      </c>
      <c r="R260" t="str">
        <f t="shared" si="22"/>
        <v>أقل من المتوسط</v>
      </c>
      <c r="U260" s="42">
        <v>255</v>
      </c>
      <c r="V260" s="32">
        <f t="shared" si="27"/>
        <v>0</v>
      </c>
      <c r="W260" s="56">
        <f t="shared" si="23"/>
        <v>0</v>
      </c>
      <c r="X260" s="9" t="str">
        <f t="shared" si="24"/>
        <v>متوسط</v>
      </c>
    </row>
    <row r="261" spans="2:24" customFormat="1" x14ac:dyDescent="0.2">
      <c r="B261" s="42">
        <v>256</v>
      </c>
      <c r="C261" s="516">
        <f>'ادخال البيانات'!A262</f>
        <v>0</v>
      </c>
      <c r="D261" s="516"/>
      <c r="E261" s="516"/>
      <c r="F261" s="6">
        <f>'ادخال البيانات'!BL262</f>
        <v>0</v>
      </c>
      <c r="G261" s="54" t="str">
        <f>'ادخال البيانات'!BO262</f>
        <v/>
      </c>
      <c r="H261" s="18"/>
      <c r="I261" s="3" t="str">
        <f t="shared" si="25"/>
        <v/>
      </c>
      <c r="N261">
        <f t="shared" si="21"/>
        <v>0</v>
      </c>
      <c r="O261" s="8">
        <f t="shared" si="26"/>
        <v>0</v>
      </c>
      <c r="P261">
        <f>RANK(O261,$O:$O)+COUNTIF($O$6:O261,O261)-1</f>
        <v>256</v>
      </c>
      <c r="R261" t="str">
        <f t="shared" si="22"/>
        <v>أقل من المتوسط</v>
      </c>
      <c r="U261" s="42">
        <v>256</v>
      </c>
      <c r="V261" s="32">
        <f t="shared" si="27"/>
        <v>0</v>
      </c>
      <c r="W261" s="56">
        <f t="shared" si="23"/>
        <v>0</v>
      </c>
      <c r="X261" s="9" t="str">
        <f t="shared" si="24"/>
        <v>متوسط</v>
      </c>
    </row>
    <row r="262" spans="2:24" customFormat="1" x14ac:dyDescent="0.2">
      <c r="B262" s="42">
        <v>257</v>
      </c>
      <c r="C262" s="516">
        <f>'ادخال البيانات'!A263</f>
        <v>0</v>
      </c>
      <c r="D262" s="516"/>
      <c r="E262" s="516"/>
      <c r="F262" s="6">
        <f>'ادخال البيانات'!BL263</f>
        <v>0</v>
      </c>
      <c r="G262" s="54" t="str">
        <f>'ادخال البيانات'!BO263</f>
        <v/>
      </c>
      <c r="H262" s="18"/>
      <c r="I262" s="3" t="str">
        <f t="shared" si="25"/>
        <v/>
      </c>
      <c r="N262">
        <f t="shared" ref="N262:N325" si="28">C262</f>
        <v>0</v>
      </c>
      <c r="O262" s="8">
        <f t="shared" si="26"/>
        <v>0</v>
      </c>
      <c r="P262">
        <f>RANK(O262,$O:$O)+COUNTIF($O$6:O262,O262)-1</f>
        <v>257</v>
      </c>
      <c r="R262" t="str">
        <f t="shared" ref="R262:R325" si="29">IF(O262&lt;=$AI$6,"أقل من المتوسط",IF(O262&gt;=$AI$7,"فوق المتوسط","متوسط"))</f>
        <v>أقل من المتوسط</v>
      </c>
      <c r="U262" s="42">
        <v>257</v>
      </c>
      <c r="V262" s="32">
        <f t="shared" si="27"/>
        <v>0</v>
      </c>
      <c r="W262" s="56">
        <f t="shared" ref="W262:W325" si="30">INDEX($O$6:$O$449,MATCH(U262,$P$6:$P$449,0))</f>
        <v>0</v>
      </c>
      <c r="X262" s="9" t="str">
        <f t="shared" ref="X262:X325" si="31">IFERROR(IF(W262&gt;$AI$7,"فوق المتوسط",IF(W262&gt;=$AI$6,"متوسط",IF(W262&gt;=$AI$6,"أقل من المتوسط",IF(V262&gt;0,"أقل من المتوسط")))),"لايوجد")</f>
        <v>متوسط</v>
      </c>
    </row>
    <row r="263" spans="2:24" customFormat="1" x14ac:dyDescent="0.2">
      <c r="B263" s="42">
        <v>258</v>
      </c>
      <c r="C263" s="516">
        <f>'ادخال البيانات'!A264</f>
        <v>0</v>
      </c>
      <c r="D263" s="516"/>
      <c r="E263" s="516"/>
      <c r="F263" s="6">
        <f>'ادخال البيانات'!BL264</f>
        <v>0</v>
      </c>
      <c r="G263" s="54" t="str">
        <f>'ادخال البيانات'!BO264</f>
        <v/>
      </c>
      <c r="H263" s="18"/>
      <c r="I263" s="3" t="str">
        <f t="shared" ref="I263:I326" si="32">G263</f>
        <v/>
      </c>
      <c r="N263">
        <f t="shared" si="28"/>
        <v>0</v>
      </c>
      <c r="O263" s="8">
        <f t="shared" ref="O263:O326" si="33">F263</f>
        <v>0</v>
      </c>
      <c r="P263">
        <f>RANK(O263,$O:$O)+COUNTIF($O$6:O263,O263)-1</f>
        <v>258</v>
      </c>
      <c r="R263" t="str">
        <f t="shared" si="29"/>
        <v>أقل من المتوسط</v>
      </c>
      <c r="U263" s="42">
        <v>258</v>
      </c>
      <c r="V263" s="32">
        <f t="shared" ref="V263:V326" si="34">INDEX($N$6:$N$449,MATCH(U263,$P$6:$P$449,0))</f>
        <v>0</v>
      </c>
      <c r="W263" s="56">
        <f t="shared" si="30"/>
        <v>0</v>
      </c>
      <c r="X263" s="9" t="str">
        <f t="shared" si="31"/>
        <v>متوسط</v>
      </c>
    </row>
    <row r="264" spans="2:24" customFormat="1" x14ac:dyDescent="0.2">
      <c r="B264" s="42">
        <v>259</v>
      </c>
      <c r="C264" s="516">
        <f>'ادخال البيانات'!A265</f>
        <v>0</v>
      </c>
      <c r="D264" s="516"/>
      <c r="E264" s="516"/>
      <c r="F264" s="6">
        <f>'ادخال البيانات'!BL265</f>
        <v>0</v>
      </c>
      <c r="G264" s="54" t="str">
        <f>'ادخال البيانات'!BO265</f>
        <v/>
      </c>
      <c r="H264" s="18"/>
      <c r="I264" s="3" t="str">
        <f t="shared" si="32"/>
        <v/>
      </c>
      <c r="N264">
        <f t="shared" si="28"/>
        <v>0</v>
      </c>
      <c r="O264" s="8">
        <f t="shared" si="33"/>
        <v>0</v>
      </c>
      <c r="P264">
        <f>RANK(O264,$O:$O)+COUNTIF($O$6:O264,O264)-1</f>
        <v>259</v>
      </c>
      <c r="R264" t="str">
        <f t="shared" si="29"/>
        <v>أقل من المتوسط</v>
      </c>
      <c r="U264" s="42">
        <v>259</v>
      </c>
      <c r="V264" s="32">
        <f t="shared" si="34"/>
        <v>0</v>
      </c>
      <c r="W264" s="56">
        <f t="shared" si="30"/>
        <v>0</v>
      </c>
      <c r="X264" s="9" t="str">
        <f t="shared" si="31"/>
        <v>متوسط</v>
      </c>
    </row>
    <row r="265" spans="2:24" customFormat="1" x14ac:dyDescent="0.2">
      <c r="B265" s="42">
        <v>260</v>
      </c>
      <c r="C265" s="516">
        <f>'ادخال البيانات'!A266</f>
        <v>0</v>
      </c>
      <c r="D265" s="516"/>
      <c r="E265" s="516"/>
      <c r="F265" s="6">
        <f>'ادخال البيانات'!BL266</f>
        <v>0</v>
      </c>
      <c r="G265" s="54" t="str">
        <f>'ادخال البيانات'!BO266</f>
        <v/>
      </c>
      <c r="H265" s="18"/>
      <c r="I265" s="3" t="str">
        <f t="shared" si="32"/>
        <v/>
      </c>
      <c r="N265">
        <f t="shared" si="28"/>
        <v>0</v>
      </c>
      <c r="O265" s="8">
        <f t="shared" si="33"/>
        <v>0</v>
      </c>
      <c r="P265">
        <f>RANK(O265,$O:$O)+COUNTIF($O$6:O265,O265)-1</f>
        <v>260</v>
      </c>
      <c r="R265" t="str">
        <f t="shared" si="29"/>
        <v>أقل من المتوسط</v>
      </c>
      <c r="U265" s="42">
        <v>260</v>
      </c>
      <c r="V265" s="32">
        <f t="shared" si="34"/>
        <v>0</v>
      </c>
      <c r="W265" s="56">
        <f t="shared" si="30"/>
        <v>0</v>
      </c>
      <c r="X265" s="9" t="str">
        <f t="shared" si="31"/>
        <v>متوسط</v>
      </c>
    </row>
    <row r="266" spans="2:24" customFormat="1" x14ac:dyDescent="0.2">
      <c r="B266" s="42">
        <v>261</v>
      </c>
      <c r="C266" s="516">
        <f>'ادخال البيانات'!A267</f>
        <v>0</v>
      </c>
      <c r="D266" s="516"/>
      <c r="E266" s="516"/>
      <c r="F266" s="6">
        <f>'ادخال البيانات'!BL267</f>
        <v>0</v>
      </c>
      <c r="G266" s="54" t="str">
        <f>'ادخال البيانات'!BO267</f>
        <v/>
      </c>
      <c r="H266" s="18"/>
      <c r="I266" s="3" t="str">
        <f t="shared" si="32"/>
        <v/>
      </c>
      <c r="N266">
        <f t="shared" si="28"/>
        <v>0</v>
      </c>
      <c r="O266" s="8">
        <f t="shared" si="33"/>
        <v>0</v>
      </c>
      <c r="P266">
        <f>RANK(O266,$O:$O)+COUNTIF($O$6:O266,O266)-1</f>
        <v>261</v>
      </c>
      <c r="R266" t="str">
        <f t="shared" si="29"/>
        <v>أقل من المتوسط</v>
      </c>
      <c r="U266" s="42">
        <v>261</v>
      </c>
      <c r="V266" s="32">
        <f t="shared" si="34"/>
        <v>0</v>
      </c>
      <c r="W266" s="56">
        <f t="shared" si="30"/>
        <v>0</v>
      </c>
      <c r="X266" s="9" t="str">
        <f t="shared" si="31"/>
        <v>متوسط</v>
      </c>
    </row>
    <row r="267" spans="2:24" customFormat="1" x14ac:dyDescent="0.2">
      <c r="B267" s="42">
        <v>262</v>
      </c>
      <c r="C267" s="516">
        <f>'ادخال البيانات'!A268</f>
        <v>0</v>
      </c>
      <c r="D267" s="516"/>
      <c r="E267" s="516"/>
      <c r="F267" s="6">
        <f>'ادخال البيانات'!BL268</f>
        <v>0</v>
      </c>
      <c r="G267" s="54" t="str">
        <f>'ادخال البيانات'!BO268</f>
        <v/>
      </c>
      <c r="H267" s="18"/>
      <c r="I267" s="3" t="str">
        <f t="shared" si="32"/>
        <v/>
      </c>
      <c r="N267">
        <f t="shared" si="28"/>
        <v>0</v>
      </c>
      <c r="O267" s="8">
        <f t="shared" si="33"/>
        <v>0</v>
      </c>
      <c r="P267">
        <f>RANK(O267,$O:$O)+COUNTIF($O$6:O267,O267)-1</f>
        <v>262</v>
      </c>
      <c r="R267" t="str">
        <f t="shared" si="29"/>
        <v>أقل من المتوسط</v>
      </c>
      <c r="U267" s="42">
        <v>262</v>
      </c>
      <c r="V267" s="32">
        <f t="shared" si="34"/>
        <v>0</v>
      </c>
      <c r="W267" s="56">
        <f t="shared" si="30"/>
        <v>0</v>
      </c>
      <c r="X267" s="9" t="str">
        <f t="shared" si="31"/>
        <v>متوسط</v>
      </c>
    </row>
    <row r="268" spans="2:24" customFormat="1" x14ac:dyDescent="0.2">
      <c r="B268" s="42">
        <v>263</v>
      </c>
      <c r="C268" s="516">
        <f>'ادخال البيانات'!A269</f>
        <v>0</v>
      </c>
      <c r="D268" s="516"/>
      <c r="E268" s="516"/>
      <c r="F268" s="6">
        <f>'ادخال البيانات'!BL269</f>
        <v>0</v>
      </c>
      <c r="G268" s="54" t="str">
        <f>'ادخال البيانات'!BO269</f>
        <v/>
      </c>
      <c r="H268" s="18"/>
      <c r="I268" s="3" t="str">
        <f t="shared" si="32"/>
        <v/>
      </c>
      <c r="N268">
        <f t="shared" si="28"/>
        <v>0</v>
      </c>
      <c r="O268" s="8">
        <f t="shared" si="33"/>
        <v>0</v>
      </c>
      <c r="P268">
        <f>RANK(O268,$O:$O)+COUNTIF($O$6:O268,O268)-1</f>
        <v>263</v>
      </c>
      <c r="R268" t="str">
        <f t="shared" si="29"/>
        <v>أقل من المتوسط</v>
      </c>
      <c r="U268" s="42">
        <v>263</v>
      </c>
      <c r="V268" s="32">
        <f t="shared" si="34"/>
        <v>0</v>
      </c>
      <c r="W268" s="56">
        <f t="shared" si="30"/>
        <v>0</v>
      </c>
      <c r="X268" s="9" t="str">
        <f t="shared" si="31"/>
        <v>متوسط</v>
      </c>
    </row>
    <row r="269" spans="2:24" customFormat="1" x14ac:dyDescent="0.2">
      <c r="B269" s="42">
        <v>264</v>
      </c>
      <c r="C269" s="516">
        <f>'ادخال البيانات'!A270</f>
        <v>0</v>
      </c>
      <c r="D269" s="516"/>
      <c r="E269" s="516"/>
      <c r="F269" s="6">
        <f>'ادخال البيانات'!BL270</f>
        <v>0</v>
      </c>
      <c r="G269" s="54" t="str">
        <f>'ادخال البيانات'!BO270</f>
        <v/>
      </c>
      <c r="H269" s="18"/>
      <c r="I269" s="3" t="str">
        <f t="shared" si="32"/>
        <v/>
      </c>
      <c r="N269">
        <f t="shared" si="28"/>
        <v>0</v>
      </c>
      <c r="O269" s="8">
        <f t="shared" si="33"/>
        <v>0</v>
      </c>
      <c r="P269">
        <f>RANK(O269,$O:$O)+COUNTIF($O$6:O269,O269)-1</f>
        <v>264</v>
      </c>
      <c r="R269" t="str">
        <f t="shared" si="29"/>
        <v>أقل من المتوسط</v>
      </c>
      <c r="U269" s="42">
        <v>264</v>
      </c>
      <c r="V269" s="32">
        <f t="shared" si="34"/>
        <v>0</v>
      </c>
      <c r="W269" s="56">
        <f t="shared" si="30"/>
        <v>0</v>
      </c>
      <c r="X269" s="9" t="str">
        <f t="shared" si="31"/>
        <v>متوسط</v>
      </c>
    </row>
    <row r="270" spans="2:24" customFormat="1" x14ac:dyDescent="0.2">
      <c r="B270" s="42">
        <v>265</v>
      </c>
      <c r="C270" s="516">
        <f>'ادخال البيانات'!A271</f>
        <v>0</v>
      </c>
      <c r="D270" s="516"/>
      <c r="E270" s="516"/>
      <c r="F270" s="6">
        <f>'ادخال البيانات'!BL271</f>
        <v>0</v>
      </c>
      <c r="G270" s="54" t="str">
        <f>'ادخال البيانات'!BO271</f>
        <v/>
      </c>
      <c r="H270" s="18"/>
      <c r="I270" s="3" t="str">
        <f t="shared" si="32"/>
        <v/>
      </c>
      <c r="N270">
        <f t="shared" si="28"/>
        <v>0</v>
      </c>
      <c r="O270" s="8">
        <f t="shared" si="33"/>
        <v>0</v>
      </c>
      <c r="P270">
        <f>RANK(O270,$O:$O)+COUNTIF($O$6:O270,O270)-1</f>
        <v>265</v>
      </c>
      <c r="R270" t="str">
        <f t="shared" si="29"/>
        <v>أقل من المتوسط</v>
      </c>
      <c r="U270" s="42">
        <v>265</v>
      </c>
      <c r="V270" s="32">
        <f t="shared" si="34"/>
        <v>0</v>
      </c>
      <c r="W270" s="56">
        <f t="shared" si="30"/>
        <v>0</v>
      </c>
      <c r="X270" s="9" t="str">
        <f t="shared" si="31"/>
        <v>متوسط</v>
      </c>
    </row>
    <row r="271" spans="2:24" customFormat="1" x14ac:dyDescent="0.2">
      <c r="B271" s="42">
        <v>266</v>
      </c>
      <c r="C271" s="516">
        <f>'ادخال البيانات'!A272</f>
        <v>0</v>
      </c>
      <c r="D271" s="516"/>
      <c r="E271" s="516"/>
      <c r="F271" s="6">
        <f>'ادخال البيانات'!BL272</f>
        <v>0</v>
      </c>
      <c r="G271" s="54" t="str">
        <f>'ادخال البيانات'!BO272</f>
        <v/>
      </c>
      <c r="H271" s="18"/>
      <c r="I271" s="3" t="str">
        <f t="shared" si="32"/>
        <v/>
      </c>
      <c r="N271">
        <f t="shared" si="28"/>
        <v>0</v>
      </c>
      <c r="O271" s="8">
        <f t="shared" si="33"/>
        <v>0</v>
      </c>
      <c r="P271">
        <f>RANK(O271,$O:$O)+COUNTIF($O$6:O271,O271)-1</f>
        <v>266</v>
      </c>
      <c r="R271" t="str">
        <f t="shared" si="29"/>
        <v>أقل من المتوسط</v>
      </c>
      <c r="U271" s="42">
        <v>266</v>
      </c>
      <c r="V271" s="32">
        <f t="shared" si="34"/>
        <v>0</v>
      </c>
      <c r="W271" s="56">
        <f t="shared" si="30"/>
        <v>0</v>
      </c>
      <c r="X271" s="9" t="str">
        <f t="shared" si="31"/>
        <v>متوسط</v>
      </c>
    </row>
    <row r="272" spans="2:24" customFormat="1" x14ac:dyDescent="0.2">
      <c r="B272" s="42">
        <v>267</v>
      </c>
      <c r="C272" s="516">
        <f>'ادخال البيانات'!A273</f>
        <v>0</v>
      </c>
      <c r="D272" s="516"/>
      <c r="E272" s="516"/>
      <c r="F272" s="6">
        <f>'ادخال البيانات'!BL273</f>
        <v>0</v>
      </c>
      <c r="G272" s="54" t="str">
        <f>'ادخال البيانات'!BO273</f>
        <v/>
      </c>
      <c r="H272" s="18"/>
      <c r="I272" s="3" t="str">
        <f t="shared" si="32"/>
        <v/>
      </c>
      <c r="N272">
        <f t="shared" si="28"/>
        <v>0</v>
      </c>
      <c r="O272" s="8">
        <f t="shared" si="33"/>
        <v>0</v>
      </c>
      <c r="P272">
        <f>RANK(O272,$O:$O)+COUNTIF($O$6:O272,O272)-1</f>
        <v>267</v>
      </c>
      <c r="R272" t="str">
        <f t="shared" si="29"/>
        <v>أقل من المتوسط</v>
      </c>
      <c r="U272" s="42">
        <v>267</v>
      </c>
      <c r="V272" s="32">
        <f t="shared" si="34"/>
        <v>0</v>
      </c>
      <c r="W272" s="56">
        <f t="shared" si="30"/>
        <v>0</v>
      </c>
      <c r="X272" s="9" t="str">
        <f t="shared" si="31"/>
        <v>متوسط</v>
      </c>
    </row>
    <row r="273" spans="2:24" customFormat="1" x14ac:dyDescent="0.2">
      <c r="B273" s="42">
        <v>268</v>
      </c>
      <c r="C273" s="516">
        <f>'ادخال البيانات'!A274</f>
        <v>0</v>
      </c>
      <c r="D273" s="516"/>
      <c r="E273" s="516"/>
      <c r="F273" s="6">
        <f>'ادخال البيانات'!BL274</f>
        <v>0</v>
      </c>
      <c r="G273" s="54" t="str">
        <f>'ادخال البيانات'!BO274</f>
        <v/>
      </c>
      <c r="H273" s="18"/>
      <c r="I273" s="3" t="str">
        <f t="shared" si="32"/>
        <v/>
      </c>
      <c r="N273">
        <f t="shared" si="28"/>
        <v>0</v>
      </c>
      <c r="O273" s="8">
        <f t="shared" si="33"/>
        <v>0</v>
      </c>
      <c r="P273">
        <f>RANK(O273,$O:$O)+COUNTIF($O$6:O273,O273)-1</f>
        <v>268</v>
      </c>
      <c r="R273" t="str">
        <f t="shared" si="29"/>
        <v>أقل من المتوسط</v>
      </c>
      <c r="U273" s="42">
        <v>268</v>
      </c>
      <c r="V273" s="32">
        <f t="shared" si="34"/>
        <v>0</v>
      </c>
      <c r="W273" s="56">
        <f t="shared" si="30"/>
        <v>0</v>
      </c>
      <c r="X273" s="9" t="str">
        <f t="shared" si="31"/>
        <v>متوسط</v>
      </c>
    </row>
    <row r="274" spans="2:24" customFormat="1" x14ac:dyDescent="0.2">
      <c r="B274" s="42">
        <v>269</v>
      </c>
      <c r="C274" s="516">
        <f>'ادخال البيانات'!A275</f>
        <v>0</v>
      </c>
      <c r="D274" s="516"/>
      <c r="E274" s="516"/>
      <c r="F274" s="6">
        <f>'ادخال البيانات'!BL275</f>
        <v>0</v>
      </c>
      <c r="G274" s="54" t="str">
        <f>'ادخال البيانات'!BO275</f>
        <v/>
      </c>
      <c r="H274" s="18"/>
      <c r="I274" s="3" t="str">
        <f t="shared" si="32"/>
        <v/>
      </c>
      <c r="N274">
        <f t="shared" si="28"/>
        <v>0</v>
      </c>
      <c r="O274" s="8">
        <f t="shared" si="33"/>
        <v>0</v>
      </c>
      <c r="P274">
        <f>RANK(O274,$O:$O)+COUNTIF($O$6:O274,O274)-1</f>
        <v>269</v>
      </c>
      <c r="R274" t="str">
        <f t="shared" si="29"/>
        <v>أقل من المتوسط</v>
      </c>
      <c r="U274" s="42">
        <v>269</v>
      </c>
      <c r="V274" s="32">
        <f t="shared" si="34"/>
        <v>0</v>
      </c>
      <c r="W274" s="56">
        <f t="shared" si="30"/>
        <v>0</v>
      </c>
      <c r="X274" s="9" t="str">
        <f t="shared" si="31"/>
        <v>متوسط</v>
      </c>
    </row>
    <row r="275" spans="2:24" customFormat="1" x14ac:dyDescent="0.2">
      <c r="B275" s="42">
        <v>270</v>
      </c>
      <c r="C275" s="516">
        <f>'ادخال البيانات'!A276</f>
        <v>0</v>
      </c>
      <c r="D275" s="516"/>
      <c r="E275" s="516"/>
      <c r="F275" s="6">
        <f>'ادخال البيانات'!BL276</f>
        <v>0</v>
      </c>
      <c r="G275" s="54" t="str">
        <f>'ادخال البيانات'!BO276</f>
        <v/>
      </c>
      <c r="H275" s="18"/>
      <c r="I275" s="3" t="str">
        <f t="shared" si="32"/>
        <v/>
      </c>
      <c r="N275">
        <f t="shared" si="28"/>
        <v>0</v>
      </c>
      <c r="O275" s="8">
        <f t="shared" si="33"/>
        <v>0</v>
      </c>
      <c r="P275">
        <f>RANK(O275,$O:$O)+COUNTIF($O$6:O275,O275)-1</f>
        <v>270</v>
      </c>
      <c r="R275" t="str">
        <f t="shared" si="29"/>
        <v>أقل من المتوسط</v>
      </c>
      <c r="U275" s="42">
        <v>270</v>
      </c>
      <c r="V275" s="32">
        <f t="shared" si="34"/>
        <v>0</v>
      </c>
      <c r="W275" s="56">
        <f t="shared" si="30"/>
        <v>0</v>
      </c>
      <c r="X275" s="9" t="str">
        <f t="shared" si="31"/>
        <v>متوسط</v>
      </c>
    </row>
    <row r="276" spans="2:24" customFormat="1" x14ac:dyDescent="0.2">
      <c r="B276" s="42">
        <v>271</v>
      </c>
      <c r="C276" s="516">
        <f>'ادخال البيانات'!A277</f>
        <v>0</v>
      </c>
      <c r="D276" s="516"/>
      <c r="E276" s="516"/>
      <c r="F276" s="6">
        <f>'ادخال البيانات'!BL277</f>
        <v>0</v>
      </c>
      <c r="G276" s="54" t="str">
        <f>'ادخال البيانات'!BO277</f>
        <v/>
      </c>
      <c r="H276" s="18"/>
      <c r="I276" s="3" t="str">
        <f t="shared" si="32"/>
        <v/>
      </c>
      <c r="N276">
        <f t="shared" si="28"/>
        <v>0</v>
      </c>
      <c r="O276" s="8">
        <f t="shared" si="33"/>
        <v>0</v>
      </c>
      <c r="P276">
        <f>RANK(O276,$O:$O)+COUNTIF($O$6:O276,O276)-1</f>
        <v>271</v>
      </c>
      <c r="R276" t="str">
        <f t="shared" si="29"/>
        <v>أقل من المتوسط</v>
      </c>
      <c r="U276" s="42">
        <v>271</v>
      </c>
      <c r="V276" s="32">
        <f t="shared" si="34"/>
        <v>0</v>
      </c>
      <c r="W276" s="56">
        <f t="shared" si="30"/>
        <v>0</v>
      </c>
      <c r="X276" s="9" t="str">
        <f t="shared" si="31"/>
        <v>متوسط</v>
      </c>
    </row>
    <row r="277" spans="2:24" customFormat="1" x14ac:dyDescent="0.2">
      <c r="B277" s="42">
        <v>272</v>
      </c>
      <c r="C277" s="516">
        <f>'ادخال البيانات'!A278</f>
        <v>0</v>
      </c>
      <c r="D277" s="516"/>
      <c r="E277" s="516"/>
      <c r="F277" s="6">
        <f>'ادخال البيانات'!BL278</f>
        <v>0</v>
      </c>
      <c r="G277" s="54" t="str">
        <f>'ادخال البيانات'!BO278</f>
        <v/>
      </c>
      <c r="H277" s="18"/>
      <c r="I277" s="3" t="str">
        <f t="shared" si="32"/>
        <v/>
      </c>
      <c r="N277">
        <f t="shared" si="28"/>
        <v>0</v>
      </c>
      <c r="O277" s="8">
        <f t="shared" si="33"/>
        <v>0</v>
      </c>
      <c r="P277">
        <f>RANK(O277,$O:$O)+COUNTIF($O$6:O277,O277)-1</f>
        <v>272</v>
      </c>
      <c r="R277" t="str">
        <f t="shared" si="29"/>
        <v>أقل من المتوسط</v>
      </c>
      <c r="U277" s="42">
        <v>272</v>
      </c>
      <c r="V277" s="32">
        <f t="shared" si="34"/>
        <v>0</v>
      </c>
      <c r="W277" s="56">
        <f t="shared" si="30"/>
        <v>0</v>
      </c>
      <c r="X277" s="9" t="str">
        <f t="shared" si="31"/>
        <v>متوسط</v>
      </c>
    </row>
    <row r="278" spans="2:24" customFormat="1" x14ac:dyDescent="0.2">
      <c r="B278" s="42">
        <v>273</v>
      </c>
      <c r="C278" s="516">
        <f>'ادخال البيانات'!A279</f>
        <v>0</v>
      </c>
      <c r="D278" s="516"/>
      <c r="E278" s="516"/>
      <c r="F278" s="6">
        <f>'ادخال البيانات'!BL279</f>
        <v>0</v>
      </c>
      <c r="G278" s="54" t="str">
        <f>'ادخال البيانات'!BO279</f>
        <v/>
      </c>
      <c r="H278" s="18"/>
      <c r="I278" s="3" t="str">
        <f t="shared" si="32"/>
        <v/>
      </c>
      <c r="N278">
        <f t="shared" si="28"/>
        <v>0</v>
      </c>
      <c r="O278" s="8">
        <f t="shared" si="33"/>
        <v>0</v>
      </c>
      <c r="P278">
        <f>RANK(O278,$O:$O)+COUNTIF($O$6:O278,O278)-1</f>
        <v>273</v>
      </c>
      <c r="R278" t="str">
        <f t="shared" si="29"/>
        <v>أقل من المتوسط</v>
      </c>
      <c r="U278" s="42">
        <v>273</v>
      </c>
      <c r="V278" s="32">
        <f t="shared" si="34"/>
        <v>0</v>
      </c>
      <c r="W278" s="56">
        <f t="shared" si="30"/>
        <v>0</v>
      </c>
      <c r="X278" s="9" t="str">
        <f t="shared" si="31"/>
        <v>متوسط</v>
      </c>
    </row>
    <row r="279" spans="2:24" customFormat="1" x14ac:dyDescent="0.2">
      <c r="B279" s="42">
        <v>274</v>
      </c>
      <c r="C279" s="516">
        <f>'ادخال البيانات'!A280</f>
        <v>0</v>
      </c>
      <c r="D279" s="516"/>
      <c r="E279" s="516"/>
      <c r="F279" s="6">
        <f>'ادخال البيانات'!BL280</f>
        <v>0</v>
      </c>
      <c r="G279" s="54" t="str">
        <f>'ادخال البيانات'!BO280</f>
        <v/>
      </c>
      <c r="H279" s="18"/>
      <c r="I279" s="3" t="str">
        <f t="shared" si="32"/>
        <v/>
      </c>
      <c r="N279">
        <f t="shared" si="28"/>
        <v>0</v>
      </c>
      <c r="O279" s="8">
        <f t="shared" si="33"/>
        <v>0</v>
      </c>
      <c r="P279">
        <f>RANK(O279,$O:$O)+COUNTIF($O$6:O279,O279)-1</f>
        <v>274</v>
      </c>
      <c r="R279" t="str">
        <f t="shared" si="29"/>
        <v>أقل من المتوسط</v>
      </c>
      <c r="U279" s="42">
        <v>274</v>
      </c>
      <c r="V279" s="32">
        <f t="shared" si="34"/>
        <v>0</v>
      </c>
      <c r="W279" s="56">
        <f t="shared" si="30"/>
        <v>0</v>
      </c>
      <c r="X279" s="9" t="str">
        <f t="shared" si="31"/>
        <v>متوسط</v>
      </c>
    </row>
    <row r="280" spans="2:24" customFormat="1" x14ac:dyDescent="0.2">
      <c r="B280" s="42">
        <v>275</v>
      </c>
      <c r="C280" s="516">
        <f>'ادخال البيانات'!A281</f>
        <v>0</v>
      </c>
      <c r="D280" s="516"/>
      <c r="E280" s="516"/>
      <c r="F280" s="6">
        <f>'ادخال البيانات'!BL281</f>
        <v>0</v>
      </c>
      <c r="G280" s="54" t="str">
        <f>'ادخال البيانات'!BO281</f>
        <v/>
      </c>
      <c r="H280" s="18"/>
      <c r="I280" s="3" t="str">
        <f t="shared" si="32"/>
        <v/>
      </c>
      <c r="N280">
        <f t="shared" si="28"/>
        <v>0</v>
      </c>
      <c r="O280" s="8">
        <f t="shared" si="33"/>
        <v>0</v>
      </c>
      <c r="P280">
        <f>RANK(O280,$O:$O)+COUNTIF($O$6:O280,O280)-1</f>
        <v>275</v>
      </c>
      <c r="R280" t="str">
        <f t="shared" si="29"/>
        <v>أقل من المتوسط</v>
      </c>
      <c r="U280" s="42">
        <v>275</v>
      </c>
      <c r="V280" s="32">
        <f t="shared" si="34"/>
        <v>0</v>
      </c>
      <c r="W280" s="56">
        <f t="shared" si="30"/>
        <v>0</v>
      </c>
      <c r="X280" s="9" t="str">
        <f t="shared" si="31"/>
        <v>متوسط</v>
      </c>
    </row>
    <row r="281" spans="2:24" customFormat="1" x14ac:dyDescent="0.2">
      <c r="B281" s="42">
        <v>276</v>
      </c>
      <c r="C281" s="516">
        <f>'ادخال البيانات'!A282</f>
        <v>0</v>
      </c>
      <c r="D281" s="516"/>
      <c r="E281" s="516"/>
      <c r="F281" s="6">
        <f>'ادخال البيانات'!BL282</f>
        <v>0</v>
      </c>
      <c r="G281" s="54" t="str">
        <f>'ادخال البيانات'!BO282</f>
        <v/>
      </c>
      <c r="H281" s="18"/>
      <c r="I281" s="3" t="str">
        <f t="shared" si="32"/>
        <v/>
      </c>
      <c r="N281">
        <f t="shared" si="28"/>
        <v>0</v>
      </c>
      <c r="O281" s="8">
        <f t="shared" si="33"/>
        <v>0</v>
      </c>
      <c r="P281">
        <f>RANK(O281,$O:$O)+COUNTIF($O$6:O281,O281)-1</f>
        <v>276</v>
      </c>
      <c r="R281" t="str">
        <f t="shared" si="29"/>
        <v>أقل من المتوسط</v>
      </c>
      <c r="U281" s="42">
        <v>276</v>
      </c>
      <c r="V281" s="32">
        <f t="shared" si="34"/>
        <v>0</v>
      </c>
      <c r="W281" s="56">
        <f t="shared" si="30"/>
        <v>0</v>
      </c>
      <c r="X281" s="9" t="str">
        <f t="shared" si="31"/>
        <v>متوسط</v>
      </c>
    </row>
    <row r="282" spans="2:24" customFormat="1" x14ac:dyDescent="0.2">
      <c r="B282" s="42">
        <v>277</v>
      </c>
      <c r="C282" s="516">
        <f>'ادخال البيانات'!A283</f>
        <v>0</v>
      </c>
      <c r="D282" s="516"/>
      <c r="E282" s="516"/>
      <c r="F282" s="6">
        <f>'ادخال البيانات'!BL283</f>
        <v>0</v>
      </c>
      <c r="G282" s="54" t="str">
        <f>'ادخال البيانات'!BO283</f>
        <v/>
      </c>
      <c r="H282" s="18"/>
      <c r="I282" s="3" t="str">
        <f t="shared" si="32"/>
        <v/>
      </c>
      <c r="N282">
        <f t="shared" si="28"/>
        <v>0</v>
      </c>
      <c r="O282" s="8">
        <f t="shared" si="33"/>
        <v>0</v>
      </c>
      <c r="P282">
        <f>RANK(O282,$O:$O)+COUNTIF($O$6:O282,O282)-1</f>
        <v>277</v>
      </c>
      <c r="R282" t="str">
        <f t="shared" si="29"/>
        <v>أقل من المتوسط</v>
      </c>
      <c r="U282" s="42">
        <v>277</v>
      </c>
      <c r="V282" s="32">
        <f t="shared" si="34"/>
        <v>0</v>
      </c>
      <c r="W282" s="56">
        <f t="shared" si="30"/>
        <v>0</v>
      </c>
      <c r="X282" s="9" t="str">
        <f t="shared" si="31"/>
        <v>متوسط</v>
      </c>
    </row>
    <row r="283" spans="2:24" customFormat="1" x14ac:dyDescent="0.2">
      <c r="B283" s="42">
        <v>278</v>
      </c>
      <c r="C283" s="516">
        <f>'ادخال البيانات'!A284</f>
        <v>0</v>
      </c>
      <c r="D283" s="516"/>
      <c r="E283" s="516"/>
      <c r="F283" s="6">
        <f>'ادخال البيانات'!BL284</f>
        <v>0</v>
      </c>
      <c r="G283" s="54" t="str">
        <f>'ادخال البيانات'!BO284</f>
        <v/>
      </c>
      <c r="H283" s="18"/>
      <c r="I283" s="3" t="str">
        <f t="shared" si="32"/>
        <v/>
      </c>
      <c r="N283">
        <f t="shared" si="28"/>
        <v>0</v>
      </c>
      <c r="O283" s="8">
        <f t="shared" si="33"/>
        <v>0</v>
      </c>
      <c r="P283">
        <f>RANK(O283,$O:$O)+COUNTIF($O$6:O283,O283)-1</f>
        <v>278</v>
      </c>
      <c r="R283" t="str">
        <f t="shared" si="29"/>
        <v>أقل من المتوسط</v>
      </c>
      <c r="U283" s="42">
        <v>278</v>
      </c>
      <c r="V283" s="32">
        <f t="shared" si="34"/>
        <v>0</v>
      </c>
      <c r="W283" s="56">
        <f t="shared" si="30"/>
        <v>0</v>
      </c>
      <c r="X283" s="9" t="str">
        <f t="shared" si="31"/>
        <v>متوسط</v>
      </c>
    </row>
    <row r="284" spans="2:24" customFormat="1" x14ac:dyDescent="0.2">
      <c r="B284" s="42">
        <v>279</v>
      </c>
      <c r="C284" s="516">
        <f>'ادخال البيانات'!A285</f>
        <v>0</v>
      </c>
      <c r="D284" s="516"/>
      <c r="E284" s="516"/>
      <c r="F284" s="6">
        <f>'ادخال البيانات'!BL285</f>
        <v>0</v>
      </c>
      <c r="G284" s="54" t="str">
        <f>'ادخال البيانات'!BO285</f>
        <v/>
      </c>
      <c r="H284" s="18"/>
      <c r="I284" s="3" t="str">
        <f t="shared" si="32"/>
        <v/>
      </c>
      <c r="N284">
        <f t="shared" si="28"/>
        <v>0</v>
      </c>
      <c r="O284" s="8">
        <f t="shared" si="33"/>
        <v>0</v>
      </c>
      <c r="P284">
        <f>RANK(O284,$O:$O)+COUNTIF($O$6:O284,O284)-1</f>
        <v>279</v>
      </c>
      <c r="R284" t="str">
        <f t="shared" si="29"/>
        <v>أقل من المتوسط</v>
      </c>
      <c r="U284" s="42">
        <v>279</v>
      </c>
      <c r="V284" s="32">
        <f t="shared" si="34"/>
        <v>0</v>
      </c>
      <c r="W284" s="56">
        <f t="shared" si="30"/>
        <v>0</v>
      </c>
      <c r="X284" s="9" t="str">
        <f t="shared" si="31"/>
        <v>متوسط</v>
      </c>
    </row>
    <row r="285" spans="2:24" customFormat="1" x14ac:dyDescent="0.2">
      <c r="B285" s="42">
        <v>280</v>
      </c>
      <c r="C285" s="516">
        <f>'ادخال البيانات'!A286</f>
        <v>0</v>
      </c>
      <c r="D285" s="516"/>
      <c r="E285" s="516"/>
      <c r="F285" s="6">
        <f>'ادخال البيانات'!BL286</f>
        <v>0</v>
      </c>
      <c r="G285" s="54" t="str">
        <f>'ادخال البيانات'!BO286</f>
        <v/>
      </c>
      <c r="H285" s="18"/>
      <c r="I285" s="3" t="str">
        <f t="shared" si="32"/>
        <v/>
      </c>
      <c r="N285">
        <f t="shared" si="28"/>
        <v>0</v>
      </c>
      <c r="O285" s="8">
        <f t="shared" si="33"/>
        <v>0</v>
      </c>
      <c r="P285">
        <f>RANK(O285,$O:$O)+COUNTIF($O$6:O285,O285)-1</f>
        <v>280</v>
      </c>
      <c r="R285" t="str">
        <f t="shared" si="29"/>
        <v>أقل من المتوسط</v>
      </c>
      <c r="U285" s="42">
        <v>280</v>
      </c>
      <c r="V285" s="32">
        <f t="shared" si="34"/>
        <v>0</v>
      </c>
      <c r="W285" s="56">
        <f t="shared" si="30"/>
        <v>0</v>
      </c>
      <c r="X285" s="9" t="str">
        <f t="shared" si="31"/>
        <v>متوسط</v>
      </c>
    </row>
    <row r="286" spans="2:24" customFormat="1" x14ac:dyDescent="0.2">
      <c r="B286" s="42">
        <v>281</v>
      </c>
      <c r="C286" s="516">
        <f>'ادخال البيانات'!A287</f>
        <v>0</v>
      </c>
      <c r="D286" s="516"/>
      <c r="E286" s="516"/>
      <c r="F286" s="6">
        <f>'ادخال البيانات'!BL287</f>
        <v>0</v>
      </c>
      <c r="G286" s="54" t="str">
        <f>'ادخال البيانات'!BO287</f>
        <v/>
      </c>
      <c r="H286" s="18"/>
      <c r="I286" s="3" t="str">
        <f t="shared" si="32"/>
        <v/>
      </c>
      <c r="N286">
        <f t="shared" si="28"/>
        <v>0</v>
      </c>
      <c r="O286" s="8">
        <f t="shared" si="33"/>
        <v>0</v>
      </c>
      <c r="P286">
        <f>RANK(O286,$O:$O)+COUNTIF($O$6:O286,O286)-1</f>
        <v>281</v>
      </c>
      <c r="R286" t="str">
        <f t="shared" si="29"/>
        <v>أقل من المتوسط</v>
      </c>
      <c r="U286" s="42">
        <v>281</v>
      </c>
      <c r="V286" s="32">
        <f t="shared" si="34"/>
        <v>0</v>
      </c>
      <c r="W286" s="56">
        <f t="shared" si="30"/>
        <v>0</v>
      </c>
      <c r="X286" s="9" t="str">
        <f t="shared" si="31"/>
        <v>متوسط</v>
      </c>
    </row>
    <row r="287" spans="2:24" customFormat="1" x14ac:dyDescent="0.2">
      <c r="B287" s="42">
        <v>282</v>
      </c>
      <c r="C287" s="516">
        <f>'ادخال البيانات'!A288</f>
        <v>0</v>
      </c>
      <c r="D287" s="516"/>
      <c r="E287" s="516"/>
      <c r="F287" s="6">
        <f>'ادخال البيانات'!BL288</f>
        <v>0</v>
      </c>
      <c r="G287" s="54" t="str">
        <f>'ادخال البيانات'!BO288</f>
        <v/>
      </c>
      <c r="H287" s="18"/>
      <c r="I287" s="3" t="str">
        <f t="shared" si="32"/>
        <v/>
      </c>
      <c r="N287">
        <f t="shared" si="28"/>
        <v>0</v>
      </c>
      <c r="O287" s="8">
        <f t="shared" si="33"/>
        <v>0</v>
      </c>
      <c r="P287">
        <f>RANK(O287,$O:$O)+COUNTIF($O$6:O287,O287)-1</f>
        <v>282</v>
      </c>
      <c r="R287" t="str">
        <f t="shared" si="29"/>
        <v>أقل من المتوسط</v>
      </c>
      <c r="U287" s="42">
        <v>282</v>
      </c>
      <c r="V287" s="32">
        <f t="shared" si="34"/>
        <v>0</v>
      </c>
      <c r="W287" s="56">
        <f t="shared" si="30"/>
        <v>0</v>
      </c>
      <c r="X287" s="9" t="str">
        <f t="shared" si="31"/>
        <v>متوسط</v>
      </c>
    </row>
    <row r="288" spans="2:24" customFormat="1" x14ac:dyDescent="0.2">
      <c r="B288" s="42">
        <v>283</v>
      </c>
      <c r="C288" s="516">
        <f>'ادخال البيانات'!A289</f>
        <v>0</v>
      </c>
      <c r="D288" s="516"/>
      <c r="E288" s="516"/>
      <c r="F288" s="6">
        <f>'ادخال البيانات'!BL289</f>
        <v>0</v>
      </c>
      <c r="G288" s="54" t="str">
        <f>'ادخال البيانات'!BO289</f>
        <v/>
      </c>
      <c r="H288" s="18"/>
      <c r="I288" s="3" t="str">
        <f t="shared" si="32"/>
        <v/>
      </c>
      <c r="N288">
        <f t="shared" si="28"/>
        <v>0</v>
      </c>
      <c r="O288" s="8">
        <f t="shared" si="33"/>
        <v>0</v>
      </c>
      <c r="P288">
        <f>RANK(O288,$O:$O)+COUNTIF($O$6:O288,O288)-1</f>
        <v>283</v>
      </c>
      <c r="R288" t="str">
        <f t="shared" si="29"/>
        <v>أقل من المتوسط</v>
      </c>
      <c r="U288" s="42">
        <v>283</v>
      </c>
      <c r="V288" s="32">
        <f t="shared" si="34"/>
        <v>0</v>
      </c>
      <c r="W288" s="56">
        <f t="shared" si="30"/>
        <v>0</v>
      </c>
      <c r="X288" s="9" t="str">
        <f t="shared" si="31"/>
        <v>متوسط</v>
      </c>
    </row>
    <row r="289" spans="2:24" customFormat="1" x14ac:dyDescent="0.2">
      <c r="B289" s="42">
        <v>284</v>
      </c>
      <c r="C289" s="516">
        <f>'ادخال البيانات'!A290</f>
        <v>0</v>
      </c>
      <c r="D289" s="516"/>
      <c r="E289" s="516"/>
      <c r="F289" s="6">
        <f>'ادخال البيانات'!BL290</f>
        <v>0</v>
      </c>
      <c r="G289" s="54" t="str">
        <f>'ادخال البيانات'!BO290</f>
        <v/>
      </c>
      <c r="H289" s="18"/>
      <c r="I289" s="3" t="str">
        <f t="shared" si="32"/>
        <v/>
      </c>
      <c r="N289">
        <f t="shared" si="28"/>
        <v>0</v>
      </c>
      <c r="O289" s="8">
        <f t="shared" si="33"/>
        <v>0</v>
      </c>
      <c r="P289">
        <f>RANK(O289,$O:$O)+COUNTIF($O$6:O289,O289)-1</f>
        <v>284</v>
      </c>
      <c r="R289" t="str">
        <f t="shared" si="29"/>
        <v>أقل من المتوسط</v>
      </c>
      <c r="U289" s="42">
        <v>284</v>
      </c>
      <c r="V289" s="32">
        <f t="shared" si="34"/>
        <v>0</v>
      </c>
      <c r="W289" s="56">
        <f t="shared" si="30"/>
        <v>0</v>
      </c>
      <c r="X289" s="9" t="str">
        <f t="shared" si="31"/>
        <v>متوسط</v>
      </c>
    </row>
    <row r="290" spans="2:24" customFormat="1" x14ac:dyDescent="0.2">
      <c r="B290" s="42">
        <v>285</v>
      </c>
      <c r="C290" s="516">
        <f>'ادخال البيانات'!A291</f>
        <v>0</v>
      </c>
      <c r="D290" s="516"/>
      <c r="E290" s="516"/>
      <c r="F290" s="6">
        <f>'ادخال البيانات'!BL291</f>
        <v>0</v>
      </c>
      <c r="G290" s="54" t="str">
        <f>'ادخال البيانات'!BO291</f>
        <v/>
      </c>
      <c r="H290" s="18"/>
      <c r="I290" s="3" t="str">
        <f t="shared" si="32"/>
        <v/>
      </c>
      <c r="N290">
        <f t="shared" si="28"/>
        <v>0</v>
      </c>
      <c r="O290" s="8">
        <f t="shared" si="33"/>
        <v>0</v>
      </c>
      <c r="P290">
        <f>RANK(O290,$O:$O)+COUNTIF($O$6:O290,O290)-1</f>
        <v>285</v>
      </c>
      <c r="R290" t="str">
        <f t="shared" si="29"/>
        <v>أقل من المتوسط</v>
      </c>
      <c r="U290" s="42">
        <v>285</v>
      </c>
      <c r="V290" s="32">
        <f t="shared" si="34"/>
        <v>0</v>
      </c>
      <c r="W290" s="56">
        <f t="shared" si="30"/>
        <v>0</v>
      </c>
      <c r="X290" s="9" t="str">
        <f t="shared" si="31"/>
        <v>متوسط</v>
      </c>
    </row>
    <row r="291" spans="2:24" customFormat="1" x14ac:dyDescent="0.2">
      <c r="B291" s="42">
        <v>286</v>
      </c>
      <c r="C291" s="516">
        <f>'ادخال البيانات'!A292</f>
        <v>0</v>
      </c>
      <c r="D291" s="516"/>
      <c r="E291" s="516"/>
      <c r="F291" s="6">
        <f>'ادخال البيانات'!BL292</f>
        <v>0</v>
      </c>
      <c r="G291" s="54" t="str">
        <f>'ادخال البيانات'!BO292</f>
        <v/>
      </c>
      <c r="H291" s="18"/>
      <c r="I291" s="3" t="str">
        <f t="shared" si="32"/>
        <v/>
      </c>
      <c r="N291">
        <f t="shared" si="28"/>
        <v>0</v>
      </c>
      <c r="O291" s="8">
        <f t="shared" si="33"/>
        <v>0</v>
      </c>
      <c r="P291">
        <f>RANK(O291,$O:$O)+COUNTIF($O$6:O291,O291)-1</f>
        <v>286</v>
      </c>
      <c r="R291" t="str">
        <f t="shared" si="29"/>
        <v>أقل من المتوسط</v>
      </c>
      <c r="U291" s="42">
        <v>286</v>
      </c>
      <c r="V291" s="32">
        <f t="shared" si="34"/>
        <v>0</v>
      </c>
      <c r="W291" s="56">
        <f t="shared" si="30"/>
        <v>0</v>
      </c>
      <c r="X291" s="9" t="str">
        <f t="shared" si="31"/>
        <v>متوسط</v>
      </c>
    </row>
    <row r="292" spans="2:24" customFormat="1" x14ac:dyDescent="0.2">
      <c r="B292" s="42">
        <v>287</v>
      </c>
      <c r="C292" s="516">
        <f>'ادخال البيانات'!A293</f>
        <v>0</v>
      </c>
      <c r="D292" s="516"/>
      <c r="E292" s="516"/>
      <c r="F292" s="6">
        <f>'ادخال البيانات'!BL293</f>
        <v>0</v>
      </c>
      <c r="G292" s="54" t="str">
        <f>'ادخال البيانات'!BO293</f>
        <v/>
      </c>
      <c r="H292" s="18"/>
      <c r="I292" s="3" t="str">
        <f t="shared" si="32"/>
        <v/>
      </c>
      <c r="N292">
        <f t="shared" si="28"/>
        <v>0</v>
      </c>
      <c r="O292" s="8">
        <f t="shared" si="33"/>
        <v>0</v>
      </c>
      <c r="P292">
        <f>RANK(O292,$O:$O)+COUNTIF($O$6:O292,O292)-1</f>
        <v>287</v>
      </c>
      <c r="R292" t="str">
        <f t="shared" si="29"/>
        <v>أقل من المتوسط</v>
      </c>
      <c r="U292" s="42">
        <v>287</v>
      </c>
      <c r="V292" s="32">
        <f t="shared" si="34"/>
        <v>0</v>
      </c>
      <c r="W292" s="56">
        <f t="shared" si="30"/>
        <v>0</v>
      </c>
      <c r="X292" s="9" t="str">
        <f t="shared" si="31"/>
        <v>متوسط</v>
      </c>
    </row>
    <row r="293" spans="2:24" customFormat="1" x14ac:dyDescent="0.2">
      <c r="B293" s="42">
        <v>288</v>
      </c>
      <c r="C293" s="516">
        <f>'ادخال البيانات'!A294</f>
        <v>0</v>
      </c>
      <c r="D293" s="516"/>
      <c r="E293" s="516"/>
      <c r="F293" s="6">
        <f>'ادخال البيانات'!BL294</f>
        <v>0</v>
      </c>
      <c r="G293" s="54" t="str">
        <f>'ادخال البيانات'!BO294</f>
        <v/>
      </c>
      <c r="H293" s="18"/>
      <c r="I293" s="3" t="str">
        <f t="shared" si="32"/>
        <v/>
      </c>
      <c r="N293">
        <f t="shared" si="28"/>
        <v>0</v>
      </c>
      <c r="O293" s="8">
        <f t="shared" si="33"/>
        <v>0</v>
      </c>
      <c r="P293">
        <f>RANK(O293,$O:$O)+COUNTIF($O$6:O293,O293)-1</f>
        <v>288</v>
      </c>
      <c r="R293" t="str">
        <f t="shared" si="29"/>
        <v>أقل من المتوسط</v>
      </c>
      <c r="U293" s="42">
        <v>288</v>
      </c>
      <c r="V293" s="32">
        <f t="shared" si="34"/>
        <v>0</v>
      </c>
      <c r="W293" s="56">
        <f t="shared" si="30"/>
        <v>0</v>
      </c>
      <c r="X293" s="9" t="str">
        <f t="shared" si="31"/>
        <v>متوسط</v>
      </c>
    </row>
    <row r="294" spans="2:24" customFormat="1" x14ac:dyDescent="0.2">
      <c r="B294" s="42">
        <v>289</v>
      </c>
      <c r="C294" s="516">
        <f>'ادخال البيانات'!A295</f>
        <v>0</v>
      </c>
      <c r="D294" s="516"/>
      <c r="E294" s="516"/>
      <c r="F294" s="6">
        <f>'ادخال البيانات'!BL295</f>
        <v>0</v>
      </c>
      <c r="G294" s="54" t="str">
        <f>'ادخال البيانات'!BO295</f>
        <v/>
      </c>
      <c r="H294" s="18"/>
      <c r="I294" s="3" t="str">
        <f t="shared" si="32"/>
        <v/>
      </c>
      <c r="N294">
        <f t="shared" si="28"/>
        <v>0</v>
      </c>
      <c r="O294" s="8">
        <f t="shared" si="33"/>
        <v>0</v>
      </c>
      <c r="P294">
        <f>RANK(O294,$O:$O)+COUNTIF($O$6:O294,O294)-1</f>
        <v>289</v>
      </c>
      <c r="R294" t="str">
        <f t="shared" si="29"/>
        <v>أقل من المتوسط</v>
      </c>
      <c r="U294" s="42">
        <v>289</v>
      </c>
      <c r="V294" s="32">
        <f t="shared" si="34"/>
        <v>0</v>
      </c>
      <c r="W294" s="56">
        <f t="shared" si="30"/>
        <v>0</v>
      </c>
      <c r="X294" s="9" t="str">
        <f t="shared" si="31"/>
        <v>متوسط</v>
      </c>
    </row>
    <row r="295" spans="2:24" customFormat="1" x14ac:dyDescent="0.2">
      <c r="B295" s="42">
        <v>290</v>
      </c>
      <c r="C295" s="516">
        <f>'ادخال البيانات'!A296</f>
        <v>0</v>
      </c>
      <c r="D295" s="516"/>
      <c r="E295" s="516"/>
      <c r="F295" s="6">
        <f>'ادخال البيانات'!BL296</f>
        <v>0</v>
      </c>
      <c r="G295" s="54" t="str">
        <f>'ادخال البيانات'!BO296</f>
        <v/>
      </c>
      <c r="H295" s="18"/>
      <c r="I295" s="3" t="str">
        <f t="shared" si="32"/>
        <v/>
      </c>
      <c r="N295">
        <f t="shared" si="28"/>
        <v>0</v>
      </c>
      <c r="O295" s="8">
        <f t="shared" si="33"/>
        <v>0</v>
      </c>
      <c r="P295">
        <f>RANK(O295,$O:$O)+COUNTIF($O$6:O295,O295)-1</f>
        <v>290</v>
      </c>
      <c r="R295" t="str">
        <f t="shared" si="29"/>
        <v>أقل من المتوسط</v>
      </c>
      <c r="U295" s="42">
        <v>290</v>
      </c>
      <c r="V295" s="32">
        <f t="shared" si="34"/>
        <v>0</v>
      </c>
      <c r="W295" s="56">
        <f t="shared" si="30"/>
        <v>0</v>
      </c>
      <c r="X295" s="9" t="str">
        <f t="shared" si="31"/>
        <v>متوسط</v>
      </c>
    </row>
    <row r="296" spans="2:24" customFormat="1" x14ac:dyDescent="0.2">
      <c r="B296" s="42">
        <v>291</v>
      </c>
      <c r="C296" s="516">
        <f>'ادخال البيانات'!A297</f>
        <v>0</v>
      </c>
      <c r="D296" s="516"/>
      <c r="E296" s="516"/>
      <c r="F296" s="6">
        <f>'ادخال البيانات'!BL297</f>
        <v>0</v>
      </c>
      <c r="G296" s="54" t="str">
        <f>'ادخال البيانات'!BO297</f>
        <v/>
      </c>
      <c r="H296" s="18"/>
      <c r="I296" s="3" t="str">
        <f t="shared" si="32"/>
        <v/>
      </c>
      <c r="N296">
        <f t="shared" si="28"/>
        <v>0</v>
      </c>
      <c r="O296" s="8">
        <f t="shared" si="33"/>
        <v>0</v>
      </c>
      <c r="P296">
        <f>RANK(O296,$O:$O)+COUNTIF($O$6:O296,O296)-1</f>
        <v>291</v>
      </c>
      <c r="R296" t="str">
        <f t="shared" si="29"/>
        <v>أقل من المتوسط</v>
      </c>
      <c r="U296" s="42">
        <v>291</v>
      </c>
      <c r="V296" s="32">
        <f t="shared" si="34"/>
        <v>0</v>
      </c>
      <c r="W296" s="56">
        <f t="shared" si="30"/>
        <v>0</v>
      </c>
      <c r="X296" s="9" t="str">
        <f t="shared" si="31"/>
        <v>متوسط</v>
      </c>
    </row>
    <row r="297" spans="2:24" customFormat="1" x14ac:dyDescent="0.2">
      <c r="B297" s="42">
        <v>292</v>
      </c>
      <c r="C297" s="516">
        <f>'ادخال البيانات'!A298</f>
        <v>0</v>
      </c>
      <c r="D297" s="516"/>
      <c r="E297" s="516"/>
      <c r="F297" s="6">
        <f>'ادخال البيانات'!BL298</f>
        <v>0</v>
      </c>
      <c r="G297" s="54" t="str">
        <f>'ادخال البيانات'!BO298</f>
        <v/>
      </c>
      <c r="H297" s="18"/>
      <c r="I297" s="3" t="str">
        <f t="shared" si="32"/>
        <v/>
      </c>
      <c r="N297">
        <f t="shared" si="28"/>
        <v>0</v>
      </c>
      <c r="O297" s="8">
        <f t="shared" si="33"/>
        <v>0</v>
      </c>
      <c r="P297">
        <f>RANK(O297,$O:$O)+COUNTIF($O$6:O297,O297)-1</f>
        <v>292</v>
      </c>
      <c r="R297" t="str">
        <f t="shared" si="29"/>
        <v>أقل من المتوسط</v>
      </c>
      <c r="U297" s="42">
        <v>292</v>
      </c>
      <c r="V297" s="32">
        <f t="shared" si="34"/>
        <v>0</v>
      </c>
      <c r="W297" s="56">
        <f t="shared" si="30"/>
        <v>0</v>
      </c>
      <c r="X297" s="9" t="str">
        <f t="shared" si="31"/>
        <v>متوسط</v>
      </c>
    </row>
    <row r="298" spans="2:24" customFormat="1" x14ac:dyDescent="0.2">
      <c r="B298" s="42">
        <v>293</v>
      </c>
      <c r="C298" s="516">
        <f>'ادخال البيانات'!A299</f>
        <v>0</v>
      </c>
      <c r="D298" s="516"/>
      <c r="E298" s="516"/>
      <c r="F298" s="6">
        <f>'ادخال البيانات'!BL299</f>
        <v>0</v>
      </c>
      <c r="G298" s="54" t="str">
        <f>'ادخال البيانات'!BO299</f>
        <v/>
      </c>
      <c r="H298" s="18"/>
      <c r="I298" s="3" t="str">
        <f t="shared" si="32"/>
        <v/>
      </c>
      <c r="N298">
        <f t="shared" si="28"/>
        <v>0</v>
      </c>
      <c r="O298" s="8">
        <f t="shared" si="33"/>
        <v>0</v>
      </c>
      <c r="P298">
        <f>RANK(O298,$O:$O)+COUNTIF($O$6:O298,O298)-1</f>
        <v>293</v>
      </c>
      <c r="R298" t="str">
        <f t="shared" si="29"/>
        <v>أقل من المتوسط</v>
      </c>
      <c r="U298" s="42">
        <v>293</v>
      </c>
      <c r="V298" s="32">
        <f t="shared" si="34"/>
        <v>0</v>
      </c>
      <c r="W298" s="56">
        <f t="shared" si="30"/>
        <v>0</v>
      </c>
      <c r="X298" s="9" t="str">
        <f t="shared" si="31"/>
        <v>متوسط</v>
      </c>
    </row>
    <row r="299" spans="2:24" customFormat="1" x14ac:dyDescent="0.2">
      <c r="B299" s="42">
        <v>294</v>
      </c>
      <c r="C299" s="516">
        <f>'ادخال البيانات'!A300</f>
        <v>0</v>
      </c>
      <c r="D299" s="516"/>
      <c r="E299" s="516"/>
      <c r="F299" s="6">
        <f>'ادخال البيانات'!BL300</f>
        <v>0</v>
      </c>
      <c r="G299" s="54" t="str">
        <f>'ادخال البيانات'!BO300</f>
        <v/>
      </c>
      <c r="H299" s="18"/>
      <c r="I299" s="3" t="str">
        <f t="shared" si="32"/>
        <v/>
      </c>
      <c r="N299">
        <f t="shared" si="28"/>
        <v>0</v>
      </c>
      <c r="O299" s="8">
        <f t="shared" si="33"/>
        <v>0</v>
      </c>
      <c r="P299">
        <f>RANK(O299,$O:$O)+COUNTIF($O$6:O299,O299)-1</f>
        <v>294</v>
      </c>
      <c r="R299" t="str">
        <f t="shared" si="29"/>
        <v>أقل من المتوسط</v>
      </c>
      <c r="U299" s="42">
        <v>294</v>
      </c>
      <c r="V299" s="32">
        <f t="shared" si="34"/>
        <v>0</v>
      </c>
      <c r="W299" s="56">
        <f t="shared" si="30"/>
        <v>0</v>
      </c>
      <c r="X299" s="9" t="str">
        <f t="shared" si="31"/>
        <v>متوسط</v>
      </c>
    </row>
    <row r="300" spans="2:24" customFormat="1" x14ac:dyDescent="0.2">
      <c r="B300" s="42">
        <v>295</v>
      </c>
      <c r="C300" s="516">
        <f>'ادخال البيانات'!A301</f>
        <v>0</v>
      </c>
      <c r="D300" s="516"/>
      <c r="E300" s="516"/>
      <c r="F300" s="6">
        <f>'ادخال البيانات'!BL301</f>
        <v>0</v>
      </c>
      <c r="G300" s="54" t="str">
        <f>'ادخال البيانات'!BO301</f>
        <v/>
      </c>
      <c r="H300" s="18"/>
      <c r="I300" s="3" t="str">
        <f t="shared" si="32"/>
        <v/>
      </c>
      <c r="N300">
        <f t="shared" si="28"/>
        <v>0</v>
      </c>
      <c r="O300" s="8">
        <f t="shared" si="33"/>
        <v>0</v>
      </c>
      <c r="P300">
        <f>RANK(O300,$O:$O)+COUNTIF($O$6:O300,O300)-1</f>
        <v>295</v>
      </c>
      <c r="R300" t="str">
        <f t="shared" si="29"/>
        <v>أقل من المتوسط</v>
      </c>
      <c r="U300" s="42">
        <v>295</v>
      </c>
      <c r="V300" s="32">
        <f t="shared" si="34"/>
        <v>0</v>
      </c>
      <c r="W300" s="56">
        <f t="shared" si="30"/>
        <v>0</v>
      </c>
      <c r="X300" s="9" t="str">
        <f t="shared" si="31"/>
        <v>متوسط</v>
      </c>
    </row>
    <row r="301" spans="2:24" customFormat="1" x14ac:dyDescent="0.2">
      <c r="B301" s="42">
        <v>296</v>
      </c>
      <c r="C301" s="516">
        <f>'ادخال البيانات'!A302</f>
        <v>0</v>
      </c>
      <c r="D301" s="516"/>
      <c r="E301" s="516"/>
      <c r="F301" s="6">
        <f>'ادخال البيانات'!BL302</f>
        <v>0</v>
      </c>
      <c r="G301" s="54" t="str">
        <f>'ادخال البيانات'!BO302</f>
        <v/>
      </c>
      <c r="H301" s="18"/>
      <c r="I301" s="3" t="str">
        <f t="shared" si="32"/>
        <v/>
      </c>
      <c r="N301">
        <f t="shared" si="28"/>
        <v>0</v>
      </c>
      <c r="O301" s="8">
        <f t="shared" si="33"/>
        <v>0</v>
      </c>
      <c r="P301">
        <f>RANK(O301,$O:$O)+COUNTIF($O$6:O301,O301)-1</f>
        <v>296</v>
      </c>
      <c r="R301" t="str">
        <f t="shared" si="29"/>
        <v>أقل من المتوسط</v>
      </c>
      <c r="U301" s="42">
        <v>296</v>
      </c>
      <c r="V301" s="32">
        <f t="shared" si="34"/>
        <v>0</v>
      </c>
      <c r="W301" s="56">
        <f t="shared" si="30"/>
        <v>0</v>
      </c>
      <c r="X301" s="9" t="str">
        <f t="shared" si="31"/>
        <v>متوسط</v>
      </c>
    </row>
    <row r="302" spans="2:24" customFormat="1" x14ac:dyDescent="0.2">
      <c r="B302" s="42">
        <v>297</v>
      </c>
      <c r="C302" s="516">
        <f>'ادخال البيانات'!A303</f>
        <v>0</v>
      </c>
      <c r="D302" s="516"/>
      <c r="E302" s="516"/>
      <c r="F302" s="6">
        <f>'ادخال البيانات'!BL303</f>
        <v>0</v>
      </c>
      <c r="G302" s="54" t="str">
        <f>'ادخال البيانات'!BO303</f>
        <v/>
      </c>
      <c r="H302" s="18"/>
      <c r="I302" s="3" t="str">
        <f t="shared" si="32"/>
        <v/>
      </c>
      <c r="N302">
        <f t="shared" si="28"/>
        <v>0</v>
      </c>
      <c r="O302" s="8">
        <f t="shared" si="33"/>
        <v>0</v>
      </c>
      <c r="P302">
        <f>RANK(O302,$O:$O)+COUNTIF($O$6:O302,O302)-1</f>
        <v>297</v>
      </c>
      <c r="R302" t="str">
        <f t="shared" si="29"/>
        <v>أقل من المتوسط</v>
      </c>
      <c r="U302" s="42">
        <v>297</v>
      </c>
      <c r="V302" s="32">
        <f t="shared" si="34"/>
        <v>0</v>
      </c>
      <c r="W302" s="56">
        <f t="shared" si="30"/>
        <v>0</v>
      </c>
      <c r="X302" s="9" t="str">
        <f t="shared" si="31"/>
        <v>متوسط</v>
      </c>
    </row>
    <row r="303" spans="2:24" customFormat="1" x14ac:dyDescent="0.2">
      <c r="B303" s="42">
        <v>298</v>
      </c>
      <c r="C303" s="516">
        <f>'ادخال البيانات'!A304</f>
        <v>0</v>
      </c>
      <c r="D303" s="516"/>
      <c r="E303" s="516"/>
      <c r="F303" s="6">
        <f>'ادخال البيانات'!BL304</f>
        <v>0</v>
      </c>
      <c r="G303" s="54" t="str">
        <f>'ادخال البيانات'!BO304</f>
        <v/>
      </c>
      <c r="H303" s="18"/>
      <c r="I303" s="3" t="str">
        <f t="shared" si="32"/>
        <v/>
      </c>
      <c r="N303">
        <f t="shared" si="28"/>
        <v>0</v>
      </c>
      <c r="O303" s="8">
        <f t="shared" si="33"/>
        <v>0</v>
      </c>
      <c r="P303">
        <f>RANK(O303,$O:$O)+COUNTIF($O$6:O303,O303)-1</f>
        <v>298</v>
      </c>
      <c r="R303" t="str">
        <f t="shared" si="29"/>
        <v>أقل من المتوسط</v>
      </c>
      <c r="U303" s="42">
        <v>298</v>
      </c>
      <c r="V303" s="32">
        <f t="shared" si="34"/>
        <v>0</v>
      </c>
      <c r="W303" s="56">
        <f t="shared" si="30"/>
        <v>0</v>
      </c>
      <c r="X303" s="9" t="str">
        <f t="shared" si="31"/>
        <v>متوسط</v>
      </c>
    </row>
    <row r="304" spans="2:24" customFormat="1" x14ac:dyDescent="0.2">
      <c r="B304" s="42">
        <v>299</v>
      </c>
      <c r="C304" s="516">
        <f>'ادخال البيانات'!A305</f>
        <v>0</v>
      </c>
      <c r="D304" s="516"/>
      <c r="E304" s="516"/>
      <c r="F304" s="6">
        <f>'ادخال البيانات'!BL305</f>
        <v>0</v>
      </c>
      <c r="G304" s="54" t="str">
        <f>'ادخال البيانات'!BO305</f>
        <v/>
      </c>
      <c r="H304" s="18"/>
      <c r="I304" s="3" t="str">
        <f t="shared" si="32"/>
        <v/>
      </c>
      <c r="N304">
        <f t="shared" si="28"/>
        <v>0</v>
      </c>
      <c r="O304" s="8">
        <f t="shared" si="33"/>
        <v>0</v>
      </c>
      <c r="P304">
        <f>RANK(O304,$O:$O)+COUNTIF($O$6:O304,O304)-1</f>
        <v>299</v>
      </c>
      <c r="R304" t="str">
        <f t="shared" si="29"/>
        <v>أقل من المتوسط</v>
      </c>
      <c r="U304" s="42">
        <v>299</v>
      </c>
      <c r="V304" s="32">
        <f t="shared" si="34"/>
        <v>0</v>
      </c>
      <c r="W304" s="56">
        <f t="shared" si="30"/>
        <v>0</v>
      </c>
      <c r="X304" s="9" t="str">
        <f t="shared" si="31"/>
        <v>متوسط</v>
      </c>
    </row>
    <row r="305" spans="2:24" customFormat="1" x14ac:dyDescent="0.2">
      <c r="B305" s="42">
        <v>300</v>
      </c>
      <c r="C305" s="516">
        <f>'ادخال البيانات'!A306</f>
        <v>0</v>
      </c>
      <c r="D305" s="516"/>
      <c r="E305" s="516"/>
      <c r="F305" s="6">
        <f>'ادخال البيانات'!BL306</f>
        <v>0</v>
      </c>
      <c r="G305" s="54" t="str">
        <f>'ادخال البيانات'!BO306</f>
        <v/>
      </c>
      <c r="H305" s="18"/>
      <c r="I305" s="3" t="str">
        <f t="shared" si="32"/>
        <v/>
      </c>
      <c r="N305">
        <f t="shared" si="28"/>
        <v>0</v>
      </c>
      <c r="O305" s="8">
        <f t="shared" si="33"/>
        <v>0</v>
      </c>
      <c r="P305">
        <f>RANK(O305,$O:$O)+COUNTIF($O$6:O305,O305)-1</f>
        <v>300</v>
      </c>
      <c r="R305" t="str">
        <f t="shared" si="29"/>
        <v>أقل من المتوسط</v>
      </c>
      <c r="U305" s="42">
        <v>300</v>
      </c>
      <c r="V305" s="32">
        <f t="shared" si="34"/>
        <v>0</v>
      </c>
      <c r="W305" s="56">
        <f t="shared" si="30"/>
        <v>0</v>
      </c>
      <c r="X305" s="9" t="str">
        <f t="shared" si="31"/>
        <v>متوسط</v>
      </c>
    </row>
    <row r="306" spans="2:24" customFormat="1" x14ac:dyDescent="0.2">
      <c r="B306" s="42">
        <v>301</v>
      </c>
      <c r="C306" s="516">
        <f>'ادخال البيانات'!A307</f>
        <v>0</v>
      </c>
      <c r="D306" s="516"/>
      <c r="E306" s="516"/>
      <c r="F306" s="6">
        <f>'ادخال البيانات'!BL307</f>
        <v>0</v>
      </c>
      <c r="G306" s="54" t="str">
        <f>'ادخال البيانات'!BO307</f>
        <v/>
      </c>
      <c r="H306" s="18"/>
      <c r="I306" s="3" t="str">
        <f t="shared" si="32"/>
        <v/>
      </c>
      <c r="N306">
        <f t="shared" si="28"/>
        <v>0</v>
      </c>
      <c r="O306" s="8">
        <f t="shared" si="33"/>
        <v>0</v>
      </c>
      <c r="P306">
        <f>RANK(O306,$O:$O)+COUNTIF($O$6:O306,O306)-1</f>
        <v>301</v>
      </c>
      <c r="R306" t="str">
        <f t="shared" si="29"/>
        <v>أقل من المتوسط</v>
      </c>
      <c r="U306" s="42">
        <v>301</v>
      </c>
      <c r="V306" s="32">
        <f t="shared" si="34"/>
        <v>0</v>
      </c>
      <c r="W306" s="56">
        <f t="shared" si="30"/>
        <v>0</v>
      </c>
      <c r="X306" s="9" t="str">
        <f t="shared" si="31"/>
        <v>متوسط</v>
      </c>
    </row>
    <row r="307" spans="2:24" customFormat="1" x14ac:dyDescent="0.2">
      <c r="B307" s="42">
        <v>302</v>
      </c>
      <c r="C307" s="516">
        <f>'ادخال البيانات'!A308</f>
        <v>0</v>
      </c>
      <c r="D307" s="516"/>
      <c r="E307" s="516"/>
      <c r="F307" s="6">
        <f>'ادخال البيانات'!BL308</f>
        <v>0</v>
      </c>
      <c r="G307" s="54" t="str">
        <f>'ادخال البيانات'!BO308</f>
        <v/>
      </c>
      <c r="H307" s="18"/>
      <c r="I307" s="3" t="str">
        <f t="shared" si="32"/>
        <v/>
      </c>
      <c r="N307">
        <f t="shared" si="28"/>
        <v>0</v>
      </c>
      <c r="O307" s="8">
        <f t="shared" si="33"/>
        <v>0</v>
      </c>
      <c r="P307">
        <f>RANK(O307,$O:$O)+COUNTIF($O$6:O307,O307)-1</f>
        <v>302</v>
      </c>
      <c r="R307" t="str">
        <f t="shared" si="29"/>
        <v>أقل من المتوسط</v>
      </c>
      <c r="U307" s="42">
        <v>302</v>
      </c>
      <c r="V307" s="32">
        <f t="shared" si="34"/>
        <v>0</v>
      </c>
      <c r="W307" s="56">
        <f t="shared" si="30"/>
        <v>0</v>
      </c>
      <c r="X307" s="9" t="str">
        <f t="shared" si="31"/>
        <v>متوسط</v>
      </c>
    </row>
    <row r="308" spans="2:24" customFormat="1" x14ac:dyDescent="0.2">
      <c r="B308" s="42">
        <v>303</v>
      </c>
      <c r="C308" s="516">
        <f>'ادخال البيانات'!A309</f>
        <v>0</v>
      </c>
      <c r="D308" s="516"/>
      <c r="E308" s="516"/>
      <c r="F308" s="6">
        <f>'ادخال البيانات'!BL309</f>
        <v>0</v>
      </c>
      <c r="G308" s="54" t="str">
        <f>'ادخال البيانات'!BO309</f>
        <v/>
      </c>
      <c r="H308" s="18"/>
      <c r="I308" s="3" t="str">
        <f t="shared" si="32"/>
        <v/>
      </c>
      <c r="N308">
        <f t="shared" si="28"/>
        <v>0</v>
      </c>
      <c r="O308" s="8">
        <f t="shared" si="33"/>
        <v>0</v>
      </c>
      <c r="P308">
        <f>RANK(O308,$O:$O)+COUNTIF($O$6:O308,O308)-1</f>
        <v>303</v>
      </c>
      <c r="R308" t="str">
        <f t="shared" si="29"/>
        <v>أقل من المتوسط</v>
      </c>
      <c r="U308" s="42">
        <v>303</v>
      </c>
      <c r="V308" s="32">
        <f t="shared" si="34"/>
        <v>0</v>
      </c>
      <c r="W308" s="56">
        <f t="shared" si="30"/>
        <v>0</v>
      </c>
      <c r="X308" s="9" t="str">
        <f t="shared" si="31"/>
        <v>متوسط</v>
      </c>
    </row>
    <row r="309" spans="2:24" customFormat="1" x14ac:dyDescent="0.2">
      <c r="B309" s="42">
        <v>304</v>
      </c>
      <c r="C309" s="516">
        <f>'ادخال البيانات'!A310</f>
        <v>0</v>
      </c>
      <c r="D309" s="516"/>
      <c r="E309" s="516"/>
      <c r="F309" s="6">
        <f>'ادخال البيانات'!BL310</f>
        <v>0</v>
      </c>
      <c r="G309" s="54" t="str">
        <f>'ادخال البيانات'!BO310</f>
        <v/>
      </c>
      <c r="H309" s="18"/>
      <c r="I309" s="3" t="str">
        <f t="shared" si="32"/>
        <v/>
      </c>
      <c r="N309">
        <f t="shared" si="28"/>
        <v>0</v>
      </c>
      <c r="O309" s="8">
        <f t="shared" si="33"/>
        <v>0</v>
      </c>
      <c r="P309">
        <f>RANK(O309,$O:$O)+COUNTIF($O$6:O309,O309)-1</f>
        <v>304</v>
      </c>
      <c r="R309" t="str">
        <f t="shared" si="29"/>
        <v>أقل من المتوسط</v>
      </c>
      <c r="U309" s="42">
        <v>304</v>
      </c>
      <c r="V309" s="32">
        <f t="shared" si="34"/>
        <v>0</v>
      </c>
      <c r="W309" s="56">
        <f t="shared" si="30"/>
        <v>0</v>
      </c>
      <c r="X309" s="9" t="str">
        <f t="shared" si="31"/>
        <v>متوسط</v>
      </c>
    </row>
    <row r="310" spans="2:24" customFormat="1" x14ac:dyDescent="0.2">
      <c r="B310" s="42">
        <v>305</v>
      </c>
      <c r="C310" s="516">
        <f>'ادخال البيانات'!A311</f>
        <v>0</v>
      </c>
      <c r="D310" s="516"/>
      <c r="E310" s="516"/>
      <c r="F310" s="6">
        <f>'ادخال البيانات'!BL311</f>
        <v>0</v>
      </c>
      <c r="G310" s="54" t="str">
        <f>'ادخال البيانات'!BO311</f>
        <v/>
      </c>
      <c r="H310" s="18"/>
      <c r="I310" s="3" t="str">
        <f t="shared" si="32"/>
        <v/>
      </c>
      <c r="N310">
        <f t="shared" si="28"/>
        <v>0</v>
      </c>
      <c r="O310" s="8">
        <f t="shared" si="33"/>
        <v>0</v>
      </c>
      <c r="P310">
        <f>RANK(O310,$O:$O)+COUNTIF($O$6:O310,O310)-1</f>
        <v>305</v>
      </c>
      <c r="R310" t="str">
        <f t="shared" si="29"/>
        <v>أقل من المتوسط</v>
      </c>
      <c r="U310" s="42">
        <v>305</v>
      </c>
      <c r="V310" s="32">
        <f t="shared" si="34"/>
        <v>0</v>
      </c>
      <c r="W310" s="56">
        <f t="shared" si="30"/>
        <v>0</v>
      </c>
      <c r="X310" s="9" t="str">
        <f t="shared" si="31"/>
        <v>متوسط</v>
      </c>
    </row>
    <row r="311" spans="2:24" customFormat="1" x14ac:dyDescent="0.2">
      <c r="B311" s="42">
        <v>306</v>
      </c>
      <c r="C311" s="516">
        <f>'ادخال البيانات'!A312</f>
        <v>0</v>
      </c>
      <c r="D311" s="516"/>
      <c r="E311" s="516"/>
      <c r="F311" s="6">
        <f>'ادخال البيانات'!BL312</f>
        <v>0</v>
      </c>
      <c r="G311" s="54" t="str">
        <f>'ادخال البيانات'!BO312</f>
        <v/>
      </c>
      <c r="H311" s="18"/>
      <c r="I311" s="3" t="str">
        <f t="shared" si="32"/>
        <v/>
      </c>
      <c r="N311">
        <f t="shared" si="28"/>
        <v>0</v>
      </c>
      <c r="O311" s="8">
        <f t="shared" si="33"/>
        <v>0</v>
      </c>
      <c r="P311">
        <f>RANK(O311,$O:$O)+COUNTIF($O$6:O311,O311)-1</f>
        <v>306</v>
      </c>
      <c r="R311" t="str">
        <f t="shared" si="29"/>
        <v>أقل من المتوسط</v>
      </c>
      <c r="U311" s="42">
        <v>306</v>
      </c>
      <c r="V311" s="32">
        <f t="shared" si="34"/>
        <v>0</v>
      </c>
      <c r="W311" s="56">
        <f t="shared" si="30"/>
        <v>0</v>
      </c>
      <c r="X311" s="9" t="str">
        <f t="shared" si="31"/>
        <v>متوسط</v>
      </c>
    </row>
    <row r="312" spans="2:24" customFormat="1" x14ac:dyDescent="0.2">
      <c r="B312" s="42">
        <v>307</v>
      </c>
      <c r="C312" s="516">
        <f>'ادخال البيانات'!A313</f>
        <v>0</v>
      </c>
      <c r="D312" s="516"/>
      <c r="E312" s="516"/>
      <c r="F312" s="6">
        <f>'ادخال البيانات'!BL313</f>
        <v>0</v>
      </c>
      <c r="G312" s="54" t="str">
        <f>'ادخال البيانات'!BO313</f>
        <v/>
      </c>
      <c r="H312" s="18"/>
      <c r="I312" s="3" t="str">
        <f t="shared" si="32"/>
        <v/>
      </c>
      <c r="N312">
        <f t="shared" si="28"/>
        <v>0</v>
      </c>
      <c r="O312" s="8">
        <f t="shared" si="33"/>
        <v>0</v>
      </c>
      <c r="P312">
        <f>RANK(O312,$O:$O)+COUNTIF($O$6:O312,O312)-1</f>
        <v>307</v>
      </c>
      <c r="R312" t="str">
        <f t="shared" si="29"/>
        <v>أقل من المتوسط</v>
      </c>
      <c r="U312" s="42">
        <v>307</v>
      </c>
      <c r="V312" s="32">
        <f t="shared" si="34"/>
        <v>0</v>
      </c>
      <c r="W312" s="56">
        <f t="shared" si="30"/>
        <v>0</v>
      </c>
      <c r="X312" s="9" t="str">
        <f t="shared" si="31"/>
        <v>متوسط</v>
      </c>
    </row>
    <row r="313" spans="2:24" customFormat="1" x14ac:dyDescent="0.2">
      <c r="B313" s="42">
        <v>308</v>
      </c>
      <c r="C313" s="516">
        <f>'ادخال البيانات'!A314</f>
        <v>0</v>
      </c>
      <c r="D313" s="516"/>
      <c r="E313" s="516"/>
      <c r="F313" s="6">
        <f>'ادخال البيانات'!BL314</f>
        <v>0</v>
      </c>
      <c r="G313" s="54" t="str">
        <f>'ادخال البيانات'!BO314</f>
        <v/>
      </c>
      <c r="H313" s="18"/>
      <c r="I313" s="3" t="str">
        <f t="shared" si="32"/>
        <v/>
      </c>
      <c r="N313">
        <f t="shared" si="28"/>
        <v>0</v>
      </c>
      <c r="O313" s="8">
        <f t="shared" si="33"/>
        <v>0</v>
      </c>
      <c r="P313">
        <f>RANK(O313,$O:$O)+COUNTIF($O$6:O313,O313)-1</f>
        <v>308</v>
      </c>
      <c r="R313" t="str">
        <f t="shared" si="29"/>
        <v>أقل من المتوسط</v>
      </c>
      <c r="U313" s="42">
        <v>308</v>
      </c>
      <c r="V313" s="32">
        <f t="shared" si="34"/>
        <v>0</v>
      </c>
      <c r="W313" s="56">
        <f t="shared" si="30"/>
        <v>0</v>
      </c>
      <c r="X313" s="9" t="str">
        <f t="shared" si="31"/>
        <v>متوسط</v>
      </c>
    </row>
    <row r="314" spans="2:24" customFormat="1" x14ac:dyDescent="0.2">
      <c r="B314" s="42">
        <v>309</v>
      </c>
      <c r="C314" s="516">
        <f>'ادخال البيانات'!A315</f>
        <v>0</v>
      </c>
      <c r="D314" s="516"/>
      <c r="E314" s="516"/>
      <c r="F314" s="6">
        <f>'ادخال البيانات'!BL315</f>
        <v>0</v>
      </c>
      <c r="G314" s="54" t="str">
        <f>'ادخال البيانات'!BO315</f>
        <v/>
      </c>
      <c r="H314" s="18"/>
      <c r="I314" s="3" t="str">
        <f t="shared" si="32"/>
        <v/>
      </c>
      <c r="N314">
        <f t="shared" si="28"/>
        <v>0</v>
      </c>
      <c r="O314" s="8">
        <f t="shared" si="33"/>
        <v>0</v>
      </c>
      <c r="P314">
        <f>RANK(O314,$O:$O)+COUNTIF($O$6:O314,O314)-1</f>
        <v>309</v>
      </c>
      <c r="R314" t="str">
        <f t="shared" si="29"/>
        <v>أقل من المتوسط</v>
      </c>
      <c r="U314" s="42">
        <v>309</v>
      </c>
      <c r="V314" s="32">
        <f t="shared" si="34"/>
        <v>0</v>
      </c>
      <c r="W314" s="56">
        <f t="shared" si="30"/>
        <v>0</v>
      </c>
      <c r="X314" s="9" t="str">
        <f t="shared" si="31"/>
        <v>متوسط</v>
      </c>
    </row>
    <row r="315" spans="2:24" customFormat="1" x14ac:dyDescent="0.2">
      <c r="B315" s="42">
        <v>310</v>
      </c>
      <c r="C315" s="516">
        <f>'ادخال البيانات'!A316</f>
        <v>0</v>
      </c>
      <c r="D315" s="516"/>
      <c r="E315" s="516"/>
      <c r="F315" s="6">
        <f>'ادخال البيانات'!BL316</f>
        <v>0</v>
      </c>
      <c r="G315" s="54" t="str">
        <f>'ادخال البيانات'!BO316</f>
        <v/>
      </c>
      <c r="H315" s="18"/>
      <c r="I315" s="3" t="str">
        <f t="shared" si="32"/>
        <v/>
      </c>
      <c r="N315">
        <f t="shared" si="28"/>
        <v>0</v>
      </c>
      <c r="O315" s="8">
        <f t="shared" si="33"/>
        <v>0</v>
      </c>
      <c r="P315">
        <f>RANK(O315,$O:$O)+COUNTIF($O$6:O315,O315)-1</f>
        <v>310</v>
      </c>
      <c r="R315" t="str">
        <f t="shared" si="29"/>
        <v>أقل من المتوسط</v>
      </c>
      <c r="U315" s="42">
        <v>310</v>
      </c>
      <c r="V315" s="32">
        <f t="shared" si="34"/>
        <v>0</v>
      </c>
      <c r="W315" s="56">
        <f t="shared" si="30"/>
        <v>0</v>
      </c>
      <c r="X315" s="9" t="str">
        <f t="shared" si="31"/>
        <v>متوسط</v>
      </c>
    </row>
    <row r="316" spans="2:24" customFormat="1" x14ac:dyDescent="0.2">
      <c r="B316" s="42">
        <v>311</v>
      </c>
      <c r="C316" s="516">
        <f>'ادخال البيانات'!A317</f>
        <v>0</v>
      </c>
      <c r="D316" s="516"/>
      <c r="E316" s="516"/>
      <c r="F316" s="6">
        <f>'ادخال البيانات'!BL317</f>
        <v>0</v>
      </c>
      <c r="G316" s="54" t="str">
        <f>'ادخال البيانات'!BO317</f>
        <v/>
      </c>
      <c r="H316" s="18"/>
      <c r="I316" s="3" t="str">
        <f t="shared" si="32"/>
        <v/>
      </c>
      <c r="N316">
        <f t="shared" si="28"/>
        <v>0</v>
      </c>
      <c r="O316" s="8">
        <f t="shared" si="33"/>
        <v>0</v>
      </c>
      <c r="P316">
        <f>RANK(O316,$O:$O)+COUNTIF($O$6:O316,O316)-1</f>
        <v>311</v>
      </c>
      <c r="R316" t="str">
        <f t="shared" si="29"/>
        <v>أقل من المتوسط</v>
      </c>
      <c r="U316" s="42">
        <v>311</v>
      </c>
      <c r="V316" s="32">
        <f t="shared" si="34"/>
        <v>0</v>
      </c>
      <c r="W316" s="56">
        <f t="shared" si="30"/>
        <v>0</v>
      </c>
      <c r="X316" s="9" t="str">
        <f t="shared" si="31"/>
        <v>متوسط</v>
      </c>
    </row>
    <row r="317" spans="2:24" customFormat="1" x14ac:dyDescent="0.2">
      <c r="B317" s="42">
        <v>312</v>
      </c>
      <c r="C317" s="516">
        <f>'ادخال البيانات'!A318</f>
        <v>0</v>
      </c>
      <c r="D317" s="516"/>
      <c r="E317" s="516"/>
      <c r="F317" s="6">
        <f>'ادخال البيانات'!BL318</f>
        <v>0</v>
      </c>
      <c r="G317" s="54" t="str">
        <f>'ادخال البيانات'!BO318</f>
        <v/>
      </c>
      <c r="H317" s="18"/>
      <c r="I317" s="3" t="str">
        <f t="shared" si="32"/>
        <v/>
      </c>
      <c r="N317">
        <f t="shared" si="28"/>
        <v>0</v>
      </c>
      <c r="O317" s="8">
        <f t="shared" si="33"/>
        <v>0</v>
      </c>
      <c r="P317">
        <f>RANK(O317,$O:$O)+COUNTIF($O$6:O317,O317)-1</f>
        <v>312</v>
      </c>
      <c r="R317" t="str">
        <f t="shared" si="29"/>
        <v>أقل من المتوسط</v>
      </c>
      <c r="U317" s="42">
        <v>312</v>
      </c>
      <c r="V317" s="32">
        <f t="shared" si="34"/>
        <v>0</v>
      </c>
      <c r="W317" s="56">
        <f t="shared" si="30"/>
        <v>0</v>
      </c>
      <c r="X317" s="9" t="str">
        <f t="shared" si="31"/>
        <v>متوسط</v>
      </c>
    </row>
    <row r="318" spans="2:24" customFormat="1" x14ac:dyDescent="0.2">
      <c r="B318" s="42">
        <v>313</v>
      </c>
      <c r="C318" s="516">
        <f>'ادخال البيانات'!A319</f>
        <v>0</v>
      </c>
      <c r="D318" s="516"/>
      <c r="E318" s="516"/>
      <c r="F318" s="6">
        <f>'ادخال البيانات'!BL319</f>
        <v>0</v>
      </c>
      <c r="G318" s="54" t="str">
        <f>'ادخال البيانات'!BO319</f>
        <v/>
      </c>
      <c r="H318" s="18"/>
      <c r="I318" s="3" t="str">
        <f t="shared" si="32"/>
        <v/>
      </c>
      <c r="N318">
        <f t="shared" si="28"/>
        <v>0</v>
      </c>
      <c r="O318" s="8">
        <f t="shared" si="33"/>
        <v>0</v>
      </c>
      <c r="P318">
        <f>RANK(O318,$O:$O)+COUNTIF($O$6:O318,O318)-1</f>
        <v>313</v>
      </c>
      <c r="R318" t="str">
        <f t="shared" si="29"/>
        <v>أقل من المتوسط</v>
      </c>
      <c r="U318" s="42">
        <v>313</v>
      </c>
      <c r="V318" s="32">
        <f t="shared" si="34"/>
        <v>0</v>
      </c>
      <c r="W318" s="56">
        <f t="shared" si="30"/>
        <v>0</v>
      </c>
      <c r="X318" s="9" t="str">
        <f t="shared" si="31"/>
        <v>متوسط</v>
      </c>
    </row>
    <row r="319" spans="2:24" customFormat="1" x14ac:dyDescent="0.2">
      <c r="B319" s="42">
        <v>314</v>
      </c>
      <c r="C319" s="516">
        <f>'ادخال البيانات'!A320</f>
        <v>0</v>
      </c>
      <c r="D319" s="516"/>
      <c r="E319" s="516"/>
      <c r="F319" s="6">
        <f>'ادخال البيانات'!BL320</f>
        <v>0</v>
      </c>
      <c r="G319" s="54" t="str">
        <f>'ادخال البيانات'!BO320</f>
        <v/>
      </c>
      <c r="H319" s="18"/>
      <c r="I319" s="3" t="str">
        <f t="shared" si="32"/>
        <v/>
      </c>
      <c r="N319">
        <f t="shared" si="28"/>
        <v>0</v>
      </c>
      <c r="O319" s="8">
        <f t="shared" si="33"/>
        <v>0</v>
      </c>
      <c r="P319">
        <f>RANK(O319,$O:$O)+COUNTIF($O$6:O319,O319)-1</f>
        <v>314</v>
      </c>
      <c r="R319" t="str">
        <f t="shared" si="29"/>
        <v>أقل من المتوسط</v>
      </c>
      <c r="U319" s="42">
        <v>314</v>
      </c>
      <c r="V319" s="32">
        <f t="shared" si="34"/>
        <v>0</v>
      </c>
      <c r="W319" s="56">
        <f t="shared" si="30"/>
        <v>0</v>
      </c>
      <c r="X319" s="9" t="str">
        <f t="shared" si="31"/>
        <v>متوسط</v>
      </c>
    </row>
    <row r="320" spans="2:24" customFormat="1" x14ac:dyDescent="0.2">
      <c r="B320" s="42">
        <v>315</v>
      </c>
      <c r="C320" s="516">
        <f>'ادخال البيانات'!A321</f>
        <v>0</v>
      </c>
      <c r="D320" s="516"/>
      <c r="E320" s="516"/>
      <c r="F320" s="6">
        <f>'ادخال البيانات'!BL321</f>
        <v>0</v>
      </c>
      <c r="G320" s="54" t="str">
        <f>'ادخال البيانات'!BO321</f>
        <v/>
      </c>
      <c r="H320" s="18"/>
      <c r="I320" s="3" t="str">
        <f t="shared" si="32"/>
        <v/>
      </c>
      <c r="N320">
        <f t="shared" si="28"/>
        <v>0</v>
      </c>
      <c r="O320" s="8">
        <f t="shared" si="33"/>
        <v>0</v>
      </c>
      <c r="P320">
        <f>RANK(O320,$O:$O)+COUNTIF($O$6:O320,O320)-1</f>
        <v>315</v>
      </c>
      <c r="R320" t="str">
        <f t="shared" si="29"/>
        <v>أقل من المتوسط</v>
      </c>
      <c r="U320" s="42">
        <v>315</v>
      </c>
      <c r="V320" s="32">
        <f t="shared" si="34"/>
        <v>0</v>
      </c>
      <c r="W320" s="56">
        <f t="shared" si="30"/>
        <v>0</v>
      </c>
      <c r="X320" s="9" t="str">
        <f t="shared" si="31"/>
        <v>متوسط</v>
      </c>
    </row>
    <row r="321" spans="2:24" customFormat="1" x14ac:dyDescent="0.2">
      <c r="B321" s="42">
        <v>316</v>
      </c>
      <c r="C321" s="516">
        <f>'ادخال البيانات'!A322</f>
        <v>0</v>
      </c>
      <c r="D321" s="516"/>
      <c r="E321" s="516"/>
      <c r="F321" s="6">
        <f>'ادخال البيانات'!BL322</f>
        <v>0</v>
      </c>
      <c r="G321" s="54" t="str">
        <f>'ادخال البيانات'!BO322</f>
        <v/>
      </c>
      <c r="H321" s="18"/>
      <c r="I321" s="3" t="str">
        <f t="shared" si="32"/>
        <v/>
      </c>
      <c r="N321">
        <f t="shared" si="28"/>
        <v>0</v>
      </c>
      <c r="O321" s="8">
        <f t="shared" si="33"/>
        <v>0</v>
      </c>
      <c r="P321">
        <f>RANK(O321,$O:$O)+COUNTIF($O$6:O321,O321)-1</f>
        <v>316</v>
      </c>
      <c r="R321" t="str">
        <f t="shared" si="29"/>
        <v>أقل من المتوسط</v>
      </c>
      <c r="U321" s="42">
        <v>316</v>
      </c>
      <c r="V321" s="32">
        <f t="shared" si="34"/>
        <v>0</v>
      </c>
      <c r="W321" s="56">
        <f t="shared" si="30"/>
        <v>0</v>
      </c>
      <c r="X321" s="9" t="str">
        <f t="shared" si="31"/>
        <v>متوسط</v>
      </c>
    </row>
    <row r="322" spans="2:24" customFormat="1" x14ac:dyDescent="0.2">
      <c r="B322" s="42">
        <v>317</v>
      </c>
      <c r="C322" s="516">
        <f>'ادخال البيانات'!A323</f>
        <v>0</v>
      </c>
      <c r="D322" s="516"/>
      <c r="E322" s="516"/>
      <c r="F322" s="6">
        <f>'ادخال البيانات'!BL323</f>
        <v>0</v>
      </c>
      <c r="G322" s="54" t="str">
        <f>'ادخال البيانات'!BO323</f>
        <v/>
      </c>
      <c r="H322" s="18"/>
      <c r="I322" s="3" t="str">
        <f t="shared" si="32"/>
        <v/>
      </c>
      <c r="N322">
        <f t="shared" si="28"/>
        <v>0</v>
      </c>
      <c r="O322" s="8">
        <f t="shared" si="33"/>
        <v>0</v>
      </c>
      <c r="P322">
        <f>RANK(O322,$O:$O)+COUNTIF($O$6:O322,O322)-1</f>
        <v>317</v>
      </c>
      <c r="R322" t="str">
        <f t="shared" si="29"/>
        <v>أقل من المتوسط</v>
      </c>
      <c r="U322" s="42">
        <v>317</v>
      </c>
      <c r="V322" s="32">
        <f t="shared" si="34"/>
        <v>0</v>
      </c>
      <c r="W322" s="56">
        <f t="shared" si="30"/>
        <v>0</v>
      </c>
      <c r="X322" s="9" t="str">
        <f t="shared" si="31"/>
        <v>متوسط</v>
      </c>
    </row>
    <row r="323" spans="2:24" customFormat="1" x14ac:dyDescent="0.2">
      <c r="B323" s="42">
        <v>318</v>
      </c>
      <c r="C323" s="516">
        <f>'ادخال البيانات'!A324</f>
        <v>0</v>
      </c>
      <c r="D323" s="516"/>
      <c r="E323" s="516"/>
      <c r="F323" s="6">
        <f>'ادخال البيانات'!BL324</f>
        <v>0</v>
      </c>
      <c r="G323" s="54" t="str">
        <f>'ادخال البيانات'!BO324</f>
        <v/>
      </c>
      <c r="H323" s="18"/>
      <c r="I323" s="3" t="str">
        <f t="shared" si="32"/>
        <v/>
      </c>
      <c r="N323">
        <f t="shared" si="28"/>
        <v>0</v>
      </c>
      <c r="O323" s="8">
        <f t="shared" si="33"/>
        <v>0</v>
      </c>
      <c r="P323">
        <f>RANK(O323,$O:$O)+COUNTIF($O$6:O323,O323)-1</f>
        <v>318</v>
      </c>
      <c r="R323" t="str">
        <f t="shared" si="29"/>
        <v>أقل من المتوسط</v>
      </c>
      <c r="U323" s="42">
        <v>318</v>
      </c>
      <c r="V323" s="32">
        <f t="shared" si="34"/>
        <v>0</v>
      </c>
      <c r="W323" s="56">
        <f t="shared" si="30"/>
        <v>0</v>
      </c>
      <c r="X323" s="9" t="str">
        <f t="shared" si="31"/>
        <v>متوسط</v>
      </c>
    </row>
    <row r="324" spans="2:24" customFormat="1" x14ac:dyDescent="0.2">
      <c r="B324" s="42">
        <v>319</v>
      </c>
      <c r="C324" s="516">
        <f>'ادخال البيانات'!A325</f>
        <v>0</v>
      </c>
      <c r="D324" s="516"/>
      <c r="E324" s="516"/>
      <c r="F324" s="6">
        <f>'ادخال البيانات'!BL325</f>
        <v>0</v>
      </c>
      <c r="G324" s="54" t="str">
        <f>'ادخال البيانات'!BO325</f>
        <v/>
      </c>
      <c r="H324" s="18"/>
      <c r="I324" s="3" t="str">
        <f t="shared" si="32"/>
        <v/>
      </c>
      <c r="N324">
        <f t="shared" si="28"/>
        <v>0</v>
      </c>
      <c r="O324" s="8">
        <f t="shared" si="33"/>
        <v>0</v>
      </c>
      <c r="P324">
        <f>RANK(O324,$O:$O)+COUNTIF($O$6:O324,O324)-1</f>
        <v>319</v>
      </c>
      <c r="R324" t="str">
        <f t="shared" si="29"/>
        <v>أقل من المتوسط</v>
      </c>
      <c r="U324" s="42">
        <v>319</v>
      </c>
      <c r="V324" s="32">
        <f t="shared" si="34"/>
        <v>0</v>
      </c>
      <c r="W324" s="56">
        <f t="shared" si="30"/>
        <v>0</v>
      </c>
      <c r="X324" s="9" t="str">
        <f t="shared" si="31"/>
        <v>متوسط</v>
      </c>
    </row>
    <row r="325" spans="2:24" customFormat="1" x14ac:dyDescent="0.2">
      <c r="B325" s="42">
        <v>320</v>
      </c>
      <c r="C325" s="516">
        <f>'ادخال البيانات'!A326</f>
        <v>0</v>
      </c>
      <c r="D325" s="516"/>
      <c r="E325" s="516"/>
      <c r="F325" s="6">
        <f>'ادخال البيانات'!BL326</f>
        <v>0</v>
      </c>
      <c r="G325" s="54" t="str">
        <f>'ادخال البيانات'!BO326</f>
        <v/>
      </c>
      <c r="H325" s="18"/>
      <c r="I325" s="3" t="str">
        <f t="shared" si="32"/>
        <v/>
      </c>
      <c r="N325">
        <f t="shared" si="28"/>
        <v>0</v>
      </c>
      <c r="O325" s="8">
        <f t="shared" si="33"/>
        <v>0</v>
      </c>
      <c r="P325">
        <f>RANK(O325,$O:$O)+COUNTIF($O$6:O325,O325)-1</f>
        <v>320</v>
      </c>
      <c r="R325" t="str">
        <f t="shared" si="29"/>
        <v>أقل من المتوسط</v>
      </c>
      <c r="U325" s="42">
        <v>320</v>
      </c>
      <c r="V325" s="32">
        <f t="shared" si="34"/>
        <v>0</v>
      </c>
      <c r="W325" s="56">
        <f t="shared" si="30"/>
        <v>0</v>
      </c>
      <c r="X325" s="9" t="str">
        <f t="shared" si="31"/>
        <v>متوسط</v>
      </c>
    </row>
    <row r="326" spans="2:24" customFormat="1" x14ac:dyDescent="0.2">
      <c r="B326" s="42">
        <v>321</v>
      </c>
      <c r="C326" s="516">
        <f>'ادخال البيانات'!A327</f>
        <v>0</v>
      </c>
      <c r="D326" s="516"/>
      <c r="E326" s="516"/>
      <c r="F326" s="6">
        <f>'ادخال البيانات'!BL327</f>
        <v>0</v>
      </c>
      <c r="G326" s="54" t="str">
        <f>'ادخال البيانات'!BO327</f>
        <v/>
      </c>
      <c r="H326" s="18"/>
      <c r="I326" s="3" t="str">
        <f t="shared" si="32"/>
        <v/>
      </c>
      <c r="N326">
        <f t="shared" ref="N326:N389" si="35">C326</f>
        <v>0</v>
      </c>
      <c r="O326" s="8">
        <f t="shared" si="33"/>
        <v>0</v>
      </c>
      <c r="P326">
        <f>RANK(O326,$O:$O)+COUNTIF($O$6:O326,O326)-1</f>
        <v>321</v>
      </c>
      <c r="R326" t="str">
        <f t="shared" ref="R326:R389" si="36">IF(O326&lt;=$AI$6,"أقل من المتوسط",IF(O326&gt;=$AI$7,"فوق المتوسط","متوسط"))</f>
        <v>أقل من المتوسط</v>
      </c>
      <c r="U326" s="42">
        <v>321</v>
      </c>
      <c r="V326" s="32">
        <f t="shared" si="34"/>
        <v>0</v>
      </c>
      <c r="W326" s="56">
        <f t="shared" ref="W326:W389" si="37">INDEX($O$6:$O$449,MATCH(U326,$P$6:$P$449,0))</f>
        <v>0</v>
      </c>
      <c r="X326" s="9" t="str">
        <f t="shared" ref="X326:X389" si="38">IFERROR(IF(W326&gt;$AI$7,"فوق المتوسط",IF(W326&gt;=$AI$6,"متوسط",IF(W326&gt;=$AI$6,"أقل من المتوسط",IF(V326&gt;0,"أقل من المتوسط")))),"لايوجد")</f>
        <v>متوسط</v>
      </c>
    </row>
    <row r="327" spans="2:24" customFormat="1" x14ac:dyDescent="0.2">
      <c r="B327" s="42">
        <v>322</v>
      </c>
      <c r="C327" s="516">
        <f>'ادخال البيانات'!A328</f>
        <v>0</v>
      </c>
      <c r="D327" s="516"/>
      <c r="E327" s="516"/>
      <c r="F327" s="6">
        <f>'ادخال البيانات'!BL328</f>
        <v>0</v>
      </c>
      <c r="G327" s="54" t="str">
        <f>'ادخال البيانات'!BO328</f>
        <v/>
      </c>
      <c r="H327" s="18"/>
      <c r="I327" s="3" t="str">
        <f t="shared" ref="I327:I390" si="39">G327</f>
        <v/>
      </c>
      <c r="N327">
        <f t="shared" si="35"/>
        <v>0</v>
      </c>
      <c r="O327" s="8">
        <f t="shared" ref="O327:O390" si="40">F327</f>
        <v>0</v>
      </c>
      <c r="P327">
        <f>RANK(O327,$O:$O)+COUNTIF($O$6:O327,O327)-1</f>
        <v>322</v>
      </c>
      <c r="R327" t="str">
        <f t="shared" si="36"/>
        <v>أقل من المتوسط</v>
      </c>
      <c r="U327" s="42">
        <v>322</v>
      </c>
      <c r="V327" s="32">
        <f t="shared" ref="V327:V390" si="41">INDEX($N$6:$N$449,MATCH(U327,$P$6:$P$449,0))</f>
        <v>0</v>
      </c>
      <c r="W327" s="56">
        <f t="shared" si="37"/>
        <v>0</v>
      </c>
      <c r="X327" s="9" t="str">
        <f t="shared" si="38"/>
        <v>متوسط</v>
      </c>
    </row>
    <row r="328" spans="2:24" customFormat="1" x14ac:dyDescent="0.2">
      <c r="B328" s="42">
        <v>323</v>
      </c>
      <c r="C328" s="516">
        <f>'ادخال البيانات'!A329</f>
        <v>0</v>
      </c>
      <c r="D328" s="516"/>
      <c r="E328" s="516"/>
      <c r="F328" s="6">
        <f>'ادخال البيانات'!BL329</f>
        <v>0</v>
      </c>
      <c r="G328" s="54" t="str">
        <f>'ادخال البيانات'!BO329</f>
        <v/>
      </c>
      <c r="H328" s="18"/>
      <c r="I328" s="3" t="str">
        <f t="shared" si="39"/>
        <v/>
      </c>
      <c r="N328">
        <f t="shared" si="35"/>
        <v>0</v>
      </c>
      <c r="O328" s="8">
        <f t="shared" si="40"/>
        <v>0</v>
      </c>
      <c r="P328">
        <f>RANK(O328,$O:$O)+COUNTIF($O$6:O328,O328)-1</f>
        <v>323</v>
      </c>
      <c r="R328" t="str">
        <f t="shared" si="36"/>
        <v>أقل من المتوسط</v>
      </c>
      <c r="U328" s="42">
        <v>323</v>
      </c>
      <c r="V328" s="32">
        <f t="shared" si="41"/>
        <v>0</v>
      </c>
      <c r="W328" s="56">
        <f t="shared" si="37"/>
        <v>0</v>
      </c>
      <c r="X328" s="9" t="str">
        <f t="shared" si="38"/>
        <v>متوسط</v>
      </c>
    </row>
    <row r="329" spans="2:24" customFormat="1" x14ac:dyDescent="0.2">
      <c r="B329" s="42">
        <v>324</v>
      </c>
      <c r="C329" s="516">
        <f>'ادخال البيانات'!A330</f>
        <v>0</v>
      </c>
      <c r="D329" s="516"/>
      <c r="E329" s="516"/>
      <c r="F329" s="6">
        <f>'ادخال البيانات'!BL330</f>
        <v>0</v>
      </c>
      <c r="G329" s="54" t="str">
        <f>'ادخال البيانات'!BO330</f>
        <v/>
      </c>
      <c r="H329" s="18"/>
      <c r="I329" s="3" t="str">
        <f t="shared" si="39"/>
        <v/>
      </c>
      <c r="N329">
        <f t="shared" si="35"/>
        <v>0</v>
      </c>
      <c r="O329" s="8">
        <f t="shared" si="40"/>
        <v>0</v>
      </c>
      <c r="P329">
        <f>RANK(O329,$O:$O)+COUNTIF($O$6:O329,O329)-1</f>
        <v>324</v>
      </c>
      <c r="R329" t="str">
        <f t="shared" si="36"/>
        <v>أقل من المتوسط</v>
      </c>
      <c r="U329" s="42">
        <v>324</v>
      </c>
      <c r="V329" s="32">
        <f t="shared" si="41"/>
        <v>0</v>
      </c>
      <c r="W329" s="56">
        <f t="shared" si="37"/>
        <v>0</v>
      </c>
      <c r="X329" s="9" t="str">
        <f t="shared" si="38"/>
        <v>متوسط</v>
      </c>
    </row>
    <row r="330" spans="2:24" customFormat="1" x14ac:dyDescent="0.2">
      <c r="B330" s="42">
        <v>325</v>
      </c>
      <c r="C330" s="516">
        <f>'ادخال البيانات'!A331</f>
        <v>0</v>
      </c>
      <c r="D330" s="516"/>
      <c r="E330" s="516"/>
      <c r="F330" s="6">
        <f>'ادخال البيانات'!BL331</f>
        <v>0</v>
      </c>
      <c r="G330" s="54" t="str">
        <f>'ادخال البيانات'!BO331</f>
        <v/>
      </c>
      <c r="H330" s="18"/>
      <c r="I330" s="3" t="str">
        <f t="shared" si="39"/>
        <v/>
      </c>
      <c r="N330">
        <f t="shared" si="35"/>
        <v>0</v>
      </c>
      <c r="O330" s="8">
        <f t="shared" si="40"/>
        <v>0</v>
      </c>
      <c r="P330">
        <f>RANK(O330,$O:$O)+COUNTIF($O$6:O330,O330)-1</f>
        <v>325</v>
      </c>
      <c r="R330" t="str">
        <f t="shared" si="36"/>
        <v>أقل من المتوسط</v>
      </c>
      <c r="U330" s="42">
        <v>325</v>
      </c>
      <c r="V330" s="32">
        <f t="shared" si="41"/>
        <v>0</v>
      </c>
      <c r="W330" s="56">
        <f t="shared" si="37"/>
        <v>0</v>
      </c>
      <c r="X330" s="9" t="str">
        <f t="shared" si="38"/>
        <v>متوسط</v>
      </c>
    </row>
    <row r="331" spans="2:24" customFormat="1" x14ac:dyDescent="0.2">
      <c r="B331" s="42">
        <v>326</v>
      </c>
      <c r="C331" s="516">
        <f>'ادخال البيانات'!A332</f>
        <v>0</v>
      </c>
      <c r="D331" s="516"/>
      <c r="E331" s="516"/>
      <c r="F331" s="6">
        <f>'ادخال البيانات'!BL332</f>
        <v>0</v>
      </c>
      <c r="G331" s="54" t="str">
        <f>'ادخال البيانات'!BO332</f>
        <v/>
      </c>
      <c r="H331" s="18"/>
      <c r="I331" s="3" t="str">
        <f t="shared" si="39"/>
        <v/>
      </c>
      <c r="N331">
        <f t="shared" si="35"/>
        <v>0</v>
      </c>
      <c r="O331" s="8">
        <f t="shared" si="40"/>
        <v>0</v>
      </c>
      <c r="P331">
        <f>RANK(O331,$O:$O)+COUNTIF($O$6:O331,O331)-1</f>
        <v>326</v>
      </c>
      <c r="R331" t="str">
        <f t="shared" si="36"/>
        <v>أقل من المتوسط</v>
      </c>
      <c r="U331" s="42">
        <v>326</v>
      </c>
      <c r="V331" s="32">
        <f t="shared" si="41"/>
        <v>0</v>
      </c>
      <c r="W331" s="56">
        <f t="shared" si="37"/>
        <v>0</v>
      </c>
      <c r="X331" s="9" t="str">
        <f t="shared" si="38"/>
        <v>متوسط</v>
      </c>
    </row>
    <row r="332" spans="2:24" customFormat="1" x14ac:dyDescent="0.2">
      <c r="B332" s="42">
        <v>327</v>
      </c>
      <c r="C332" s="516">
        <f>'ادخال البيانات'!A333</f>
        <v>0</v>
      </c>
      <c r="D332" s="516"/>
      <c r="E332" s="516"/>
      <c r="F332" s="6">
        <f>'ادخال البيانات'!BL333</f>
        <v>0</v>
      </c>
      <c r="G332" s="54" t="str">
        <f>'ادخال البيانات'!BO333</f>
        <v/>
      </c>
      <c r="H332" s="18"/>
      <c r="I332" s="3" t="str">
        <f t="shared" si="39"/>
        <v/>
      </c>
      <c r="N332">
        <f t="shared" si="35"/>
        <v>0</v>
      </c>
      <c r="O332" s="8">
        <f t="shared" si="40"/>
        <v>0</v>
      </c>
      <c r="P332">
        <f>RANK(O332,$O:$O)+COUNTIF($O$6:O332,O332)-1</f>
        <v>327</v>
      </c>
      <c r="R332" t="str">
        <f t="shared" si="36"/>
        <v>أقل من المتوسط</v>
      </c>
      <c r="U332" s="42">
        <v>327</v>
      </c>
      <c r="V332" s="32">
        <f t="shared" si="41"/>
        <v>0</v>
      </c>
      <c r="W332" s="56">
        <f t="shared" si="37"/>
        <v>0</v>
      </c>
      <c r="X332" s="9" t="str">
        <f t="shared" si="38"/>
        <v>متوسط</v>
      </c>
    </row>
    <row r="333" spans="2:24" customFormat="1" x14ac:dyDescent="0.2">
      <c r="B333" s="42">
        <v>328</v>
      </c>
      <c r="C333" s="516">
        <f>'ادخال البيانات'!A334</f>
        <v>0</v>
      </c>
      <c r="D333" s="516"/>
      <c r="E333" s="516"/>
      <c r="F333" s="6">
        <f>'ادخال البيانات'!BL334</f>
        <v>0</v>
      </c>
      <c r="G333" s="54" t="str">
        <f>'ادخال البيانات'!BO334</f>
        <v/>
      </c>
      <c r="H333" s="18"/>
      <c r="I333" s="3" t="str">
        <f t="shared" si="39"/>
        <v/>
      </c>
      <c r="N333">
        <f t="shared" si="35"/>
        <v>0</v>
      </c>
      <c r="O333" s="8">
        <f t="shared" si="40"/>
        <v>0</v>
      </c>
      <c r="P333">
        <f>RANK(O333,$O:$O)+COUNTIF($O$6:O333,O333)-1</f>
        <v>328</v>
      </c>
      <c r="R333" t="str">
        <f t="shared" si="36"/>
        <v>أقل من المتوسط</v>
      </c>
      <c r="U333" s="42">
        <v>328</v>
      </c>
      <c r="V333" s="32">
        <f t="shared" si="41"/>
        <v>0</v>
      </c>
      <c r="W333" s="56">
        <f t="shared" si="37"/>
        <v>0</v>
      </c>
      <c r="X333" s="9" t="str">
        <f t="shared" si="38"/>
        <v>متوسط</v>
      </c>
    </row>
    <row r="334" spans="2:24" customFormat="1" x14ac:dyDescent="0.2">
      <c r="B334" s="42">
        <v>329</v>
      </c>
      <c r="C334" s="516">
        <f>'ادخال البيانات'!A335</f>
        <v>0</v>
      </c>
      <c r="D334" s="516"/>
      <c r="E334" s="516"/>
      <c r="F334" s="6">
        <f>'ادخال البيانات'!BL335</f>
        <v>0</v>
      </c>
      <c r="G334" s="54" t="str">
        <f>'ادخال البيانات'!BO335</f>
        <v/>
      </c>
      <c r="H334" s="18"/>
      <c r="I334" s="3" t="str">
        <f t="shared" si="39"/>
        <v/>
      </c>
      <c r="N334">
        <f t="shared" si="35"/>
        <v>0</v>
      </c>
      <c r="O334" s="8">
        <f t="shared" si="40"/>
        <v>0</v>
      </c>
      <c r="P334">
        <f>RANK(O334,$O:$O)+COUNTIF($O$6:O334,O334)-1</f>
        <v>329</v>
      </c>
      <c r="R334" t="str">
        <f t="shared" si="36"/>
        <v>أقل من المتوسط</v>
      </c>
      <c r="U334" s="42">
        <v>329</v>
      </c>
      <c r="V334" s="32">
        <f t="shared" si="41"/>
        <v>0</v>
      </c>
      <c r="W334" s="56">
        <f t="shared" si="37"/>
        <v>0</v>
      </c>
      <c r="X334" s="9" t="str">
        <f t="shared" si="38"/>
        <v>متوسط</v>
      </c>
    </row>
    <row r="335" spans="2:24" customFormat="1" x14ac:dyDescent="0.2">
      <c r="B335" s="42">
        <v>330</v>
      </c>
      <c r="C335" s="516">
        <f>'ادخال البيانات'!A336</f>
        <v>0</v>
      </c>
      <c r="D335" s="516"/>
      <c r="E335" s="516"/>
      <c r="F335" s="6">
        <f>'ادخال البيانات'!BL336</f>
        <v>0</v>
      </c>
      <c r="G335" s="54" t="str">
        <f>'ادخال البيانات'!BO336</f>
        <v/>
      </c>
      <c r="H335" s="18"/>
      <c r="I335" s="3" t="str">
        <f t="shared" si="39"/>
        <v/>
      </c>
      <c r="N335">
        <f t="shared" si="35"/>
        <v>0</v>
      </c>
      <c r="O335" s="8">
        <f t="shared" si="40"/>
        <v>0</v>
      </c>
      <c r="P335">
        <f>RANK(O335,$O:$O)+COUNTIF($O$6:O335,O335)-1</f>
        <v>330</v>
      </c>
      <c r="R335" t="str">
        <f t="shared" si="36"/>
        <v>أقل من المتوسط</v>
      </c>
      <c r="U335" s="42">
        <v>330</v>
      </c>
      <c r="V335" s="32">
        <f t="shared" si="41"/>
        <v>0</v>
      </c>
      <c r="W335" s="56">
        <f t="shared" si="37"/>
        <v>0</v>
      </c>
      <c r="X335" s="9" t="str">
        <f t="shared" si="38"/>
        <v>متوسط</v>
      </c>
    </row>
    <row r="336" spans="2:24" customFormat="1" x14ac:dyDescent="0.2">
      <c r="B336" s="42">
        <v>331</v>
      </c>
      <c r="C336" s="516">
        <f>'ادخال البيانات'!A337</f>
        <v>0</v>
      </c>
      <c r="D336" s="516"/>
      <c r="E336" s="516"/>
      <c r="F336" s="6">
        <f>'ادخال البيانات'!BL337</f>
        <v>0</v>
      </c>
      <c r="G336" s="54" t="str">
        <f>'ادخال البيانات'!BO337</f>
        <v/>
      </c>
      <c r="H336" s="18"/>
      <c r="I336" s="3" t="str">
        <f t="shared" si="39"/>
        <v/>
      </c>
      <c r="N336">
        <f t="shared" si="35"/>
        <v>0</v>
      </c>
      <c r="O336" s="8">
        <f t="shared" si="40"/>
        <v>0</v>
      </c>
      <c r="P336">
        <f>RANK(O336,$O:$O)+COUNTIF($O$6:O336,O336)-1</f>
        <v>331</v>
      </c>
      <c r="R336" t="str">
        <f t="shared" si="36"/>
        <v>أقل من المتوسط</v>
      </c>
      <c r="U336" s="42">
        <v>331</v>
      </c>
      <c r="V336" s="32">
        <f t="shared" si="41"/>
        <v>0</v>
      </c>
      <c r="W336" s="56">
        <f t="shared" si="37"/>
        <v>0</v>
      </c>
      <c r="X336" s="9" t="str">
        <f t="shared" si="38"/>
        <v>متوسط</v>
      </c>
    </row>
    <row r="337" spans="2:24" customFormat="1" x14ac:dyDescent="0.2">
      <c r="B337" s="42">
        <v>332</v>
      </c>
      <c r="C337" s="516">
        <f>'ادخال البيانات'!A338</f>
        <v>0</v>
      </c>
      <c r="D337" s="516"/>
      <c r="E337" s="516"/>
      <c r="F337" s="6">
        <f>'ادخال البيانات'!BL338</f>
        <v>0</v>
      </c>
      <c r="G337" s="54" t="str">
        <f>'ادخال البيانات'!BO338</f>
        <v/>
      </c>
      <c r="H337" s="18"/>
      <c r="I337" s="3" t="str">
        <f t="shared" si="39"/>
        <v/>
      </c>
      <c r="N337">
        <f t="shared" si="35"/>
        <v>0</v>
      </c>
      <c r="O337" s="8">
        <f t="shared" si="40"/>
        <v>0</v>
      </c>
      <c r="P337">
        <f>RANK(O337,$O:$O)+COUNTIF($O$6:O337,O337)-1</f>
        <v>332</v>
      </c>
      <c r="R337" t="str">
        <f t="shared" si="36"/>
        <v>أقل من المتوسط</v>
      </c>
      <c r="U337" s="42">
        <v>332</v>
      </c>
      <c r="V337" s="32">
        <f t="shared" si="41"/>
        <v>0</v>
      </c>
      <c r="W337" s="56">
        <f t="shared" si="37"/>
        <v>0</v>
      </c>
      <c r="X337" s="9" t="str">
        <f t="shared" si="38"/>
        <v>متوسط</v>
      </c>
    </row>
    <row r="338" spans="2:24" customFormat="1" x14ac:dyDescent="0.2">
      <c r="B338" s="42">
        <v>333</v>
      </c>
      <c r="C338" s="516">
        <f>'ادخال البيانات'!A339</f>
        <v>0</v>
      </c>
      <c r="D338" s="516"/>
      <c r="E338" s="516"/>
      <c r="F338" s="6">
        <f>'ادخال البيانات'!BL339</f>
        <v>0</v>
      </c>
      <c r="G338" s="54" t="str">
        <f>'ادخال البيانات'!BO339</f>
        <v/>
      </c>
      <c r="H338" s="18"/>
      <c r="I338" s="3" t="str">
        <f t="shared" si="39"/>
        <v/>
      </c>
      <c r="N338">
        <f t="shared" si="35"/>
        <v>0</v>
      </c>
      <c r="O338" s="8">
        <f t="shared" si="40"/>
        <v>0</v>
      </c>
      <c r="P338">
        <f>RANK(O338,$O:$O)+COUNTIF($O$6:O338,O338)-1</f>
        <v>333</v>
      </c>
      <c r="R338" t="str">
        <f t="shared" si="36"/>
        <v>أقل من المتوسط</v>
      </c>
      <c r="U338" s="42">
        <v>333</v>
      </c>
      <c r="V338" s="32">
        <f t="shared" si="41"/>
        <v>0</v>
      </c>
      <c r="W338" s="56">
        <f t="shared" si="37"/>
        <v>0</v>
      </c>
      <c r="X338" s="9" t="str">
        <f t="shared" si="38"/>
        <v>متوسط</v>
      </c>
    </row>
    <row r="339" spans="2:24" customFormat="1" x14ac:dyDescent="0.2">
      <c r="B339" s="42">
        <v>334</v>
      </c>
      <c r="C339" s="516">
        <f>'ادخال البيانات'!A340</f>
        <v>0</v>
      </c>
      <c r="D339" s="516"/>
      <c r="E339" s="516"/>
      <c r="F339" s="6">
        <f>'ادخال البيانات'!BL340</f>
        <v>0</v>
      </c>
      <c r="G339" s="54" t="str">
        <f>'ادخال البيانات'!BO340</f>
        <v/>
      </c>
      <c r="H339" s="18"/>
      <c r="I339" s="3" t="str">
        <f t="shared" si="39"/>
        <v/>
      </c>
      <c r="N339">
        <f t="shared" si="35"/>
        <v>0</v>
      </c>
      <c r="O339" s="8">
        <f t="shared" si="40"/>
        <v>0</v>
      </c>
      <c r="P339">
        <f>RANK(O339,$O:$O)+COUNTIF($O$6:O339,O339)-1</f>
        <v>334</v>
      </c>
      <c r="R339" t="str">
        <f t="shared" si="36"/>
        <v>أقل من المتوسط</v>
      </c>
      <c r="U339" s="42">
        <v>334</v>
      </c>
      <c r="V339" s="32">
        <f t="shared" si="41"/>
        <v>0</v>
      </c>
      <c r="W339" s="56">
        <f t="shared" si="37"/>
        <v>0</v>
      </c>
      <c r="X339" s="9" t="str">
        <f t="shared" si="38"/>
        <v>متوسط</v>
      </c>
    </row>
    <row r="340" spans="2:24" customFormat="1" x14ac:dyDescent="0.2">
      <c r="B340" s="42">
        <v>335</v>
      </c>
      <c r="C340" s="516">
        <f>'ادخال البيانات'!A341</f>
        <v>0</v>
      </c>
      <c r="D340" s="516"/>
      <c r="E340" s="516"/>
      <c r="F340" s="6">
        <f>'ادخال البيانات'!BL341</f>
        <v>0</v>
      </c>
      <c r="G340" s="54" t="str">
        <f>'ادخال البيانات'!BO341</f>
        <v/>
      </c>
      <c r="H340" s="18"/>
      <c r="I340" s="3" t="str">
        <f t="shared" si="39"/>
        <v/>
      </c>
      <c r="N340">
        <f t="shared" si="35"/>
        <v>0</v>
      </c>
      <c r="O340" s="8">
        <f t="shared" si="40"/>
        <v>0</v>
      </c>
      <c r="P340">
        <f>RANK(O340,$O:$O)+COUNTIF($O$6:O340,O340)-1</f>
        <v>335</v>
      </c>
      <c r="R340" t="str">
        <f t="shared" si="36"/>
        <v>أقل من المتوسط</v>
      </c>
      <c r="U340" s="42">
        <v>335</v>
      </c>
      <c r="V340" s="32">
        <f t="shared" si="41"/>
        <v>0</v>
      </c>
      <c r="W340" s="56">
        <f t="shared" si="37"/>
        <v>0</v>
      </c>
      <c r="X340" s="9" t="str">
        <f t="shared" si="38"/>
        <v>متوسط</v>
      </c>
    </row>
    <row r="341" spans="2:24" customFormat="1" x14ac:dyDescent="0.2">
      <c r="B341" s="42">
        <v>336</v>
      </c>
      <c r="C341" s="516">
        <f>'ادخال البيانات'!A342</f>
        <v>0</v>
      </c>
      <c r="D341" s="516"/>
      <c r="E341" s="516"/>
      <c r="F341" s="6">
        <f>'ادخال البيانات'!BL342</f>
        <v>0</v>
      </c>
      <c r="G341" s="54" t="str">
        <f>'ادخال البيانات'!BO342</f>
        <v/>
      </c>
      <c r="H341" s="18"/>
      <c r="I341" s="3" t="str">
        <f t="shared" si="39"/>
        <v/>
      </c>
      <c r="N341">
        <f t="shared" si="35"/>
        <v>0</v>
      </c>
      <c r="O341" s="8">
        <f t="shared" si="40"/>
        <v>0</v>
      </c>
      <c r="P341">
        <f>RANK(O341,$O:$O)+COUNTIF($O$6:O341,O341)-1</f>
        <v>336</v>
      </c>
      <c r="R341" t="str">
        <f t="shared" si="36"/>
        <v>أقل من المتوسط</v>
      </c>
      <c r="U341" s="42">
        <v>336</v>
      </c>
      <c r="V341" s="32">
        <f t="shared" si="41"/>
        <v>0</v>
      </c>
      <c r="W341" s="56">
        <f t="shared" si="37"/>
        <v>0</v>
      </c>
      <c r="X341" s="9" t="str">
        <f t="shared" si="38"/>
        <v>متوسط</v>
      </c>
    </row>
    <row r="342" spans="2:24" customFormat="1" x14ac:dyDescent="0.2">
      <c r="B342" s="42">
        <v>337</v>
      </c>
      <c r="C342" s="516">
        <f>'ادخال البيانات'!A343</f>
        <v>0</v>
      </c>
      <c r="D342" s="516"/>
      <c r="E342" s="516"/>
      <c r="F342" s="6">
        <f>'ادخال البيانات'!BL343</f>
        <v>0</v>
      </c>
      <c r="G342" s="54" t="str">
        <f>'ادخال البيانات'!BO343</f>
        <v/>
      </c>
      <c r="H342" s="18"/>
      <c r="I342" s="3" t="str">
        <f t="shared" si="39"/>
        <v/>
      </c>
      <c r="N342">
        <f t="shared" si="35"/>
        <v>0</v>
      </c>
      <c r="O342" s="8">
        <f t="shared" si="40"/>
        <v>0</v>
      </c>
      <c r="P342">
        <f>RANK(O342,$O:$O)+COUNTIF($O$6:O342,O342)-1</f>
        <v>337</v>
      </c>
      <c r="R342" t="str">
        <f t="shared" si="36"/>
        <v>أقل من المتوسط</v>
      </c>
      <c r="U342" s="42">
        <v>337</v>
      </c>
      <c r="V342" s="32">
        <f t="shared" si="41"/>
        <v>0</v>
      </c>
      <c r="W342" s="56">
        <f t="shared" si="37"/>
        <v>0</v>
      </c>
      <c r="X342" s="9" t="str">
        <f t="shared" si="38"/>
        <v>متوسط</v>
      </c>
    </row>
    <row r="343" spans="2:24" customFormat="1" x14ac:dyDescent="0.2">
      <c r="B343" s="42">
        <v>338</v>
      </c>
      <c r="C343" s="516">
        <f>'ادخال البيانات'!A344</f>
        <v>0</v>
      </c>
      <c r="D343" s="516"/>
      <c r="E343" s="516"/>
      <c r="F343" s="6">
        <f>'ادخال البيانات'!BL344</f>
        <v>0</v>
      </c>
      <c r="G343" s="54" t="str">
        <f>'ادخال البيانات'!BO344</f>
        <v/>
      </c>
      <c r="H343" s="18"/>
      <c r="I343" s="3" t="str">
        <f t="shared" si="39"/>
        <v/>
      </c>
      <c r="N343">
        <f t="shared" si="35"/>
        <v>0</v>
      </c>
      <c r="O343" s="8">
        <f t="shared" si="40"/>
        <v>0</v>
      </c>
      <c r="P343">
        <f>RANK(O343,$O:$O)+COUNTIF($O$6:O343,O343)-1</f>
        <v>338</v>
      </c>
      <c r="R343" t="str">
        <f t="shared" si="36"/>
        <v>أقل من المتوسط</v>
      </c>
      <c r="U343" s="42">
        <v>338</v>
      </c>
      <c r="V343" s="32">
        <f t="shared" si="41"/>
        <v>0</v>
      </c>
      <c r="W343" s="56">
        <f t="shared" si="37"/>
        <v>0</v>
      </c>
      <c r="X343" s="9" t="str">
        <f t="shared" si="38"/>
        <v>متوسط</v>
      </c>
    </row>
    <row r="344" spans="2:24" customFormat="1" x14ac:dyDescent="0.2">
      <c r="B344" s="42">
        <v>339</v>
      </c>
      <c r="C344" s="516">
        <f>'ادخال البيانات'!A345</f>
        <v>0</v>
      </c>
      <c r="D344" s="516"/>
      <c r="E344" s="516"/>
      <c r="F344" s="6">
        <f>'ادخال البيانات'!BL345</f>
        <v>0</v>
      </c>
      <c r="G344" s="54" t="str">
        <f>'ادخال البيانات'!BO345</f>
        <v/>
      </c>
      <c r="H344" s="18"/>
      <c r="I344" s="3" t="str">
        <f t="shared" si="39"/>
        <v/>
      </c>
      <c r="N344">
        <f t="shared" si="35"/>
        <v>0</v>
      </c>
      <c r="O344" s="8">
        <f t="shared" si="40"/>
        <v>0</v>
      </c>
      <c r="P344">
        <f>RANK(O344,$O:$O)+COUNTIF($O$6:O344,O344)-1</f>
        <v>339</v>
      </c>
      <c r="R344" t="str">
        <f t="shared" si="36"/>
        <v>أقل من المتوسط</v>
      </c>
      <c r="U344" s="42">
        <v>339</v>
      </c>
      <c r="V344" s="32">
        <f t="shared" si="41"/>
        <v>0</v>
      </c>
      <c r="W344" s="56">
        <f t="shared" si="37"/>
        <v>0</v>
      </c>
      <c r="X344" s="9" t="str">
        <f t="shared" si="38"/>
        <v>متوسط</v>
      </c>
    </row>
    <row r="345" spans="2:24" customFormat="1" x14ac:dyDescent="0.2">
      <c r="B345" s="42">
        <v>340</v>
      </c>
      <c r="C345" s="516">
        <f>'ادخال البيانات'!A346</f>
        <v>0</v>
      </c>
      <c r="D345" s="516"/>
      <c r="E345" s="516"/>
      <c r="F345" s="6">
        <f>'ادخال البيانات'!BL346</f>
        <v>0</v>
      </c>
      <c r="G345" s="54" t="str">
        <f>'ادخال البيانات'!BO346</f>
        <v/>
      </c>
      <c r="H345" s="18"/>
      <c r="I345" s="3" t="str">
        <f t="shared" si="39"/>
        <v/>
      </c>
      <c r="N345">
        <f t="shared" si="35"/>
        <v>0</v>
      </c>
      <c r="O345" s="8">
        <f t="shared" si="40"/>
        <v>0</v>
      </c>
      <c r="P345">
        <f>RANK(O345,$O:$O)+COUNTIF($O$6:O345,O345)-1</f>
        <v>340</v>
      </c>
      <c r="R345" t="str">
        <f t="shared" si="36"/>
        <v>أقل من المتوسط</v>
      </c>
      <c r="U345" s="42">
        <v>340</v>
      </c>
      <c r="V345" s="32">
        <f t="shared" si="41"/>
        <v>0</v>
      </c>
      <c r="W345" s="56">
        <f t="shared" si="37"/>
        <v>0</v>
      </c>
      <c r="X345" s="9" t="str">
        <f t="shared" si="38"/>
        <v>متوسط</v>
      </c>
    </row>
    <row r="346" spans="2:24" customFormat="1" x14ac:dyDescent="0.2">
      <c r="B346" s="42">
        <v>341</v>
      </c>
      <c r="C346" s="516">
        <f>'ادخال البيانات'!A347</f>
        <v>0</v>
      </c>
      <c r="D346" s="516"/>
      <c r="E346" s="516"/>
      <c r="F346" s="6">
        <f>'ادخال البيانات'!BL347</f>
        <v>0</v>
      </c>
      <c r="G346" s="54" t="str">
        <f>'ادخال البيانات'!BO347</f>
        <v/>
      </c>
      <c r="H346" s="18"/>
      <c r="I346" s="3" t="str">
        <f t="shared" si="39"/>
        <v/>
      </c>
      <c r="N346">
        <f t="shared" si="35"/>
        <v>0</v>
      </c>
      <c r="O346" s="8">
        <f t="shared" si="40"/>
        <v>0</v>
      </c>
      <c r="P346">
        <f>RANK(O346,$O:$O)+COUNTIF($O$6:O346,O346)-1</f>
        <v>341</v>
      </c>
      <c r="R346" t="str">
        <f t="shared" si="36"/>
        <v>أقل من المتوسط</v>
      </c>
      <c r="U346" s="42">
        <v>341</v>
      </c>
      <c r="V346" s="32">
        <f t="shared" si="41"/>
        <v>0</v>
      </c>
      <c r="W346" s="56">
        <f t="shared" si="37"/>
        <v>0</v>
      </c>
      <c r="X346" s="9" t="str">
        <f t="shared" si="38"/>
        <v>متوسط</v>
      </c>
    </row>
    <row r="347" spans="2:24" customFormat="1" x14ac:dyDescent="0.2">
      <c r="B347" s="42">
        <v>342</v>
      </c>
      <c r="C347" s="516">
        <f>'ادخال البيانات'!A348</f>
        <v>0</v>
      </c>
      <c r="D347" s="516"/>
      <c r="E347" s="516"/>
      <c r="F347" s="6">
        <f>'ادخال البيانات'!BL348</f>
        <v>0</v>
      </c>
      <c r="G347" s="54" t="str">
        <f>'ادخال البيانات'!BO348</f>
        <v/>
      </c>
      <c r="H347" s="18"/>
      <c r="I347" s="3" t="str">
        <f t="shared" si="39"/>
        <v/>
      </c>
      <c r="N347">
        <f t="shared" si="35"/>
        <v>0</v>
      </c>
      <c r="O347" s="8">
        <f t="shared" si="40"/>
        <v>0</v>
      </c>
      <c r="P347">
        <f>RANK(O347,$O:$O)+COUNTIF($O$6:O347,O347)-1</f>
        <v>342</v>
      </c>
      <c r="R347" t="str">
        <f t="shared" si="36"/>
        <v>أقل من المتوسط</v>
      </c>
      <c r="U347" s="42">
        <v>342</v>
      </c>
      <c r="V347" s="32">
        <f t="shared" si="41"/>
        <v>0</v>
      </c>
      <c r="W347" s="56">
        <f t="shared" si="37"/>
        <v>0</v>
      </c>
      <c r="X347" s="9" t="str">
        <f t="shared" si="38"/>
        <v>متوسط</v>
      </c>
    </row>
    <row r="348" spans="2:24" customFormat="1" x14ac:dyDescent="0.2">
      <c r="B348" s="42">
        <v>343</v>
      </c>
      <c r="C348" s="516">
        <f>'ادخال البيانات'!A349</f>
        <v>0</v>
      </c>
      <c r="D348" s="516"/>
      <c r="E348" s="516"/>
      <c r="F348" s="6">
        <f>'ادخال البيانات'!BL349</f>
        <v>0</v>
      </c>
      <c r="G348" s="54" t="str">
        <f>'ادخال البيانات'!BO349</f>
        <v/>
      </c>
      <c r="H348" s="18"/>
      <c r="I348" s="3" t="str">
        <f t="shared" si="39"/>
        <v/>
      </c>
      <c r="N348">
        <f t="shared" si="35"/>
        <v>0</v>
      </c>
      <c r="O348" s="8">
        <f t="shared" si="40"/>
        <v>0</v>
      </c>
      <c r="P348">
        <f>RANK(O348,$O:$O)+COUNTIF($O$6:O348,O348)-1</f>
        <v>343</v>
      </c>
      <c r="R348" t="str">
        <f t="shared" si="36"/>
        <v>أقل من المتوسط</v>
      </c>
      <c r="U348" s="42">
        <v>343</v>
      </c>
      <c r="V348" s="32">
        <f t="shared" si="41"/>
        <v>0</v>
      </c>
      <c r="W348" s="56">
        <f t="shared" si="37"/>
        <v>0</v>
      </c>
      <c r="X348" s="9" t="str">
        <f t="shared" si="38"/>
        <v>متوسط</v>
      </c>
    </row>
    <row r="349" spans="2:24" customFormat="1" x14ac:dyDescent="0.2">
      <c r="B349" s="42">
        <v>344</v>
      </c>
      <c r="C349" s="516">
        <f>'ادخال البيانات'!A350</f>
        <v>0</v>
      </c>
      <c r="D349" s="516"/>
      <c r="E349" s="516"/>
      <c r="F349" s="6">
        <f>'ادخال البيانات'!BL350</f>
        <v>0</v>
      </c>
      <c r="G349" s="54" t="str">
        <f>'ادخال البيانات'!BO350</f>
        <v/>
      </c>
      <c r="H349" s="18"/>
      <c r="I349" s="3" t="str">
        <f t="shared" si="39"/>
        <v/>
      </c>
      <c r="N349">
        <f t="shared" si="35"/>
        <v>0</v>
      </c>
      <c r="O349" s="8">
        <f t="shared" si="40"/>
        <v>0</v>
      </c>
      <c r="P349">
        <f>RANK(O349,$O:$O)+COUNTIF($O$6:O349,O349)-1</f>
        <v>344</v>
      </c>
      <c r="R349" t="str">
        <f t="shared" si="36"/>
        <v>أقل من المتوسط</v>
      </c>
      <c r="U349" s="42">
        <v>344</v>
      </c>
      <c r="V349" s="32">
        <f t="shared" si="41"/>
        <v>0</v>
      </c>
      <c r="W349" s="56">
        <f t="shared" si="37"/>
        <v>0</v>
      </c>
      <c r="X349" s="9" t="str">
        <f t="shared" si="38"/>
        <v>متوسط</v>
      </c>
    </row>
    <row r="350" spans="2:24" customFormat="1" x14ac:dyDescent="0.2">
      <c r="B350" s="42">
        <v>345</v>
      </c>
      <c r="C350" s="516">
        <f>'ادخال البيانات'!A351</f>
        <v>0</v>
      </c>
      <c r="D350" s="516"/>
      <c r="E350" s="516"/>
      <c r="F350" s="6">
        <f>'ادخال البيانات'!BL351</f>
        <v>0</v>
      </c>
      <c r="G350" s="54" t="str">
        <f>'ادخال البيانات'!BO351</f>
        <v/>
      </c>
      <c r="H350" s="18"/>
      <c r="I350" s="3" t="str">
        <f t="shared" si="39"/>
        <v/>
      </c>
      <c r="N350">
        <f t="shared" si="35"/>
        <v>0</v>
      </c>
      <c r="O350" s="8">
        <f t="shared" si="40"/>
        <v>0</v>
      </c>
      <c r="P350">
        <f>RANK(O350,$O:$O)+COUNTIF($O$6:O350,O350)-1</f>
        <v>345</v>
      </c>
      <c r="R350" t="str">
        <f t="shared" si="36"/>
        <v>أقل من المتوسط</v>
      </c>
      <c r="U350" s="42">
        <v>345</v>
      </c>
      <c r="V350" s="32">
        <f t="shared" si="41"/>
        <v>0</v>
      </c>
      <c r="W350" s="56">
        <f t="shared" si="37"/>
        <v>0</v>
      </c>
      <c r="X350" s="9" t="str">
        <f t="shared" si="38"/>
        <v>متوسط</v>
      </c>
    </row>
    <row r="351" spans="2:24" customFormat="1" x14ac:dyDescent="0.2">
      <c r="B351" s="42">
        <v>346</v>
      </c>
      <c r="C351" s="516">
        <f>'ادخال البيانات'!A352</f>
        <v>0</v>
      </c>
      <c r="D351" s="516"/>
      <c r="E351" s="516"/>
      <c r="F351" s="6">
        <f>'ادخال البيانات'!BL352</f>
        <v>0</v>
      </c>
      <c r="G351" s="54" t="str">
        <f>'ادخال البيانات'!BO352</f>
        <v/>
      </c>
      <c r="H351" s="18"/>
      <c r="I351" s="3" t="str">
        <f t="shared" si="39"/>
        <v/>
      </c>
      <c r="N351">
        <f t="shared" si="35"/>
        <v>0</v>
      </c>
      <c r="O351" s="8">
        <f t="shared" si="40"/>
        <v>0</v>
      </c>
      <c r="P351">
        <f>RANK(O351,$O:$O)+COUNTIF($O$6:O351,O351)-1</f>
        <v>346</v>
      </c>
      <c r="R351" t="str">
        <f t="shared" si="36"/>
        <v>أقل من المتوسط</v>
      </c>
      <c r="U351" s="42">
        <v>346</v>
      </c>
      <c r="V351" s="32">
        <f t="shared" si="41"/>
        <v>0</v>
      </c>
      <c r="W351" s="56">
        <f t="shared" si="37"/>
        <v>0</v>
      </c>
      <c r="X351" s="9" t="str">
        <f t="shared" si="38"/>
        <v>متوسط</v>
      </c>
    </row>
    <row r="352" spans="2:24" customFormat="1" x14ac:dyDescent="0.2">
      <c r="B352" s="42">
        <v>347</v>
      </c>
      <c r="C352" s="516">
        <f>'ادخال البيانات'!A353</f>
        <v>0</v>
      </c>
      <c r="D352" s="516"/>
      <c r="E352" s="516"/>
      <c r="F352" s="6">
        <f>'ادخال البيانات'!BL353</f>
        <v>0</v>
      </c>
      <c r="G352" s="54" t="str">
        <f>'ادخال البيانات'!BO353</f>
        <v/>
      </c>
      <c r="H352" s="18"/>
      <c r="I352" s="3" t="str">
        <f t="shared" si="39"/>
        <v/>
      </c>
      <c r="N352">
        <f t="shared" si="35"/>
        <v>0</v>
      </c>
      <c r="O352" s="8">
        <f t="shared" si="40"/>
        <v>0</v>
      </c>
      <c r="P352">
        <f>RANK(O352,$O:$O)+COUNTIF($O$6:O352,O352)-1</f>
        <v>347</v>
      </c>
      <c r="R352" t="str">
        <f t="shared" si="36"/>
        <v>أقل من المتوسط</v>
      </c>
      <c r="U352" s="42">
        <v>347</v>
      </c>
      <c r="V352" s="32">
        <f t="shared" si="41"/>
        <v>0</v>
      </c>
      <c r="W352" s="56">
        <f t="shared" si="37"/>
        <v>0</v>
      </c>
      <c r="X352" s="9" t="str">
        <f t="shared" si="38"/>
        <v>متوسط</v>
      </c>
    </row>
    <row r="353" spans="2:24" customFormat="1" x14ac:dyDescent="0.2">
      <c r="B353" s="42">
        <v>348</v>
      </c>
      <c r="C353" s="516">
        <f>'ادخال البيانات'!A354</f>
        <v>0</v>
      </c>
      <c r="D353" s="516"/>
      <c r="E353" s="516"/>
      <c r="F353" s="6">
        <f>'ادخال البيانات'!BL354</f>
        <v>0</v>
      </c>
      <c r="G353" s="54" t="str">
        <f>'ادخال البيانات'!BO354</f>
        <v/>
      </c>
      <c r="H353" s="18"/>
      <c r="I353" s="3" t="str">
        <f t="shared" si="39"/>
        <v/>
      </c>
      <c r="N353">
        <f t="shared" si="35"/>
        <v>0</v>
      </c>
      <c r="O353" s="8">
        <f t="shared" si="40"/>
        <v>0</v>
      </c>
      <c r="P353">
        <f>RANK(O353,$O:$O)+COUNTIF($O$6:O353,O353)-1</f>
        <v>348</v>
      </c>
      <c r="R353" t="str">
        <f t="shared" si="36"/>
        <v>أقل من المتوسط</v>
      </c>
      <c r="U353" s="42">
        <v>348</v>
      </c>
      <c r="V353" s="32">
        <f t="shared" si="41"/>
        <v>0</v>
      </c>
      <c r="W353" s="56">
        <f t="shared" si="37"/>
        <v>0</v>
      </c>
      <c r="X353" s="9" t="str">
        <f t="shared" si="38"/>
        <v>متوسط</v>
      </c>
    </row>
    <row r="354" spans="2:24" customFormat="1" x14ac:dyDescent="0.2">
      <c r="B354" s="42">
        <v>349</v>
      </c>
      <c r="C354" s="516">
        <f>'ادخال البيانات'!A355</f>
        <v>0</v>
      </c>
      <c r="D354" s="516"/>
      <c r="E354" s="516"/>
      <c r="F354" s="6">
        <f>'ادخال البيانات'!BL355</f>
        <v>0</v>
      </c>
      <c r="G354" s="54" t="str">
        <f>'ادخال البيانات'!BO355</f>
        <v/>
      </c>
      <c r="H354" s="18"/>
      <c r="I354" s="3" t="str">
        <f t="shared" si="39"/>
        <v/>
      </c>
      <c r="N354">
        <f t="shared" si="35"/>
        <v>0</v>
      </c>
      <c r="O354" s="8">
        <f t="shared" si="40"/>
        <v>0</v>
      </c>
      <c r="P354">
        <f>RANK(O354,$O:$O)+COUNTIF($O$6:O354,O354)-1</f>
        <v>349</v>
      </c>
      <c r="R354" t="str">
        <f t="shared" si="36"/>
        <v>أقل من المتوسط</v>
      </c>
      <c r="U354" s="42">
        <v>349</v>
      </c>
      <c r="V354" s="32">
        <f t="shared" si="41"/>
        <v>0</v>
      </c>
      <c r="W354" s="56">
        <f t="shared" si="37"/>
        <v>0</v>
      </c>
      <c r="X354" s="9" t="str">
        <f t="shared" si="38"/>
        <v>متوسط</v>
      </c>
    </row>
    <row r="355" spans="2:24" customFormat="1" x14ac:dyDescent="0.2">
      <c r="B355" s="42">
        <v>350</v>
      </c>
      <c r="C355" s="516">
        <f>'ادخال البيانات'!A356</f>
        <v>0</v>
      </c>
      <c r="D355" s="516"/>
      <c r="E355" s="516"/>
      <c r="F355" s="6">
        <f>'ادخال البيانات'!BL356</f>
        <v>0</v>
      </c>
      <c r="G355" s="54" t="str">
        <f>'ادخال البيانات'!BO356</f>
        <v/>
      </c>
      <c r="H355" s="18"/>
      <c r="I355" s="3" t="str">
        <f t="shared" si="39"/>
        <v/>
      </c>
      <c r="N355">
        <f t="shared" si="35"/>
        <v>0</v>
      </c>
      <c r="O355" s="8">
        <f t="shared" si="40"/>
        <v>0</v>
      </c>
      <c r="P355">
        <f>RANK(O355,$O:$O)+COUNTIF($O$6:O355,O355)-1</f>
        <v>350</v>
      </c>
      <c r="R355" t="str">
        <f t="shared" si="36"/>
        <v>أقل من المتوسط</v>
      </c>
      <c r="U355" s="42">
        <v>350</v>
      </c>
      <c r="V355" s="32">
        <f t="shared" si="41"/>
        <v>0</v>
      </c>
      <c r="W355" s="56">
        <f t="shared" si="37"/>
        <v>0</v>
      </c>
      <c r="X355" s="9" t="str">
        <f t="shared" si="38"/>
        <v>متوسط</v>
      </c>
    </row>
    <row r="356" spans="2:24" customFormat="1" x14ac:dyDescent="0.2">
      <c r="B356" s="42">
        <v>351</v>
      </c>
      <c r="C356" s="516">
        <f>'ادخال البيانات'!A357</f>
        <v>0</v>
      </c>
      <c r="D356" s="516"/>
      <c r="E356" s="516"/>
      <c r="F356" s="6">
        <f>'ادخال البيانات'!BL357</f>
        <v>0</v>
      </c>
      <c r="G356" s="54" t="str">
        <f>'ادخال البيانات'!BO357</f>
        <v/>
      </c>
      <c r="H356" s="18"/>
      <c r="I356" s="3" t="str">
        <f t="shared" si="39"/>
        <v/>
      </c>
      <c r="N356">
        <f t="shared" si="35"/>
        <v>0</v>
      </c>
      <c r="O356" s="8">
        <f t="shared" si="40"/>
        <v>0</v>
      </c>
      <c r="P356">
        <f>RANK(O356,$O:$O)+COUNTIF($O$6:O356,O356)-1</f>
        <v>351</v>
      </c>
      <c r="R356" t="str">
        <f t="shared" si="36"/>
        <v>أقل من المتوسط</v>
      </c>
      <c r="U356" s="42">
        <v>351</v>
      </c>
      <c r="V356" s="32">
        <f t="shared" si="41"/>
        <v>0</v>
      </c>
      <c r="W356" s="56">
        <f t="shared" si="37"/>
        <v>0</v>
      </c>
      <c r="X356" s="9" t="str">
        <f t="shared" si="38"/>
        <v>متوسط</v>
      </c>
    </row>
    <row r="357" spans="2:24" customFormat="1" x14ac:dyDescent="0.2">
      <c r="B357" s="42">
        <v>352</v>
      </c>
      <c r="C357" s="516">
        <f>'ادخال البيانات'!A358</f>
        <v>0</v>
      </c>
      <c r="D357" s="516"/>
      <c r="E357" s="516"/>
      <c r="F357" s="6">
        <f>'ادخال البيانات'!BL358</f>
        <v>0</v>
      </c>
      <c r="G357" s="54" t="str">
        <f>'ادخال البيانات'!BO358</f>
        <v/>
      </c>
      <c r="H357" s="18"/>
      <c r="I357" s="3" t="str">
        <f t="shared" si="39"/>
        <v/>
      </c>
      <c r="N357">
        <f t="shared" si="35"/>
        <v>0</v>
      </c>
      <c r="O357" s="8">
        <f t="shared" si="40"/>
        <v>0</v>
      </c>
      <c r="P357">
        <f>RANK(O357,$O:$O)+COUNTIF($O$6:O357,O357)-1</f>
        <v>352</v>
      </c>
      <c r="R357" t="str">
        <f t="shared" si="36"/>
        <v>أقل من المتوسط</v>
      </c>
      <c r="U357" s="42">
        <v>352</v>
      </c>
      <c r="V357" s="32">
        <f t="shared" si="41"/>
        <v>0</v>
      </c>
      <c r="W357" s="56">
        <f t="shared" si="37"/>
        <v>0</v>
      </c>
      <c r="X357" s="9" t="str">
        <f t="shared" si="38"/>
        <v>متوسط</v>
      </c>
    </row>
    <row r="358" spans="2:24" customFormat="1" x14ac:dyDescent="0.2">
      <c r="B358" s="42">
        <v>353</v>
      </c>
      <c r="C358" s="516">
        <f>'ادخال البيانات'!A359</f>
        <v>0</v>
      </c>
      <c r="D358" s="516"/>
      <c r="E358" s="516"/>
      <c r="F358" s="6">
        <f>'ادخال البيانات'!BL359</f>
        <v>0</v>
      </c>
      <c r="G358" s="54" t="str">
        <f>'ادخال البيانات'!BO359</f>
        <v/>
      </c>
      <c r="H358" s="18"/>
      <c r="I358" s="3" t="str">
        <f t="shared" si="39"/>
        <v/>
      </c>
      <c r="N358">
        <f t="shared" si="35"/>
        <v>0</v>
      </c>
      <c r="O358" s="8">
        <f t="shared" si="40"/>
        <v>0</v>
      </c>
      <c r="P358">
        <f>RANK(O358,$O:$O)+COUNTIF($O$6:O358,O358)-1</f>
        <v>353</v>
      </c>
      <c r="R358" t="str">
        <f t="shared" si="36"/>
        <v>أقل من المتوسط</v>
      </c>
      <c r="U358" s="42">
        <v>353</v>
      </c>
      <c r="V358" s="32">
        <f t="shared" si="41"/>
        <v>0</v>
      </c>
      <c r="W358" s="56">
        <f t="shared" si="37"/>
        <v>0</v>
      </c>
      <c r="X358" s="9" t="str">
        <f t="shared" si="38"/>
        <v>متوسط</v>
      </c>
    </row>
    <row r="359" spans="2:24" customFormat="1" x14ac:dyDescent="0.2">
      <c r="B359" s="42">
        <v>354</v>
      </c>
      <c r="C359" s="516">
        <f>'ادخال البيانات'!A360</f>
        <v>0</v>
      </c>
      <c r="D359" s="516"/>
      <c r="E359" s="516"/>
      <c r="F359" s="6">
        <f>'ادخال البيانات'!BL360</f>
        <v>0</v>
      </c>
      <c r="G359" s="54" t="str">
        <f>'ادخال البيانات'!BO360</f>
        <v/>
      </c>
      <c r="H359" s="18"/>
      <c r="I359" s="3" t="str">
        <f t="shared" si="39"/>
        <v/>
      </c>
      <c r="N359">
        <f t="shared" si="35"/>
        <v>0</v>
      </c>
      <c r="O359" s="8">
        <f t="shared" si="40"/>
        <v>0</v>
      </c>
      <c r="P359">
        <f>RANK(O359,$O:$O)+COUNTIF($O$6:O359,O359)-1</f>
        <v>354</v>
      </c>
      <c r="R359" t="str">
        <f t="shared" si="36"/>
        <v>أقل من المتوسط</v>
      </c>
      <c r="U359" s="42">
        <v>354</v>
      </c>
      <c r="V359" s="32">
        <f t="shared" si="41"/>
        <v>0</v>
      </c>
      <c r="W359" s="56">
        <f t="shared" si="37"/>
        <v>0</v>
      </c>
      <c r="X359" s="9" t="str">
        <f t="shared" si="38"/>
        <v>متوسط</v>
      </c>
    </row>
    <row r="360" spans="2:24" customFormat="1" x14ac:dyDescent="0.2">
      <c r="B360" s="42">
        <v>355</v>
      </c>
      <c r="C360" s="516">
        <f>'ادخال البيانات'!A361</f>
        <v>0</v>
      </c>
      <c r="D360" s="516"/>
      <c r="E360" s="516"/>
      <c r="F360" s="6">
        <f>'ادخال البيانات'!BL361</f>
        <v>0</v>
      </c>
      <c r="G360" s="54" t="str">
        <f>'ادخال البيانات'!BO361</f>
        <v/>
      </c>
      <c r="H360" s="18"/>
      <c r="I360" s="3" t="str">
        <f t="shared" si="39"/>
        <v/>
      </c>
      <c r="N360">
        <f t="shared" si="35"/>
        <v>0</v>
      </c>
      <c r="O360" s="8">
        <f t="shared" si="40"/>
        <v>0</v>
      </c>
      <c r="P360">
        <f>RANK(O360,$O:$O)+COUNTIF($O$6:O360,O360)-1</f>
        <v>355</v>
      </c>
      <c r="R360" t="str">
        <f t="shared" si="36"/>
        <v>أقل من المتوسط</v>
      </c>
      <c r="U360" s="42">
        <v>355</v>
      </c>
      <c r="V360" s="32">
        <f t="shared" si="41"/>
        <v>0</v>
      </c>
      <c r="W360" s="56">
        <f t="shared" si="37"/>
        <v>0</v>
      </c>
      <c r="X360" s="9" t="str">
        <f t="shared" si="38"/>
        <v>متوسط</v>
      </c>
    </row>
    <row r="361" spans="2:24" customFormat="1" x14ac:dyDescent="0.2">
      <c r="B361" s="42">
        <v>356</v>
      </c>
      <c r="C361" s="516">
        <f>'ادخال البيانات'!A362</f>
        <v>0</v>
      </c>
      <c r="D361" s="516"/>
      <c r="E361" s="516"/>
      <c r="F361" s="6">
        <f>'ادخال البيانات'!BL362</f>
        <v>0</v>
      </c>
      <c r="G361" s="54" t="str">
        <f>'ادخال البيانات'!BO362</f>
        <v/>
      </c>
      <c r="H361" s="18"/>
      <c r="I361" s="3" t="str">
        <f t="shared" si="39"/>
        <v/>
      </c>
      <c r="N361">
        <f t="shared" si="35"/>
        <v>0</v>
      </c>
      <c r="O361" s="8">
        <f t="shared" si="40"/>
        <v>0</v>
      </c>
      <c r="P361">
        <f>RANK(O361,$O:$O)+COUNTIF($O$6:O361,O361)-1</f>
        <v>356</v>
      </c>
      <c r="R361" t="str">
        <f t="shared" si="36"/>
        <v>أقل من المتوسط</v>
      </c>
      <c r="U361" s="42">
        <v>356</v>
      </c>
      <c r="V361" s="32">
        <f t="shared" si="41"/>
        <v>0</v>
      </c>
      <c r="W361" s="56">
        <f t="shared" si="37"/>
        <v>0</v>
      </c>
      <c r="X361" s="9" t="str">
        <f t="shared" si="38"/>
        <v>متوسط</v>
      </c>
    </row>
    <row r="362" spans="2:24" customFormat="1" x14ac:dyDescent="0.2">
      <c r="B362" s="42">
        <v>357</v>
      </c>
      <c r="C362" s="516">
        <f>'ادخال البيانات'!A363</f>
        <v>0</v>
      </c>
      <c r="D362" s="516"/>
      <c r="E362" s="516"/>
      <c r="F362" s="6">
        <f>'ادخال البيانات'!BL363</f>
        <v>0</v>
      </c>
      <c r="G362" s="54" t="str">
        <f>'ادخال البيانات'!BO363</f>
        <v/>
      </c>
      <c r="H362" s="18"/>
      <c r="I362" s="3" t="str">
        <f t="shared" si="39"/>
        <v/>
      </c>
      <c r="N362">
        <f t="shared" si="35"/>
        <v>0</v>
      </c>
      <c r="O362" s="8">
        <f t="shared" si="40"/>
        <v>0</v>
      </c>
      <c r="P362">
        <f>RANK(O362,$O:$O)+COUNTIF($O$6:O362,O362)-1</f>
        <v>357</v>
      </c>
      <c r="R362" t="str">
        <f t="shared" si="36"/>
        <v>أقل من المتوسط</v>
      </c>
      <c r="U362" s="42">
        <v>357</v>
      </c>
      <c r="V362" s="32">
        <f t="shared" si="41"/>
        <v>0</v>
      </c>
      <c r="W362" s="56">
        <f t="shared" si="37"/>
        <v>0</v>
      </c>
      <c r="X362" s="9" t="str">
        <f t="shared" si="38"/>
        <v>متوسط</v>
      </c>
    </row>
    <row r="363" spans="2:24" customFormat="1" x14ac:dyDescent="0.2">
      <c r="B363" s="42">
        <v>358</v>
      </c>
      <c r="C363" s="516">
        <f>'ادخال البيانات'!A364</f>
        <v>0</v>
      </c>
      <c r="D363" s="516"/>
      <c r="E363" s="516"/>
      <c r="F363" s="6">
        <f>'ادخال البيانات'!BL364</f>
        <v>0</v>
      </c>
      <c r="G363" s="54" t="str">
        <f>'ادخال البيانات'!BO364</f>
        <v/>
      </c>
      <c r="H363" s="18"/>
      <c r="I363" s="3" t="str">
        <f t="shared" si="39"/>
        <v/>
      </c>
      <c r="N363">
        <f t="shared" si="35"/>
        <v>0</v>
      </c>
      <c r="O363" s="8">
        <f t="shared" si="40"/>
        <v>0</v>
      </c>
      <c r="P363">
        <f>RANK(O363,$O:$O)+COUNTIF($O$6:O363,O363)-1</f>
        <v>358</v>
      </c>
      <c r="R363" t="str">
        <f t="shared" si="36"/>
        <v>أقل من المتوسط</v>
      </c>
      <c r="U363" s="42">
        <v>358</v>
      </c>
      <c r="V363" s="32">
        <f t="shared" si="41"/>
        <v>0</v>
      </c>
      <c r="W363" s="56">
        <f t="shared" si="37"/>
        <v>0</v>
      </c>
      <c r="X363" s="9" t="str">
        <f t="shared" si="38"/>
        <v>متوسط</v>
      </c>
    </row>
    <row r="364" spans="2:24" customFormat="1" x14ac:dyDescent="0.2">
      <c r="B364" s="42">
        <v>359</v>
      </c>
      <c r="C364" s="516">
        <f>'ادخال البيانات'!A365</f>
        <v>0</v>
      </c>
      <c r="D364" s="516"/>
      <c r="E364" s="516"/>
      <c r="F364" s="6">
        <f>'ادخال البيانات'!BL365</f>
        <v>0</v>
      </c>
      <c r="G364" s="54" t="str">
        <f>'ادخال البيانات'!BO365</f>
        <v/>
      </c>
      <c r="H364" s="18"/>
      <c r="I364" s="3" t="str">
        <f t="shared" si="39"/>
        <v/>
      </c>
      <c r="N364">
        <f t="shared" si="35"/>
        <v>0</v>
      </c>
      <c r="O364" s="8">
        <f t="shared" si="40"/>
        <v>0</v>
      </c>
      <c r="P364">
        <f>RANK(O364,$O:$O)+COUNTIF($O$6:O364,O364)-1</f>
        <v>359</v>
      </c>
      <c r="R364" t="str">
        <f t="shared" si="36"/>
        <v>أقل من المتوسط</v>
      </c>
      <c r="U364" s="42">
        <v>359</v>
      </c>
      <c r="V364" s="32">
        <f t="shared" si="41"/>
        <v>0</v>
      </c>
      <c r="W364" s="56">
        <f t="shared" si="37"/>
        <v>0</v>
      </c>
      <c r="X364" s="9" t="str">
        <f t="shared" si="38"/>
        <v>متوسط</v>
      </c>
    </row>
    <row r="365" spans="2:24" customFormat="1" x14ac:dyDescent="0.2">
      <c r="B365" s="42">
        <v>360</v>
      </c>
      <c r="C365" s="516">
        <f>'ادخال البيانات'!A366</f>
        <v>0</v>
      </c>
      <c r="D365" s="516"/>
      <c r="E365" s="516"/>
      <c r="F365" s="6">
        <f>'ادخال البيانات'!BL366</f>
        <v>0</v>
      </c>
      <c r="G365" s="54" t="str">
        <f>'ادخال البيانات'!BO366</f>
        <v/>
      </c>
      <c r="H365" s="18"/>
      <c r="I365" s="3" t="str">
        <f t="shared" si="39"/>
        <v/>
      </c>
      <c r="N365">
        <f t="shared" si="35"/>
        <v>0</v>
      </c>
      <c r="O365" s="8">
        <f t="shared" si="40"/>
        <v>0</v>
      </c>
      <c r="P365">
        <f>RANK(O365,$O:$O)+COUNTIF($O$6:O365,O365)-1</f>
        <v>360</v>
      </c>
      <c r="R365" t="str">
        <f t="shared" si="36"/>
        <v>أقل من المتوسط</v>
      </c>
      <c r="U365" s="42">
        <v>360</v>
      </c>
      <c r="V365" s="32">
        <f t="shared" si="41"/>
        <v>0</v>
      </c>
      <c r="W365" s="56">
        <f t="shared" si="37"/>
        <v>0</v>
      </c>
      <c r="X365" s="9" t="str">
        <f t="shared" si="38"/>
        <v>متوسط</v>
      </c>
    </row>
    <row r="366" spans="2:24" customFormat="1" x14ac:dyDescent="0.2">
      <c r="B366" s="42">
        <v>361</v>
      </c>
      <c r="C366" s="516">
        <f>'ادخال البيانات'!A367</f>
        <v>0</v>
      </c>
      <c r="D366" s="516"/>
      <c r="E366" s="516"/>
      <c r="F366" s="6">
        <f>'ادخال البيانات'!BL367</f>
        <v>0</v>
      </c>
      <c r="G366" s="54" t="str">
        <f>'ادخال البيانات'!BO367</f>
        <v/>
      </c>
      <c r="H366" s="18"/>
      <c r="I366" s="3" t="str">
        <f t="shared" si="39"/>
        <v/>
      </c>
      <c r="N366">
        <f t="shared" si="35"/>
        <v>0</v>
      </c>
      <c r="O366" s="8">
        <f t="shared" si="40"/>
        <v>0</v>
      </c>
      <c r="P366">
        <f>RANK(O366,$O:$O)+COUNTIF($O$6:O366,O366)-1</f>
        <v>361</v>
      </c>
      <c r="R366" t="str">
        <f t="shared" si="36"/>
        <v>أقل من المتوسط</v>
      </c>
      <c r="U366" s="42">
        <v>361</v>
      </c>
      <c r="V366" s="32">
        <f t="shared" si="41"/>
        <v>0</v>
      </c>
      <c r="W366" s="56">
        <f t="shared" si="37"/>
        <v>0</v>
      </c>
      <c r="X366" s="9" t="str">
        <f t="shared" si="38"/>
        <v>متوسط</v>
      </c>
    </row>
    <row r="367" spans="2:24" customFormat="1" x14ac:dyDescent="0.2">
      <c r="B367" s="42">
        <v>362</v>
      </c>
      <c r="C367" s="516">
        <f>'ادخال البيانات'!A368</f>
        <v>0</v>
      </c>
      <c r="D367" s="516"/>
      <c r="E367" s="516"/>
      <c r="F367" s="6">
        <f>'ادخال البيانات'!BL368</f>
        <v>0</v>
      </c>
      <c r="G367" s="54" t="str">
        <f>'ادخال البيانات'!BO368</f>
        <v/>
      </c>
      <c r="H367" s="18"/>
      <c r="I367" s="3" t="str">
        <f t="shared" si="39"/>
        <v/>
      </c>
      <c r="N367">
        <f t="shared" si="35"/>
        <v>0</v>
      </c>
      <c r="O367" s="8">
        <f t="shared" si="40"/>
        <v>0</v>
      </c>
      <c r="P367">
        <f>RANK(O367,$O:$O)+COUNTIF($O$6:O367,O367)-1</f>
        <v>362</v>
      </c>
      <c r="R367" t="str">
        <f t="shared" si="36"/>
        <v>أقل من المتوسط</v>
      </c>
      <c r="U367" s="42">
        <v>362</v>
      </c>
      <c r="V367" s="32">
        <f t="shared" si="41"/>
        <v>0</v>
      </c>
      <c r="W367" s="56">
        <f t="shared" si="37"/>
        <v>0</v>
      </c>
      <c r="X367" s="9" t="str">
        <f t="shared" si="38"/>
        <v>متوسط</v>
      </c>
    </row>
    <row r="368" spans="2:24" customFormat="1" x14ac:dyDescent="0.2">
      <c r="B368" s="42">
        <v>363</v>
      </c>
      <c r="C368" s="516">
        <f>'ادخال البيانات'!A369</f>
        <v>0</v>
      </c>
      <c r="D368" s="516"/>
      <c r="E368" s="516"/>
      <c r="F368" s="6">
        <f>'ادخال البيانات'!BL369</f>
        <v>0</v>
      </c>
      <c r="G368" s="54" t="str">
        <f>'ادخال البيانات'!BO369</f>
        <v/>
      </c>
      <c r="H368" s="18"/>
      <c r="I368" s="3" t="str">
        <f t="shared" si="39"/>
        <v/>
      </c>
      <c r="N368">
        <f t="shared" si="35"/>
        <v>0</v>
      </c>
      <c r="O368" s="8">
        <f t="shared" si="40"/>
        <v>0</v>
      </c>
      <c r="P368">
        <f>RANK(O368,$O:$O)+COUNTIF($O$6:O368,O368)-1</f>
        <v>363</v>
      </c>
      <c r="R368" t="str">
        <f t="shared" si="36"/>
        <v>أقل من المتوسط</v>
      </c>
      <c r="U368" s="42">
        <v>363</v>
      </c>
      <c r="V368" s="32">
        <f t="shared" si="41"/>
        <v>0</v>
      </c>
      <c r="W368" s="56">
        <f t="shared" si="37"/>
        <v>0</v>
      </c>
      <c r="X368" s="9" t="str">
        <f t="shared" si="38"/>
        <v>متوسط</v>
      </c>
    </row>
    <row r="369" spans="2:24" customFormat="1" x14ac:dyDescent="0.2">
      <c r="B369" s="42">
        <v>364</v>
      </c>
      <c r="C369" s="516">
        <f>'ادخال البيانات'!A370</f>
        <v>0</v>
      </c>
      <c r="D369" s="516"/>
      <c r="E369" s="516"/>
      <c r="F369" s="6">
        <f>'ادخال البيانات'!BL370</f>
        <v>0</v>
      </c>
      <c r="G369" s="54" t="str">
        <f>'ادخال البيانات'!BO370</f>
        <v/>
      </c>
      <c r="H369" s="18"/>
      <c r="I369" s="3" t="str">
        <f t="shared" si="39"/>
        <v/>
      </c>
      <c r="N369">
        <f t="shared" si="35"/>
        <v>0</v>
      </c>
      <c r="O369" s="8">
        <f t="shared" si="40"/>
        <v>0</v>
      </c>
      <c r="P369">
        <f>RANK(O369,$O:$O)+COUNTIF($O$6:O369,O369)-1</f>
        <v>364</v>
      </c>
      <c r="R369" t="str">
        <f t="shared" si="36"/>
        <v>أقل من المتوسط</v>
      </c>
      <c r="U369" s="42">
        <v>364</v>
      </c>
      <c r="V369" s="32">
        <f t="shared" si="41"/>
        <v>0</v>
      </c>
      <c r="W369" s="56">
        <f t="shared" si="37"/>
        <v>0</v>
      </c>
      <c r="X369" s="9" t="str">
        <f t="shared" si="38"/>
        <v>متوسط</v>
      </c>
    </row>
    <row r="370" spans="2:24" customFormat="1" x14ac:dyDescent="0.2">
      <c r="B370" s="42">
        <v>365</v>
      </c>
      <c r="C370" s="516">
        <f>'ادخال البيانات'!A371</f>
        <v>0</v>
      </c>
      <c r="D370" s="516"/>
      <c r="E370" s="516"/>
      <c r="F370" s="6">
        <f>'ادخال البيانات'!BL371</f>
        <v>0</v>
      </c>
      <c r="G370" s="54" t="str">
        <f>'ادخال البيانات'!BO371</f>
        <v/>
      </c>
      <c r="H370" s="18"/>
      <c r="I370" s="3" t="str">
        <f t="shared" si="39"/>
        <v/>
      </c>
      <c r="N370">
        <f t="shared" si="35"/>
        <v>0</v>
      </c>
      <c r="O370" s="8">
        <f t="shared" si="40"/>
        <v>0</v>
      </c>
      <c r="P370">
        <f>RANK(O370,$O:$O)+COUNTIF($O$6:O370,O370)-1</f>
        <v>365</v>
      </c>
      <c r="R370" t="str">
        <f t="shared" si="36"/>
        <v>أقل من المتوسط</v>
      </c>
      <c r="U370" s="42">
        <v>365</v>
      </c>
      <c r="V370" s="32">
        <f t="shared" si="41"/>
        <v>0</v>
      </c>
      <c r="W370" s="56">
        <f t="shared" si="37"/>
        <v>0</v>
      </c>
      <c r="X370" s="9" t="str">
        <f t="shared" si="38"/>
        <v>متوسط</v>
      </c>
    </row>
    <row r="371" spans="2:24" customFormat="1" x14ac:dyDescent="0.2">
      <c r="B371" s="42">
        <v>366</v>
      </c>
      <c r="C371" s="516">
        <f>'ادخال البيانات'!A372</f>
        <v>0</v>
      </c>
      <c r="D371" s="516"/>
      <c r="E371" s="516"/>
      <c r="F371" s="6">
        <f>'ادخال البيانات'!BL372</f>
        <v>0</v>
      </c>
      <c r="G371" s="54" t="str">
        <f>'ادخال البيانات'!BO372</f>
        <v/>
      </c>
      <c r="H371" s="18"/>
      <c r="I371" s="3" t="str">
        <f t="shared" si="39"/>
        <v/>
      </c>
      <c r="N371">
        <f t="shared" si="35"/>
        <v>0</v>
      </c>
      <c r="O371" s="8">
        <f t="shared" si="40"/>
        <v>0</v>
      </c>
      <c r="P371">
        <f>RANK(O371,$O:$O)+COUNTIF($O$6:O371,O371)-1</f>
        <v>366</v>
      </c>
      <c r="R371" t="str">
        <f t="shared" si="36"/>
        <v>أقل من المتوسط</v>
      </c>
      <c r="U371" s="42">
        <v>366</v>
      </c>
      <c r="V371" s="32">
        <f t="shared" si="41"/>
        <v>0</v>
      </c>
      <c r="W371" s="56">
        <f t="shared" si="37"/>
        <v>0</v>
      </c>
      <c r="X371" s="9" t="str">
        <f t="shared" si="38"/>
        <v>متوسط</v>
      </c>
    </row>
    <row r="372" spans="2:24" customFormat="1" x14ac:dyDescent="0.2">
      <c r="B372" s="42">
        <v>367</v>
      </c>
      <c r="C372" s="516">
        <f>'ادخال البيانات'!A373</f>
        <v>0</v>
      </c>
      <c r="D372" s="516"/>
      <c r="E372" s="516"/>
      <c r="F372" s="6">
        <f>'ادخال البيانات'!BL373</f>
        <v>0</v>
      </c>
      <c r="G372" s="54" t="str">
        <f>'ادخال البيانات'!BO373</f>
        <v/>
      </c>
      <c r="H372" s="18"/>
      <c r="I372" s="3" t="str">
        <f t="shared" si="39"/>
        <v/>
      </c>
      <c r="N372">
        <f t="shared" si="35"/>
        <v>0</v>
      </c>
      <c r="O372" s="8">
        <f t="shared" si="40"/>
        <v>0</v>
      </c>
      <c r="P372">
        <f>RANK(O372,$O:$O)+COUNTIF($O$6:O372,O372)-1</f>
        <v>367</v>
      </c>
      <c r="R372" t="str">
        <f t="shared" si="36"/>
        <v>أقل من المتوسط</v>
      </c>
      <c r="U372" s="42">
        <v>367</v>
      </c>
      <c r="V372" s="32">
        <f t="shared" si="41"/>
        <v>0</v>
      </c>
      <c r="W372" s="56">
        <f t="shared" si="37"/>
        <v>0</v>
      </c>
      <c r="X372" s="9" t="str">
        <f t="shared" si="38"/>
        <v>متوسط</v>
      </c>
    </row>
    <row r="373" spans="2:24" customFormat="1" x14ac:dyDescent="0.2">
      <c r="B373" s="42">
        <v>368</v>
      </c>
      <c r="C373" s="516">
        <f>'ادخال البيانات'!A374</f>
        <v>0</v>
      </c>
      <c r="D373" s="516"/>
      <c r="E373" s="516"/>
      <c r="F373" s="6">
        <f>'ادخال البيانات'!BL374</f>
        <v>0</v>
      </c>
      <c r="G373" s="54" t="str">
        <f>'ادخال البيانات'!BO374</f>
        <v/>
      </c>
      <c r="H373" s="18"/>
      <c r="I373" s="3" t="str">
        <f t="shared" si="39"/>
        <v/>
      </c>
      <c r="N373">
        <f t="shared" si="35"/>
        <v>0</v>
      </c>
      <c r="O373" s="8">
        <f t="shared" si="40"/>
        <v>0</v>
      </c>
      <c r="P373">
        <f>RANK(O373,$O:$O)+COUNTIF($O$6:O373,O373)-1</f>
        <v>368</v>
      </c>
      <c r="R373" t="str">
        <f t="shared" si="36"/>
        <v>أقل من المتوسط</v>
      </c>
      <c r="U373" s="42">
        <v>368</v>
      </c>
      <c r="V373" s="32">
        <f t="shared" si="41"/>
        <v>0</v>
      </c>
      <c r="W373" s="56">
        <f t="shared" si="37"/>
        <v>0</v>
      </c>
      <c r="X373" s="9" t="str">
        <f t="shared" si="38"/>
        <v>متوسط</v>
      </c>
    </row>
    <row r="374" spans="2:24" customFormat="1" x14ac:dyDescent="0.2">
      <c r="B374" s="42">
        <v>369</v>
      </c>
      <c r="C374" s="516">
        <f>'ادخال البيانات'!A375</f>
        <v>0</v>
      </c>
      <c r="D374" s="516"/>
      <c r="E374" s="516"/>
      <c r="F374" s="6">
        <f>'ادخال البيانات'!BL375</f>
        <v>0</v>
      </c>
      <c r="G374" s="54" t="str">
        <f>'ادخال البيانات'!BO375</f>
        <v/>
      </c>
      <c r="H374" s="18"/>
      <c r="I374" s="3" t="str">
        <f t="shared" si="39"/>
        <v/>
      </c>
      <c r="N374">
        <f t="shared" si="35"/>
        <v>0</v>
      </c>
      <c r="O374" s="8">
        <f t="shared" si="40"/>
        <v>0</v>
      </c>
      <c r="P374">
        <f>RANK(O374,$O:$O)+COUNTIF($O$6:O374,O374)-1</f>
        <v>369</v>
      </c>
      <c r="R374" t="str">
        <f t="shared" si="36"/>
        <v>أقل من المتوسط</v>
      </c>
      <c r="U374" s="42">
        <v>369</v>
      </c>
      <c r="V374" s="32">
        <f t="shared" si="41"/>
        <v>0</v>
      </c>
      <c r="W374" s="56">
        <f t="shared" si="37"/>
        <v>0</v>
      </c>
      <c r="X374" s="9" t="str">
        <f t="shared" si="38"/>
        <v>متوسط</v>
      </c>
    </row>
    <row r="375" spans="2:24" customFormat="1" x14ac:dyDescent="0.2">
      <c r="B375" s="42">
        <v>370</v>
      </c>
      <c r="C375" s="516">
        <f>'ادخال البيانات'!A376</f>
        <v>0</v>
      </c>
      <c r="D375" s="516"/>
      <c r="E375" s="516"/>
      <c r="F375" s="6">
        <f>'ادخال البيانات'!BL376</f>
        <v>0</v>
      </c>
      <c r="G375" s="54" t="str">
        <f>'ادخال البيانات'!BO376</f>
        <v/>
      </c>
      <c r="H375" s="18"/>
      <c r="I375" s="3" t="str">
        <f t="shared" si="39"/>
        <v/>
      </c>
      <c r="N375">
        <f t="shared" si="35"/>
        <v>0</v>
      </c>
      <c r="O375" s="8">
        <f t="shared" si="40"/>
        <v>0</v>
      </c>
      <c r="P375">
        <f>RANK(O375,$O:$O)+COUNTIF($O$6:O375,O375)-1</f>
        <v>370</v>
      </c>
      <c r="R375" t="str">
        <f t="shared" si="36"/>
        <v>أقل من المتوسط</v>
      </c>
      <c r="U375" s="42">
        <v>370</v>
      </c>
      <c r="V375" s="32">
        <f t="shared" si="41"/>
        <v>0</v>
      </c>
      <c r="W375" s="56">
        <f t="shared" si="37"/>
        <v>0</v>
      </c>
      <c r="X375" s="9" t="str">
        <f t="shared" si="38"/>
        <v>متوسط</v>
      </c>
    </row>
    <row r="376" spans="2:24" customFormat="1" x14ac:dyDescent="0.2">
      <c r="B376" s="42">
        <v>371</v>
      </c>
      <c r="C376" s="516">
        <f>'ادخال البيانات'!A377</f>
        <v>0</v>
      </c>
      <c r="D376" s="516"/>
      <c r="E376" s="516"/>
      <c r="F376" s="6">
        <f>'ادخال البيانات'!BL377</f>
        <v>0</v>
      </c>
      <c r="G376" s="54" t="str">
        <f>'ادخال البيانات'!BO377</f>
        <v/>
      </c>
      <c r="H376" s="18"/>
      <c r="I376" s="3" t="str">
        <f t="shared" si="39"/>
        <v/>
      </c>
      <c r="N376">
        <f t="shared" si="35"/>
        <v>0</v>
      </c>
      <c r="O376" s="8">
        <f t="shared" si="40"/>
        <v>0</v>
      </c>
      <c r="P376">
        <f>RANK(O376,$O:$O)+COUNTIF($O$6:O376,O376)-1</f>
        <v>371</v>
      </c>
      <c r="R376" t="str">
        <f t="shared" si="36"/>
        <v>أقل من المتوسط</v>
      </c>
      <c r="U376" s="42">
        <v>371</v>
      </c>
      <c r="V376" s="32">
        <f t="shared" si="41"/>
        <v>0</v>
      </c>
      <c r="W376" s="56">
        <f t="shared" si="37"/>
        <v>0</v>
      </c>
      <c r="X376" s="9" t="str">
        <f t="shared" si="38"/>
        <v>متوسط</v>
      </c>
    </row>
    <row r="377" spans="2:24" customFormat="1" x14ac:dyDescent="0.2">
      <c r="B377" s="42">
        <v>372</v>
      </c>
      <c r="C377" s="516">
        <f>'ادخال البيانات'!A378</f>
        <v>0</v>
      </c>
      <c r="D377" s="516"/>
      <c r="E377" s="516"/>
      <c r="F377" s="6">
        <f>'ادخال البيانات'!BL378</f>
        <v>0</v>
      </c>
      <c r="G377" s="54" t="str">
        <f>'ادخال البيانات'!BO378</f>
        <v/>
      </c>
      <c r="H377" s="18"/>
      <c r="I377" s="3" t="str">
        <f t="shared" si="39"/>
        <v/>
      </c>
      <c r="N377">
        <f t="shared" si="35"/>
        <v>0</v>
      </c>
      <c r="O377" s="8">
        <f t="shared" si="40"/>
        <v>0</v>
      </c>
      <c r="P377">
        <f>RANK(O377,$O:$O)+COUNTIF($O$6:O377,O377)-1</f>
        <v>372</v>
      </c>
      <c r="R377" t="str">
        <f t="shared" si="36"/>
        <v>أقل من المتوسط</v>
      </c>
      <c r="U377" s="42">
        <v>372</v>
      </c>
      <c r="V377" s="32">
        <f t="shared" si="41"/>
        <v>0</v>
      </c>
      <c r="W377" s="56">
        <f t="shared" si="37"/>
        <v>0</v>
      </c>
      <c r="X377" s="9" t="str">
        <f t="shared" si="38"/>
        <v>متوسط</v>
      </c>
    </row>
    <row r="378" spans="2:24" customFormat="1" x14ac:dyDescent="0.2">
      <c r="B378" s="42">
        <v>373</v>
      </c>
      <c r="C378" s="516">
        <f>'ادخال البيانات'!A379</f>
        <v>0</v>
      </c>
      <c r="D378" s="516"/>
      <c r="E378" s="516"/>
      <c r="F378" s="6">
        <f>'ادخال البيانات'!BL379</f>
        <v>0</v>
      </c>
      <c r="G378" s="54" t="str">
        <f>'ادخال البيانات'!BO379</f>
        <v/>
      </c>
      <c r="H378" s="18"/>
      <c r="I378" s="3" t="str">
        <f t="shared" si="39"/>
        <v/>
      </c>
      <c r="N378">
        <f t="shared" si="35"/>
        <v>0</v>
      </c>
      <c r="O378" s="8">
        <f t="shared" si="40"/>
        <v>0</v>
      </c>
      <c r="P378">
        <f>RANK(O378,$O:$O)+COUNTIF($O$6:O378,O378)-1</f>
        <v>373</v>
      </c>
      <c r="R378" t="str">
        <f t="shared" si="36"/>
        <v>أقل من المتوسط</v>
      </c>
      <c r="U378" s="42">
        <v>373</v>
      </c>
      <c r="V378" s="32">
        <f t="shared" si="41"/>
        <v>0</v>
      </c>
      <c r="W378" s="56">
        <f t="shared" si="37"/>
        <v>0</v>
      </c>
      <c r="X378" s="9" t="str">
        <f t="shared" si="38"/>
        <v>متوسط</v>
      </c>
    </row>
    <row r="379" spans="2:24" customFormat="1" x14ac:dyDescent="0.2">
      <c r="B379" s="42">
        <v>374</v>
      </c>
      <c r="C379" s="516">
        <f>'ادخال البيانات'!A380</f>
        <v>0</v>
      </c>
      <c r="D379" s="516"/>
      <c r="E379" s="516"/>
      <c r="F379" s="6">
        <f>'ادخال البيانات'!BL380</f>
        <v>0</v>
      </c>
      <c r="G379" s="54" t="str">
        <f>'ادخال البيانات'!BO380</f>
        <v/>
      </c>
      <c r="H379" s="18"/>
      <c r="I379" s="3" t="str">
        <f t="shared" si="39"/>
        <v/>
      </c>
      <c r="N379">
        <f t="shared" si="35"/>
        <v>0</v>
      </c>
      <c r="O379" s="8">
        <f t="shared" si="40"/>
        <v>0</v>
      </c>
      <c r="P379">
        <f>RANK(O379,$O:$O)+COUNTIF($O$6:O379,O379)-1</f>
        <v>374</v>
      </c>
      <c r="R379" t="str">
        <f t="shared" si="36"/>
        <v>أقل من المتوسط</v>
      </c>
      <c r="U379" s="42">
        <v>374</v>
      </c>
      <c r="V379" s="32">
        <f t="shared" si="41"/>
        <v>0</v>
      </c>
      <c r="W379" s="56">
        <f t="shared" si="37"/>
        <v>0</v>
      </c>
      <c r="X379" s="9" t="str">
        <f t="shared" si="38"/>
        <v>متوسط</v>
      </c>
    </row>
    <row r="380" spans="2:24" customFormat="1" x14ac:dyDescent="0.2">
      <c r="B380" s="42">
        <v>375</v>
      </c>
      <c r="C380" s="516">
        <f>'ادخال البيانات'!A381</f>
        <v>0</v>
      </c>
      <c r="D380" s="516"/>
      <c r="E380" s="516"/>
      <c r="F380" s="6">
        <f>'ادخال البيانات'!BL381</f>
        <v>0</v>
      </c>
      <c r="G380" s="54" t="str">
        <f>'ادخال البيانات'!BO381</f>
        <v/>
      </c>
      <c r="H380" s="18"/>
      <c r="I380" s="3" t="str">
        <f t="shared" si="39"/>
        <v/>
      </c>
      <c r="N380">
        <f t="shared" si="35"/>
        <v>0</v>
      </c>
      <c r="O380" s="8">
        <f t="shared" si="40"/>
        <v>0</v>
      </c>
      <c r="P380">
        <f>RANK(O380,$O:$O)+COUNTIF($O$6:O380,O380)-1</f>
        <v>375</v>
      </c>
      <c r="R380" t="str">
        <f t="shared" si="36"/>
        <v>أقل من المتوسط</v>
      </c>
      <c r="U380" s="42">
        <v>375</v>
      </c>
      <c r="V380" s="32">
        <f t="shared" si="41"/>
        <v>0</v>
      </c>
      <c r="W380" s="56">
        <f t="shared" si="37"/>
        <v>0</v>
      </c>
      <c r="X380" s="9" t="str">
        <f t="shared" si="38"/>
        <v>متوسط</v>
      </c>
    </row>
    <row r="381" spans="2:24" customFormat="1" x14ac:dyDescent="0.2">
      <c r="B381" s="42">
        <v>376</v>
      </c>
      <c r="C381" s="516">
        <f>'ادخال البيانات'!A382</f>
        <v>0</v>
      </c>
      <c r="D381" s="516"/>
      <c r="E381" s="516"/>
      <c r="F381" s="6">
        <f>'ادخال البيانات'!BL382</f>
        <v>0</v>
      </c>
      <c r="G381" s="54" t="str">
        <f>'ادخال البيانات'!BO382</f>
        <v/>
      </c>
      <c r="H381" s="18"/>
      <c r="I381" s="3" t="str">
        <f t="shared" si="39"/>
        <v/>
      </c>
      <c r="N381">
        <f t="shared" si="35"/>
        <v>0</v>
      </c>
      <c r="O381" s="8">
        <f t="shared" si="40"/>
        <v>0</v>
      </c>
      <c r="P381">
        <f>RANK(O381,$O:$O)+COUNTIF($O$6:O381,O381)-1</f>
        <v>376</v>
      </c>
      <c r="R381" t="str">
        <f t="shared" si="36"/>
        <v>أقل من المتوسط</v>
      </c>
      <c r="U381" s="42">
        <v>376</v>
      </c>
      <c r="V381" s="32">
        <f t="shared" si="41"/>
        <v>0</v>
      </c>
      <c r="W381" s="56">
        <f t="shared" si="37"/>
        <v>0</v>
      </c>
      <c r="X381" s="9" t="str">
        <f t="shared" si="38"/>
        <v>متوسط</v>
      </c>
    </row>
    <row r="382" spans="2:24" customFormat="1" x14ac:dyDescent="0.2">
      <c r="B382" s="42">
        <v>377</v>
      </c>
      <c r="C382" s="516">
        <f>'ادخال البيانات'!A383</f>
        <v>0</v>
      </c>
      <c r="D382" s="516"/>
      <c r="E382" s="516"/>
      <c r="F382" s="6">
        <f>'ادخال البيانات'!BL383</f>
        <v>0</v>
      </c>
      <c r="G382" s="54" t="str">
        <f>'ادخال البيانات'!BO383</f>
        <v/>
      </c>
      <c r="H382" s="18"/>
      <c r="I382" s="3" t="str">
        <f t="shared" si="39"/>
        <v/>
      </c>
      <c r="N382">
        <f t="shared" si="35"/>
        <v>0</v>
      </c>
      <c r="O382" s="8">
        <f t="shared" si="40"/>
        <v>0</v>
      </c>
      <c r="P382">
        <f>RANK(O382,$O:$O)+COUNTIF($O$6:O382,O382)-1</f>
        <v>377</v>
      </c>
      <c r="R382" t="str">
        <f t="shared" si="36"/>
        <v>أقل من المتوسط</v>
      </c>
      <c r="U382" s="42">
        <v>377</v>
      </c>
      <c r="V382" s="32">
        <f t="shared" si="41"/>
        <v>0</v>
      </c>
      <c r="W382" s="56">
        <f t="shared" si="37"/>
        <v>0</v>
      </c>
      <c r="X382" s="9" t="str">
        <f t="shared" si="38"/>
        <v>متوسط</v>
      </c>
    </row>
    <row r="383" spans="2:24" customFormat="1" x14ac:dyDescent="0.2">
      <c r="B383" s="42">
        <v>378</v>
      </c>
      <c r="C383" s="516">
        <f>'ادخال البيانات'!A384</f>
        <v>0</v>
      </c>
      <c r="D383" s="516"/>
      <c r="E383" s="516"/>
      <c r="F383" s="6">
        <f>'ادخال البيانات'!BL384</f>
        <v>0</v>
      </c>
      <c r="G383" s="54" t="str">
        <f>'ادخال البيانات'!BO384</f>
        <v/>
      </c>
      <c r="H383" s="18"/>
      <c r="I383" s="3" t="str">
        <f t="shared" si="39"/>
        <v/>
      </c>
      <c r="N383">
        <f t="shared" si="35"/>
        <v>0</v>
      </c>
      <c r="O383" s="8">
        <f t="shared" si="40"/>
        <v>0</v>
      </c>
      <c r="P383">
        <f>RANK(O383,$O:$O)+COUNTIF($O$6:O383,O383)-1</f>
        <v>378</v>
      </c>
      <c r="R383" t="str">
        <f t="shared" si="36"/>
        <v>أقل من المتوسط</v>
      </c>
      <c r="U383" s="42">
        <v>378</v>
      </c>
      <c r="V383" s="32">
        <f t="shared" si="41"/>
        <v>0</v>
      </c>
      <c r="W383" s="56">
        <f t="shared" si="37"/>
        <v>0</v>
      </c>
      <c r="X383" s="9" t="str">
        <f t="shared" si="38"/>
        <v>متوسط</v>
      </c>
    </row>
    <row r="384" spans="2:24" customFormat="1" x14ac:dyDescent="0.2">
      <c r="B384" s="42">
        <v>379</v>
      </c>
      <c r="C384" s="516">
        <f>'ادخال البيانات'!A385</f>
        <v>0</v>
      </c>
      <c r="D384" s="516"/>
      <c r="E384" s="516"/>
      <c r="F384" s="6">
        <f>'ادخال البيانات'!BL385</f>
        <v>0</v>
      </c>
      <c r="G384" s="54" t="str">
        <f>'ادخال البيانات'!BO385</f>
        <v/>
      </c>
      <c r="H384" s="18"/>
      <c r="I384" s="3" t="str">
        <f t="shared" si="39"/>
        <v/>
      </c>
      <c r="N384">
        <f t="shared" si="35"/>
        <v>0</v>
      </c>
      <c r="O384" s="8">
        <f t="shared" si="40"/>
        <v>0</v>
      </c>
      <c r="P384">
        <f>RANK(O384,$O:$O)+COUNTIF($O$6:O384,O384)-1</f>
        <v>379</v>
      </c>
      <c r="R384" t="str">
        <f t="shared" si="36"/>
        <v>أقل من المتوسط</v>
      </c>
      <c r="U384" s="42">
        <v>379</v>
      </c>
      <c r="V384" s="32">
        <f t="shared" si="41"/>
        <v>0</v>
      </c>
      <c r="W384" s="56">
        <f t="shared" si="37"/>
        <v>0</v>
      </c>
      <c r="X384" s="9" t="str">
        <f t="shared" si="38"/>
        <v>متوسط</v>
      </c>
    </row>
    <row r="385" spans="2:24" customFormat="1" x14ac:dyDescent="0.2">
      <c r="B385" s="42">
        <v>380</v>
      </c>
      <c r="C385" s="516">
        <f>'ادخال البيانات'!A386</f>
        <v>0</v>
      </c>
      <c r="D385" s="516"/>
      <c r="E385" s="516"/>
      <c r="F385" s="6">
        <f>'ادخال البيانات'!BL386</f>
        <v>0</v>
      </c>
      <c r="G385" s="54" t="str">
        <f>'ادخال البيانات'!BO386</f>
        <v/>
      </c>
      <c r="H385" s="18"/>
      <c r="I385" s="3" t="str">
        <f t="shared" si="39"/>
        <v/>
      </c>
      <c r="N385">
        <f t="shared" si="35"/>
        <v>0</v>
      </c>
      <c r="O385" s="8">
        <f t="shared" si="40"/>
        <v>0</v>
      </c>
      <c r="P385">
        <f>RANK(O385,$O:$O)+COUNTIF($O$6:O385,O385)-1</f>
        <v>380</v>
      </c>
      <c r="R385" t="str">
        <f t="shared" si="36"/>
        <v>أقل من المتوسط</v>
      </c>
      <c r="U385" s="42">
        <v>380</v>
      </c>
      <c r="V385" s="32">
        <f t="shared" si="41"/>
        <v>0</v>
      </c>
      <c r="W385" s="56">
        <f t="shared" si="37"/>
        <v>0</v>
      </c>
      <c r="X385" s="9" t="str">
        <f t="shared" si="38"/>
        <v>متوسط</v>
      </c>
    </row>
    <row r="386" spans="2:24" customFormat="1" x14ac:dyDescent="0.2">
      <c r="B386" s="42">
        <v>381</v>
      </c>
      <c r="C386" s="516">
        <f>'ادخال البيانات'!A387</f>
        <v>0</v>
      </c>
      <c r="D386" s="516"/>
      <c r="E386" s="516"/>
      <c r="F386" s="6">
        <f>'ادخال البيانات'!BL387</f>
        <v>0</v>
      </c>
      <c r="G386" s="54" t="str">
        <f>'ادخال البيانات'!BO387</f>
        <v/>
      </c>
      <c r="H386" s="18"/>
      <c r="I386" s="3" t="str">
        <f t="shared" si="39"/>
        <v/>
      </c>
      <c r="N386">
        <f t="shared" si="35"/>
        <v>0</v>
      </c>
      <c r="O386" s="8">
        <f t="shared" si="40"/>
        <v>0</v>
      </c>
      <c r="P386">
        <f>RANK(O386,$O:$O)+COUNTIF($O$6:O386,O386)-1</f>
        <v>381</v>
      </c>
      <c r="R386" t="str">
        <f t="shared" si="36"/>
        <v>أقل من المتوسط</v>
      </c>
      <c r="U386" s="42">
        <v>381</v>
      </c>
      <c r="V386" s="32">
        <f t="shared" si="41"/>
        <v>0</v>
      </c>
      <c r="W386" s="56">
        <f t="shared" si="37"/>
        <v>0</v>
      </c>
      <c r="X386" s="9" t="str">
        <f t="shared" si="38"/>
        <v>متوسط</v>
      </c>
    </row>
    <row r="387" spans="2:24" customFormat="1" x14ac:dyDescent="0.2">
      <c r="B387" s="42">
        <v>382</v>
      </c>
      <c r="C387" s="516">
        <f>'ادخال البيانات'!A388</f>
        <v>0</v>
      </c>
      <c r="D387" s="516"/>
      <c r="E387" s="516"/>
      <c r="F387" s="6">
        <f>'ادخال البيانات'!BL388</f>
        <v>0</v>
      </c>
      <c r="G387" s="54" t="str">
        <f>'ادخال البيانات'!BO388</f>
        <v/>
      </c>
      <c r="H387" s="18"/>
      <c r="I387" s="3" t="str">
        <f t="shared" si="39"/>
        <v/>
      </c>
      <c r="N387">
        <f t="shared" si="35"/>
        <v>0</v>
      </c>
      <c r="O387" s="8">
        <f t="shared" si="40"/>
        <v>0</v>
      </c>
      <c r="P387">
        <f>RANK(O387,$O:$O)+COUNTIF($O$6:O387,O387)-1</f>
        <v>382</v>
      </c>
      <c r="R387" t="str">
        <f t="shared" si="36"/>
        <v>أقل من المتوسط</v>
      </c>
      <c r="U387" s="42">
        <v>382</v>
      </c>
      <c r="V387" s="32">
        <f t="shared" si="41"/>
        <v>0</v>
      </c>
      <c r="W387" s="56">
        <f t="shared" si="37"/>
        <v>0</v>
      </c>
      <c r="X387" s="9" t="str">
        <f t="shared" si="38"/>
        <v>متوسط</v>
      </c>
    </row>
    <row r="388" spans="2:24" customFormat="1" x14ac:dyDescent="0.2">
      <c r="B388" s="42">
        <v>383</v>
      </c>
      <c r="C388" s="516">
        <f>'ادخال البيانات'!A389</f>
        <v>0</v>
      </c>
      <c r="D388" s="516"/>
      <c r="E388" s="516"/>
      <c r="F388" s="6">
        <f>'ادخال البيانات'!BL389</f>
        <v>0</v>
      </c>
      <c r="G388" s="54" t="str">
        <f>'ادخال البيانات'!BO389</f>
        <v/>
      </c>
      <c r="H388" s="18"/>
      <c r="I388" s="3" t="str">
        <f t="shared" si="39"/>
        <v/>
      </c>
      <c r="N388">
        <f t="shared" si="35"/>
        <v>0</v>
      </c>
      <c r="O388" s="8">
        <f t="shared" si="40"/>
        <v>0</v>
      </c>
      <c r="P388">
        <f>RANK(O388,$O:$O)+COUNTIF($O$6:O388,O388)-1</f>
        <v>383</v>
      </c>
      <c r="R388" t="str">
        <f t="shared" si="36"/>
        <v>أقل من المتوسط</v>
      </c>
      <c r="U388" s="42">
        <v>383</v>
      </c>
      <c r="V388" s="32">
        <f t="shared" si="41"/>
        <v>0</v>
      </c>
      <c r="W388" s="56">
        <f t="shared" si="37"/>
        <v>0</v>
      </c>
      <c r="X388" s="9" t="str">
        <f t="shared" si="38"/>
        <v>متوسط</v>
      </c>
    </row>
    <row r="389" spans="2:24" customFormat="1" x14ac:dyDescent="0.2">
      <c r="B389" s="42">
        <v>384</v>
      </c>
      <c r="C389" s="516">
        <f>'ادخال البيانات'!A390</f>
        <v>0</v>
      </c>
      <c r="D389" s="516"/>
      <c r="E389" s="516"/>
      <c r="F389" s="6">
        <f>'ادخال البيانات'!BL390</f>
        <v>0</v>
      </c>
      <c r="G389" s="54" t="str">
        <f>'ادخال البيانات'!BO390</f>
        <v/>
      </c>
      <c r="H389" s="18"/>
      <c r="I389" s="3" t="str">
        <f t="shared" si="39"/>
        <v/>
      </c>
      <c r="N389">
        <f t="shared" si="35"/>
        <v>0</v>
      </c>
      <c r="O389" s="8">
        <f t="shared" si="40"/>
        <v>0</v>
      </c>
      <c r="P389">
        <f>RANK(O389,$O:$O)+COUNTIF($O$6:O389,O389)-1</f>
        <v>384</v>
      </c>
      <c r="R389" t="str">
        <f t="shared" si="36"/>
        <v>أقل من المتوسط</v>
      </c>
      <c r="U389" s="42">
        <v>384</v>
      </c>
      <c r="V389" s="32">
        <f t="shared" si="41"/>
        <v>0</v>
      </c>
      <c r="W389" s="56">
        <f t="shared" si="37"/>
        <v>0</v>
      </c>
      <c r="X389" s="9" t="str">
        <f t="shared" si="38"/>
        <v>متوسط</v>
      </c>
    </row>
    <row r="390" spans="2:24" customFormat="1" x14ac:dyDescent="0.2">
      <c r="B390" s="42">
        <v>385</v>
      </c>
      <c r="C390" s="516">
        <f>'ادخال البيانات'!A391</f>
        <v>0</v>
      </c>
      <c r="D390" s="516"/>
      <c r="E390" s="516"/>
      <c r="F390" s="6">
        <f>'ادخال البيانات'!BL391</f>
        <v>0</v>
      </c>
      <c r="G390" s="54" t="str">
        <f>'ادخال البيانات'!BO391</f>
        <v/>
      </c>
      <c r="H390" s="18"/>
      <c r="I390" s="3" t="str">
        <f t="shared" si="39"/>
        <v/>
      </c>
      <c r="N390">
        <f t="shared" ref="N390:N449" si="42">C390</f>
        <v>0</v>
      </c>
      <c r="O390" s="8">
        <f t="shared" si="40"/>
        <v>0</v>
      </c>
      <c r="P390">
        <f>RANK(O390,$O:$O)+COUNTIF($O$6:O390,O390)-1</f>
        <v>385</v>
      </c>
      <c r="R390" t="str">
        <f t="shared" ref="R390:R449" si="43">IF(O390&lt;=$AI$6,"أقل من المتوسط",IF(O390&gt;=$AI$7,"فوق المتوسط","متوسط"))</f>
        <v>أقل من المتوسط</v>
      </c>
      <c r="U390" s="42">
        <v>385</v>
      </c>
      <c r="V390" s="32">
        <f t="shared" si="41"/>
        <v>0</v>
      </c>
      <c r="W390" s="56">
        <f t="shared" ref="W390:W449" si="44">INDEX($O$6:$O$449,MATCH(U390,$P$6:$P$449,0))</f>
        <v>0</v>
      </c>
      <c r="X390" s="9" t="str">
        <f t="shared" ref="X390:X449" si="45">IFERROR(IF(W390&gt;$AI$7,"فوق المتوسط",IF(W390&gt;=$AI$6,"متوسط",IF(W390&gt;=$AI$6,"أقل من المتوسط",IF(V390&gt;0,"أقل من المتوسط")))),"لايوجد")</f>
        <v>متوسط</v>
      </c>
    </row>
    <row r="391" spans="2:24" customFormat="1" x14ac:dyDescent="0.2">
      <c r="B391" s="42">
        <v>386</v>
      </c>
      <c r="C391" s="516">
        <f>'ادخال البيانات'!A392</f>
        <v>0</v>
      </c>
      <c r="D391" s="516"/>
      <c r="E391" s="516"/>
      <c r="F391" s="6">
        <f>'ادخال البيانات'!BL392</f>
        <v>0</v>
      </c>
      <c r="G391" s="54" t="str">
        <f>'ادخال البيانات'!BO392</f>
        <v/>
      </c>
      <c r="H391" s="18"/>
      <c r="I391" s="3" t="str">
        <f t="shared" ref="I391:I449" si="46">G391</f>
        <v/>
      </c>
      <c r="N391">
        <f t="shared" si="42"/>
        <v>0</v>
      </c>
      <c r="O391" s="8">
        <f t="shared" ref="O391:O449" si="47">F391</f>
        <v>0</v>
      </c>
      <c r="P391">
        <f>RANK(O391,$O:$O)+COUNTIF($O$6:O391,O391)-1</f>
        <v>386</v>
      </c>
      <c r="R391" t="str">
        <f t="shared" si="43"/>
        <v>أقل من المتوسط</v>
      </c>
      <c r="U391" s="42">
        <v>386</v>
      </c>
      <c r="V391" s="32">
        <f t="shared" ref="V391:V449" si="48">INDEX($N$6:$N$449,MATCH(U391,$P$6:$P$449,0))</f>
        <v>0</v>
      </c>
      <c r="W391" s="56">
        <f t="shared" si="44"/>
        <v>0</v>
      </c>
      <c r="X391" s="9" t="str">
        <f t="shared" si="45"/>
        <v>متوسط</v>
      </c>
    </row>
    <row r="392" spans="2:24" customFormat="1" x14ac:dyDescent="0.2">
      <c r="B392" s="42">
        <v>387</v>
      </c>
      <c r="C392" s="516">
        <f>'ادخال البيانات'!A393</f>
        <v>0</v>
      </c>
      <c r="D392" s="516"/>
      <c r="E392" s="516"/>
      <c r="F392" s="6">
        <f>'ادخال البيانات'!BL393</f>
        <v>0</v>
      </c>
      <c r="G392" s="54" t="str">
        <f>'ادخال البيانات'!BO393</f>
        <v/>
      </c>
      <c r="H392" s="18"/>
      <c r="I392" s="3" t="str">
        <f t="shared" si="46"/>
        <v/>
      </c>
      <c r="N392">
        <f t="shared" si="42"/>
        <v>0</v>
      </c>
      <c r="O392" s="8">
        <f t="shared" si="47"/>
        <v>0</v>
      </c>
      <c r="P392">
        <f>RANK(O392,$O:$O)+COUNTIF($O$6:O392,O392)-1</f>
        <v>387</v>
      </c>
      <c r="R392" t="str">
        <f t="shared" si="43"/>
        <v>أقل من المتوسط</v>
      </c>
      <c r="U392" s="42">
        <v>387</v>
      </c>
      <c r="V392" s="32">
        <f t="shared" si="48"/>
        <v>0</v>
      </c>
      <c r="W392" s="56">
        <f t="shared" si="44"/>
        <v>0</v>
      </c>
      <c r="X392" s="9" t="str">
        <f t="shared" si="45"/>
        <v>متوسط</v>
      </c>
    </row>
    <row r="393" spans="2:24" customFormat="1" x14ac:dyDescent="0.2">
      <c r="B393" s="42">
        <v>388</v>
      </c>
      <c r="C393" s="516">
        <f>'ادخال البيانات'!A394</f>
        <v>0</v>
      </c>
      <c r="D393" s="516"/>
      <c r="E393" s="516"/>
      <c r="F393" s="6">
        <f>'ادخال البيانات'!BL394</f>
        <v>0</v>
      </c>
      <c r="G393" s="54" t="str">
        <f>'ادخال البيانات'!BO394</f>
        <v/>
      </c>
      <c r="H393" s="18"/>
      <c r="I393" s="3" t="str">
        <f t="shared" si="46"/>
        <v/>
      </c>
      <c r="N393">
        <f t="shared" si="42"/>
        <v>0</v>
      </c>
      <c r="O393" s="8">
        <f t="shared" si="47"/>
        <v>0</v>
      </c>
      <c r="P393">
        <f>RANK(O393,$O:$O)+COUNTIF($O$6:O393,O393)-1</f>
        <v>388</v>
      </c>
      <c r="R393" t="str">
        <f t="shared" si="43"/>
        <v>أقل من المتوسط</v>
      </c>
      <c r="U393" s="42">
        <v>388</v>
      </c>
      <c r="V393" s="32">
        <f t="shared" si="48"/>
        <v>0</v>
      </c>
      <c r="W393" s="56">
        <f t="shared" si="44"/>
        <v>0</v>
      </c>
      <c r="X393" s="9" t="str">
        <f t="shared" si="45"/>
        <v>متوسط</v>
      </c>
    </row>
    <row r="394" spans="2:24" customFormat="1" x14ac:dyDescent="0.2">
      <c r="B394" s="42">
        <v>389</v>
      </c>
      <c r="C394" s="516">
        <f>'ادخال البيانات'!A395</f>
        <v>0</v>
      </c>
      <c r="D394" s="516"/>
      <c r="E394" s="516"/>
      <c r="F394" s="6">
        <f>'ادخال البيانات'!BL395</f>
        <v>0</v>
      </c>
      <c r="G394" s="54" t="str">
        <f>'ادخال البيانات'!BO395</f>
        <v/>
      </c>
      <c r="H394" s="18"/>
      <c r="I394" s="3" t="str">
        <f t="shared" si="46"/>
        <v/>
      </c>
      <c r="N394">
        <f t="shared" si="42"/>
        <v>0</v>
      </c>
      <c r="O394" s="8">
        <f t="shared" si="47"/>
        <v>0</v>
      </c>
      <c r="P394">
        <f>RANK(O394,$O:$O)+COUNTIF($O$6:O394,O394)-1</f>
        <v>389</v>
      </c>
      <c r="R394" t="str">
        <f t="shared" si="43"/>
        <v>أقل من المتوسط</v>
      </c>
      <c r="U394" s="42">
        <v>389</v>
      </c>
      <c r="V394" s="32">
        <f t="shared" si="48"/>
        <v>0</v>
      </c>
      <c r="W394" s="56">
        <f t="shared" si="44"/>
        <v>0</v>
      </c>
      <c r="X394" s="9" t="str">
        <f t="shared" si="45"/>
        <v>متوسط</v>
      </c>
    </row>
    <row r="395" spans="2:24" customFormat="1" x14ac:dyDescent="0.2">
      <c r="B395" s="42">
        <v>390</v>
      </c>
      <c r="C395" s="516">
        <f>'ادخال البيانات'!A396</f>
        <v>0</v>
      </c>
      <c r="D395" s="516"/>
      <c r="E395" s="516"/>
      <c r="F395" s="6">
        <f>'ادخال البيانات'!BL396</f>
        <v>0</v>
      </c>
      <c r="G395" s="54" t="str">
        <f>'ادخال البيانات'!BO396</f>
        <v/>
      </c>
      <c r="H395" s="18"/>
      <c r="I395" s="3" t="str">
        <f t="shared" si="46"/>
        <v/>
      </c>
      <c r="N395">
        <f t="shared" si="42"/>
        <v>0</v>
      </c>
      <c r="O395" s="8">
        <f t="shared" si="47"/>
        <v>0</v>
      </c>
      <c r="P395">
        <f>RANK(O395,$O:$O)+COUNTIF($O$6:O395,O395)-1</f>
        <v>390</v>
      </c>
      <c r="R395" t="str">
        <f t="shared" si="43"/>
        <v>أقل من المتوسط</v>
      </c>
      <c r="U395" s="42">
        <v>390</v>
      </c>
      <c r="V395" s="32">
        <f t="shared" si="48"/>
        <v>0</v>
      </c>
      <c r="W395" s="56">
        <f t="shared" si="44"/>
        <v>0</v>
      </c>
      <c r="X395" s="9" t="str">
        <f t="shared" si="45"/>
        <v>متوسط</v>
      </c>
    </row>
    <row r="396" spans="2:24" customFormat="1" x14ac:dyDescent="0.2">
      <c r="B396" s="42">
        <v>391</v>
      </c>
      <c r="C396" s="516">
        <f>'ادخال البيانات'!A397</f>
        <v>0</v>
      </c>
      <c r="D396" s="516"/>
      <c r="E396" s="516"/>
      <c r="F396" s="6">
        <f>'ادخال البيانات'!BL397</f>
        <v>0</v>
      </c>
      <c r="G396" s="54" t="str">
        <f>'ادخال البيانات'!BO397</f>
        <v/>
      </c>
      <c r="H396" s="18"/>
      <c r="I396" s="3" t="str">
        <f t="shared" si="46"/>
        <v/>
      </c>
      <c r="N396">
        <f t="shared" si="42"/>
        <v>0</v>
      </c>
      <c r="O396" s="8">
        <f t="shared" si="47"/>
        <v>0</v>
      </c>
      <c r="P396">
        <f>RANK(O396,$O:$O)+COUNTIF($O$6:O396,O396)-1</f>
        <v>391</v>
      </c>
      <c r="R396" t="str">
        <f t="shared" si="43"/>
        <v>أقل من المتوسط</v>
      </c>
      <c r="U396" s="42">
        <v>391</v>
      </c>
      <c r="V396" s="32">
        <f t="shared" si="48"/>
        <v>0</v>
      </c>
      <c r="W396" s="56">
        <f t="shared" si="44"/>
        <v>0</v>
      </c>
      <c r="X396" s="9" t="str">
        <f t="shared" si="45"/>
        <v>متوسط</v>
      </c>
    </row>
    <row r="397" spans="2:24" customFormat="1" x14ac:dyDescent="0.2">
      <c r="B397" s="42">
        <v>392</v>
      </c>
      <c r="C397" s="516">
        <f>'ادخال البيانات'!A398</f>
        <v>0</v>
      </c>
      <c r="D397" s="516"/>
      <c r="E397" s="516"/>
      <c r="F397" s="6">
        <f>'ادخال البيانات'!BL398</f>
        <v>0</v>
      </c>
      <c r="G397" s="54" t="str">
        <f>'ادخال البيانات'!BO398</f>
        <v/>
      </c>
      <c r="H397" s="18"/>
      <c r="I397" s="3" t="str">
        <f t="shared" si="46"/>
        <v/>
      </c>
      <c r="N397">
        <f t="shared" si="42"/>
        <v>0</v>
      </c>
      <c r="O397" s="8">
        <f t="shared" si="47"/>
        <v>0</v>
      </c>
      <c r="P397">
        <f>RANK(O397,$O:$O)+COUNTIF($O$6:O397,O397)-1</f>
        <v>392</v>
      </c>
      <c r="R397" t="str">
        <f t="shared" si="43"/>
        <v>أقل من المتوسط</v>
      </c>
      <c r="U397" s="42">
        <v>392</v>
      </c>
      <c r="V397" s="32">
        <f t="shared" si="48"/>
        <v>0</v>
      </c>
      <c r="W397" s="56">
        <f t="shared" si="44"/>
        <v>0</v>
      </c>
      <c r="X397" s="9" t="str">
        <f t="shared" si="45"/>
        <v>متوسط</v>
      </c>
    </row>
    <row r="398" spans="2:24" customFormat="1" x14ac:dyDescent="0.2">
      <c r="B398" s="42">
        <v>393</v>
      </c>
      <c r="C398" s="516">
        <f>'ادخال البيانات'!A399</f>
        <v>0</v>
      </c>
      <c r="D398" s="516"/>
      <c r="E398" s="516"/>
      <c r="F398" s="6">
        <f>'ادخال البيانات'!BL399</f>
        <v>0</v>
      </c>
      <c r="G398" s="54" t="str">
        <f>'ادخال البيانات'!BO399</f>
        <v/>
      </c>
      <c r="H398" s="18"/>
      <c r="I398" s="3" t="str">
        <f t="shared" si="46"/>
        <v/>
      </c>
      <c r="N398">
        <f t="shared" si="42"/>
        <v>0</v>
      </c>
      <c r="O398" s="8">
        <f t="shared" si="47"/>
        <v>0</v>
      </c>
      <c r="P398">
        <f>RANK(O398,$O:$O)+COUNTIF($O$6:O398,O398)-1</f>
        <v>393</v>
      </c>
      <c r="R398" t="str">
        <f t="shared" si="43"/>
        <v>أقل من المتوسط</v>
      </c>
      <c r="U398" s="42">
        <v>393</v>
      </c>
      <c r="V398" s="32">
        <f t="shared" si="48"/>
        <v>0</v>
      </c>
      <c r="W398" s="56">
        <f t="shared" si="44"/>
        <v>0</v>
      </c>
      <c r="X398" s="9" t="str">
        <f t="shared" si="45"/>
        <v>متوسط</v>
      </c>
    </row>
    <row r="399" spans="2:24" customFormat="1" x14ac:dyDescent="0.2">
      <c r="B399" s="42">
        <v>394</v>
      </c>
      <c r="C399" s="516">
        <f>'ادخال البيانات'!A400</f>
        <v>0</v>
      </c>
      <c r="D399" s="516"/>
      <c r="E399" s="516"/>
      <c r="F399" s="6">
        <f>'ادخال البيانات'!BL400</f>
        <v>0</v>
      </c>
      <c r="G399" s="54" t="str">
        <f>'ادخال البيانات'!BO400</f>
        <v/>
      </c>
      <c r="H399" s="18"/>
      <c r="I399" s="3" t="str">
        <f t="shared" si="46"/>
        <v/>
      </c>
      <c r="N399">
        <f t="shared" si="42"/>
        <v>0</v>
      </c>
      <c r="O399" s="8">
        <f t="shared" si="47"/>
        <v>0</v>
      </c>
      <c r="P399">
        <f>RANK(O399,$O:$O)+COUNTIF($O$6:O399,O399)-1</f>
        <v>394</v>
      </c>
      <c r="R399" t="str">
        <f t="shared" si="43"/>
        <v>أقل من المتوسط</v>
      </c>
      <c r="U399" s="42">
        <v>394</v>
      </c>
      <c r="V399" s="32">
        <f t="shared" si="48"/>
        <v>0</v>
      </c>
      <c r="W399" s="56">
        <f t="shared" si="44"/>
        <v>0</v>
      </c>
      <c r="X399" s="9" t="str">
        <f t="shared" si="45"/>
        <v>متوسط</v>
      </c>
    </row>
    <row r="400" spans="2:24" customFormat="1" x14ac:dyDescent="0.2">
      <c r="B400" s="42">
        <v>395</v>
      </c>
      <c r="C400" s="516">
        <f>'ادخال البيانات'!A401</f>
        <v>0</v>
      </c>
      <c r="D400" s="516"/>
      <c r="E400" s="516"/>
      <c r="F400" s="6">
        <f>'ادخال البيانات'!BL401</f>
        <v>0</v>
      </c>
      <c r="G400" s="54" t="str">
        <f>'ادخال البيانات'!BO401</f>
        <v/>
      </c>
      <c r="H400" s="18"/>
      <c r="I400" s="3" t="str">
        <f t="shared" si="46"/>
        <v/>
      </c>
      <c r="N400">
        <f t="shared" si="42"/>
        <v>0</v>
      </c>
      <c r="O400" s="8">
        <f t="shared" si="47"/>
        <v>0</v>
      </c>
      <c r="P400">
        <f>RANK(O400,$O:$O)+COUNTIF($O$6:O400,O400)-1</f>
        <v>395</v>
      </c>
      <c r="R400" t="str">
        <f t="shared" si="43"/>
        <v>أقل من المتوسط</v>
      </c>
      <c r="U400" s="42">
        <v>395</v>
      </c>
      <c r="V400" s="32">
        <f t="shared" si="48"/>
        <v>0</v>
      </c>
      <c r="W400" s="56">
        <f t="shared" si="44"/>
        <v>0</v>
      </c>
      <c r="X400" s="9" t="str">
        <f t="shared" si="45"/>
        <v>متوسط</v>
      </c>
    </row>
    <row r="401" spans="2:24" customFormat="1" x14ac:dyDescent="0.2">
      <c r="B401" s="42">
        <v>396</v>
      </c>
      <c r="C401" s="516">
        <f>'ادخال البيانات'!A402</f>
        <v>0</v>
      </c>
      <c r="D401" s="516"/>
      <c r="E401" s="516"/>
      <c r="F401" s="6">
        <f>'ادخال البيانات'!BL402</f>
        <v>0</v>
      </c>
      <c r="G401" s="54" t="str">
        <f>'ادخال البيانات'!BO402</f>
        <v/>
      </c>
      <c r="H401" s="18"/>
      <c r="I401" s="3" t="str">
        <f t="shared" si="46"/>
        <v/>
      </c>
      <c r="N401">
        <f t="shared" si="42"/>
        <v>0</v>
      </c>
      <c r="O401" s="8">
        <f t="shared" si="47"/>
        <v>0</v>
      </c>
      <c r="P401">
        <f>RANK(O401,$O:$O)+COUNTIF($O$6:O401,O401)-1</f>
        <v>396</v>
      </c>
      <c r="R401" t="str">
        <f t="shared" si="43"/>
        <v>أقل من المتوسط</v>
      </c>
      <c r="U401" s="42">
        <v>396</v>
      </c>
      <c r="V401" s="32">
        <f t="shared" si="48"/>
        <v>0</v>
      </c>
      <c r="W401" s="56">
        <f t="shared" si="44"/>
        <v>0</v>
      </c>
      <c r="X401" s="9" t="str">
        <f t="shared" si="45"/>
        <v>متوسط</v>
      </c>
    </row>
    <row r="402" spans="2:24" customFormat="1" x14ac:dyDescent="0.2">
      <c r="B402" s="42">
        <v>397</v>
      </c>
      <c r="C402" s="516">
        <f>'ادخال البيانات'!A403</f>
        <v>0</v>
      </c>
      <c r="D402" s="516"/>
      <c r="E402" s="516"/>
      <c r="F402" s="6">
        <f>'ادخال البيانات'!BL403</f>
        <v>0</v>
      </c>
      <c r="G402" s="54" t="str">
        <f>'ادخال البيانات'!BO403</f>
        <v/>
      </c>
      <c r="H402" s="18"/>
      <c r="I402" s="3" t="str">
        <f t="shared" si="46"/>
        <v/>
      </c>
      <c r="N402">
        <f t="shared" si="42"/>
        <v>0</v>
      </c>
      <c r="O402" s="8">
        <f t="shared" si="47"/>
        <v>0</v>
      </c>
      <c r="P402">
        <f>RANK(O402,$O:$O)+COUNTIF($O$6:O402,O402)-1</f>
        <v>397</v>
      </c>
      <c r="R402" t="str">
        <f t="shared" si="43"/>
        <v>أقل من المتوسط</v>
      </c>
      <c r="U402" s="42">
        <v>397</v>
      </c>
      <c r="V402" s="32">
        <f t="shared" si="48"/>
        <v>0</v>
      </c>
      <c r="W402" s="56">
        <f t="shared" si="44"/>
        <v>0</v>
      </c>
      <c r="X402" s="9" t="str">
        <f t="shared" si="45"/>
        <v>متوسط</v>
      </c>
    </row>
    <row r="403" spans="2:24" customFormat="1" x14ac:dyDescent="0.2">
      <c r="B403" s="42">
        <v>398</v>
      </c>
      <c r="C403" s="516">
        <f>'ادخال البيانات'!A404</f>
        <v>0</v>
      </c>
      <c r="D403" s="516"/>
      <c r="E403" s="516"/>
      <c r="F403" s="6">
        <f>'ادخال البيانات'!BL404</f>
        <v>0</v>
      </c>
      <c r="G403" s="54" t="str">
        <f>'ادخال البيانات'!BO404</f>
        <v/>
      </c>
      <c r="H403" s="18"/>
      <c r="I403" s="3" t="str">
        <f t="shared" si="46"/>
        <v/>
      </c>
      <c r="N403">
        <f t="shared" si="42"/>
        <v>0</v>
      </c>
      <c r="O403" s="8">
        <f t="shared" si="47"/>
        <v>0</v>
      </c>
      <c r="P403">
        <f>RANK(O403,$O:$O)+COUNTIF($O$6:O403,O403)-1</f>
        <v>398</v>
      </c>
      <c r="R403" t="str">
        <f t="shared" si="43"/>
        <v>أقل من المتوسط</v>
      </c>
      <c r="U403" s="42">
        <v>398</v>
      </c>
      <c r="V403" s="32">
        <f t="shared" si="48"/>
        <v>0</v>
      </c>
      <c r="W403" s="56">
        <f t="shared" si="44"/>
        <v>0</v>
      </c>
      <c r="X403" s="9" t="str">
        <f t="shared" si="45"/>
        <v>متوسط</v>
      </c>
    </row>
    <row r="404" spans="2:24" customFormat="1" x14ac:dyDescent="0.2">
      <c r="B404" s="42">
        <v>399</v>
      </c>
      <c r="C404" s="516">
        <f>'ادخال البيانات'!A405</f>
        <v>0</v>
      </c>
      <c r="D404" s="516"/>
      <c r="E404" s="516"/>
      <c r="F404" s="6">
        <f>'ادخال البيانات'!BL405</f>
        <v>0</v>
      </c>
      <c r="G404" s="54" t="str">
        <f>'ادخال البيانات'!BO405</f>
        <v/>
      </c>
      <c r="H404" s="18"/>
      <c r="I404" s="3" t="str">
        <f t="shared" si="46"/>
        <v/>
      </c>
      <c r="N404">
        <f t="shared" si="42"/>
        <v>0</v>
      </c>
      <c r="O404" s="8">
        <f t="shared" si="47"/>
        <v>0</v>
      </c>
      <c r="P404">
        <f>RANK(O404,$O:$O)+COUNTIF($O$6:O404,O404)-1</f>
        <v>399</v>
      </c>
      <c r="R404" t="str">
        <f t="shared" si="43"/>
        <v>أقل من المتوسط</v>
      </c>
      <c r="U404" s="42">
        <v>399</v>
      </c>
      <c r="V404" s="32">
        <f t="shared" si="48"/>
        <v>0</v>
      </c>
      <c r="W404" s="56">
        <f t="shared" si="44"/>
        <v>0</v>
      </c>
      <c r="X404" s="9" t="str">
        <f t="shared" si="45"/>
        <v>متوسط</v>
      </c>
    </row>
    <row r="405" spans="2:24" customFormat="1" x14ac:dyDescent="0.2">
      <c r="B405" s="42">
        <v>400</v>
      </c>
      <c r="C405" s="516">
        <f>'ادخال البيانات'!A406</f>
        <v>0</v>
      </c>
      <c r="D405" s="516"/>
      <c r="E405" s="516"/>
      <c r="F405" s="6">
        <f>'ادخال البيانات'!BL406</f>
        <v>0</v>
      </c>
      <c r="G405" s="54" t="str">
        <f>'ادخال البيانات'!BO406</f>
        <v/>
      </c>
      <c r="H405" s="18"/>
      <c r="I405" s="3" t="str">
        <f t="shared" si="46"/>
        <v/>
      </c>
      <c r="N405">
        <f t="shared" si="42"/>
        <v>0</v>
      </c>
      <c r="O405" s="8">
        <f t="shared" si="47"/>
        <v>0</v>
      </c>
      <c r="P405">
        <f>RANK(O405,$O:$O)+COUNTIF($O$6:O405,O405)-1</f>
        <v>400</v>
      </c>
      <c r="R405" t="str">
        <f t="shared" si="43"/>
        <v>أقل من المتوسط</v>
      </c>
      <c r="U405" s="42">
        <v>400</v>
      </c>
      <c r="V405" s="32">
        <f t="shared" si="48"/>
        <v>0</v>
      </c>
      <c r="W405" s="56">
        <f t="shared" si="44"/>
        <v>0</v>
      </c>
      <c r="X405" s="9" t="str">
        <f t="shared" si="45"/>
        <v>متوسط</v>
      </c>
    </row>
    <row r="406" spans="2:24" customFormat="1" x14ac:dyDescent="0.2">
      <c r="B406" s="42">
        <v>401</v>
      </c>
      <c r="C406" s="516">
        <f>'ادخال البيانات'!A407</f>
        <v>0</v>
      </c>
      <c r="D406" s="516"/>
      <c r="E406" s="516"/>
      <c r="F406" s="6">
        <f>'ادخال البيانات'!BL407</f>
        <v>0</v>
      </c>
      <c r="G406" s="54" t="str">
        <f>'ادخال البيانات'!BO407</f>
        <v/>
      </c>
      <c r="H406" s="18"/>
      <c r="I406" s="3" t="str">
        <f t="shared" si="46"/>
        <v/>
      </c>
      <c r="N406">
        <f t="shared" si="42"/>
        <v>0</v>
      </c>
      <c r="O406" s="8">
        <f t="shared" si="47"/>
        <v>0</v>
      </c>
      <c r="P406">
        <f>RANK(O406,$O:$O)+COUNTIF($O$6:O406,O406)-1</f>
        <v>401</v>
      </c>
      <c r="R406" t="str">
        <f t="shared" si="43"/>
        <v>أقل من المتوسط</v>
      </c>
      <c r="U406" s="42">
        <v>401</v>
      </c>
      <c r="V406" s="32">
        <f t="shared" si="48"/>
        <v>0</v>
      </c>
      <c r="W406" s="56">
        <f t="shared" si="44"/>
        <v>0</v>
      </c>
      <c r="X406" s="9" t="str">
        <f t="shared" si="45"/>
        <v>متوسط</v>
      </c>
    </row>
    <row r="407" spans="2:24" customFormat="1" x14ac:dyDescent="0.2">
      <c r="B407" s="42">
        <v>402</v>
      </c>
      <c r="C407" s="516">
        <f>'ادخال البيانات'!A408</f>
        <v>0</v>
      </c>
      <c r="D407" s="516"/>
      <c r="E407" s="516"/>
      <c r="F407" s="6">
        <f>'ادخال البيانات'!BL408</f>
        <v>0</v>
      </c>
      <c r="G407" s="54" t="str">
        <f>'ادخال البيانات'!BO408</f>
        <v/>
      </c>
      <c r="H407" s="18"/>
      <c r="I407" s="3" t="str">
        <f t="shared" si="46"/>
        <v/>
      </c>
      <c r="N407">
        <f t="shared" si="42"/>
        <v>0</v>
      </c>
      <c r="O407" s="8">
        <f t="shared" si="47"/>
        <v>0</v>
      </c>
      <c r="P407">
        <f>RANK(O407,$O:$O)+COUNTIF($O$6:O407,O407)-1</f>
        <v>402</v>
      </c>
      <c r="R407" t="str">
        <f t="shared" si="43"/>
        <v>أقل من المتوسط</v>
      </c>
      <c r="U407" s="42">
        <v>402</v>
      </c>
      <c r="V407" s="32">
        <f t="shared" si="48"/>
        <v>0</v>
      </c>
      <c r="W407" s="56">
        <f t="shared" si="44"/>
        <v>0</v>
      </c>
      <c r="X407" s="9" t="str">
        <f t="shared" si="45"/>
        <v>متوسط</v>
      </c>
    </row>
    <row r="408" spans="2:24" customFormat="1" x14ac:dyDescent="0.2">
      <c r="B408" s="42">
        <v>403</v>
      </c>
      <c r="C408" s="516">
        <f>'ادخال البيانات'!A409</f>
        <v>0</v>
      </c>
      <c r="D408" s="516"/>
      <c r="E408" s="516"/>
      <c r="F408" s="6">
        <f>'ادخال البيانات'!BL409</f>
        <v>0</v>
      </c>
      <c r="G408" s="54" t="str">
        <f>'ادخال البيانات'!BO409</f>
        <v/>
      </c>
      <c r="H408" s="18"/>
      <c r="I408" s="3" t="str">
        <f t="shared" si="46"/>
        <v/>
      </c>
      <c r="N408">
        <f t="shared" si="42"/>
        <v>0</v>
      </c>
      <c r="O408" s="8">
        <f t="shared" si="47"/>
        <v>0</v>
      </c>
      <c r="P408">
        <f>RANK(O408,$O:$O)+COUNTIF($O$6:O408,O408)-1</f>
        <v>403</v>
      </c>
      <c r="R408" t="str">
        <f t="shared" si="43"/>
        <v>أقل من المتوسط</v>
      </c>
      <c r="U408" s="42">
        <v>403</v>
      </c>
      <c r="V408" s="32">
        <f t="shared" si="48"/>
        <v>0</v>
      </c>
      <c r="W408" s="56">
        <f t="shared" si="44"/>
        <v>0</v>
      </c>
      <c r="X408" s="9" t="str">
        <f t="shared" si="45"/>
        <v>متوسط</v>
      </c>
    </row>
    <row r="409" spans="2:24" customFormat="1" x14ac:dyDescent="0.2">
      <c r="B409" s="42">
        <v>404</v>
      </c>
      <c r="C409" s="516">
        <f>'ادخال البيانات'!A410</f>
        <v>0</v>
      </c>
      <c r="D409" s="516"/>
      <c r="E409" s="516"/>
      <c r="F409" s="6">
        <f>'ادخال البيانات'!BL410</f>
        <v>0</v>
      </c>
      <c r="G409" s="54" t="str">
        <f>'ادخال البيانات'!BO410</f>
        <v/>
      </c>
      <c r="H409" s="18"/>
      <c r="I409" s="3" t="str">
        <f t="shared" si="46"/>
        <v/>
      </c>
      <c r="N409">
        <f t="shared" si="42"/>
        <v>0</v>
      </c>
      <c r="O409" s="8">
        <f t="shared" si="47"/>
        <v>0</v>
      </c>
      <c r="P409">
        <f>RANK(O409,$O:$O)+COUNTIF($O$6:O409,O409)-1</f>
        <v>404</v>
      </c>
      <c r="R409" t="str">
        <f t="shared" si="43"/>
        <v>أقل من المتوسط</v>
      </c>
      <c r="U409" s="42">
        <v>404</v>
      </c>
      <c r="V409" s="32">
        <f t="shared" si="48"/>
        <v>0</v>
      </c>
      <c r="W409" s="56">
        <f t="shared" si="44"/>
        <v>0</v>
      </c>
      <c r="X409" s="9" t="str">
        <f t="shared" si="45"/>
        <v>متوسط</v>
      </c>
    </row>
    <row r="410" spans="2:24" customFormat="1" x14ac:dyDescent="0.2">
      <c r="B410" s="42">
        <v>405</v>
      </c>
      <c r="C410" s="516">
        <f>'ادخال البيانات'!A411</f>
        <v>0</v>
      </c>
      <c r="D410" s="516"/>
      <c r="E410" s="516"/>
      <c r="F410" s="6">
        <f>'ادخال البيانات'!BL411</f>
        <v>0</v>
      </c>
      <c r="G410" s="54" t="str">
        <f>'ادخال البيانات'!BO411</f>
        <v/>
      </c>
      <c r="H410" s="18"/>
      <c r="I410" s="3" t="str">
        <f t="shared" si="46"/>
        <v/>
      </c>
      <c r="N410">
        <f t="shared" si="42"/>
        <v>0</v>
      </c>
      <c r="O410" s="8">
        <f t="shared" si="47"/>
        <v>0</v>
      </c>
      <c r="P410">
        <f>RANK(O410,$O:$O)+COUNTIF($O$6:O410,O410)-1</f>
        <v>405</v>
      </c>
      <c r="R410" t="str">
        <f t="shared" si="43"/>
        <v>أقل من المتوسط</v>
      </c>
      <c r="U410" s="42">
        <v>405</v>
      </c>
      <c r="V410" s="32">
        <f t="shared" si="48"/>
        <v>0</v>
      </c>
      <c r="W410" s="56">
        <f t="shared" si="44"/>
        <v>0</v>
      </c>
      <c r="X410" s="9" t="str">
        <f t="shared" si="45"/>
        <v>متوسط</v>
      </c>
    </row>
    <row r="411" spans="2:24" customFormat="1" x14ac:dyDescent="0.2">
      <c r="B411" s="42">
        <v>406</v>
      </c>
      <c r="C411" s="516">
        <f>'ادخال البيانات'!A412</f>
        <v>0</v>
      </c>
      <c r="D411" s="516"/>
      <c r="E411" s="516"/>
      <c r="F411" s="6">
        <f>'ادخال البيانات'!BL412</f>
        <v>0</v>
      </c>
      <c r="G411" s="54" t="str">
        <f>'ادخال البيانات'!BO412</f>
        <v/>
      </c>
      <c r="H411" s="18"/>
      <c r="I411" s="3" t="str">
        <f t="shared" si="46"/>
        <v/>
      </c>
      <c r="N411">
        <f t="shared" si="42"/>
        <v>0</v>
      </c>
      <c r="O411" s="8">
        <f t="shared" si="47"/>
        <v>0</v>
      </c>
      <c r="P411">
        <f>RANK(O411,$O:$O)+COUNTIF($O$6:O411,O411)-1</f>
        <v>406</v>
      </c>
      <c r="R411" t="str">
        <f t="shared" si="43"/>
        <v>أقل من المتوسط</v>
      </c>
      <c r="U411" s="42">
        <v>406</v>
      </c>
      <c r="V411" s="32">
        <f t="shared" si="48"/>
        <v>0</v>
      </c>
      <c r="W411" s="56">
        <f t="shared" si="44"/>
        <v>0</v>
      </c>
      <c r="X411" s="9" t="str">
        <f t="shared" si="45"/>
        <v>متوسط</v>
      </c>
    </row>
    <row r="412" spans="2:24" customFormat="1" x14ac:dyDescent="0.2">
      <c r="B412" s="42">
        <v>407</v>
      </c>
      <c r="C412" s="516">
        <f>'ادخال البيانات'!A413</f>
        <v>0</v>
      </c>
      <c r="D412" s="516"/>
      <c r="E412" s="516"/>
      <c r="F412" s="6">
        <f>'ادخال البيانات'!BL413</f>
        <v>0</v>
      </c>
      <c r="G412" s="54" t="str">
        <f>'ادخال البيانات'!BO413</f>
        <v/>
      </c>
      <c r="H412" s="18"/>
      <c r="I412" s="3" t="str">
        <f t="shared" si="46"/>
        <v/>
      </c>
      <c r="N412">
        <f t="shared" si="42"/>
        <v>0</v>
      </c>
      <c r="O412" s="8">
        <f t="shared" si="47"/>
        <v>0</v>
      </c>
      <c r="P412">
        <f>RANK(O412,$O:$O)+COUNTIF($O$6:O412,O412)-1</f>
        <v>407</v>
      </c>
      <c r="R412" t="str">
        <f t="shared" si="43"/>
        <v>أقل من المتوسط</v>
      </c>
      <c r="U412" s="42">
        <v>407</v>
      </c>
      <c r="V412" s="32">
        <f t="shared" si="48"/>
        <v>0</v>
      </c>
      <c r="W412" s="56">
        <f t="shared" si="44"/>
        <v>0</v>
      </c>
      <c r="X412" s="9" t="str">
        <f t="shared" si="45"/>
        <v>متوسط</v>
      </c>
    </row>
    <row r="413" spans="2:24" customFormat="1" x14ac:dyDescent="0.2">
      <c r="B413" s="42">
        <v>408</v>
      </c>
      <c r="C413" s="516">
        <f>'ادخال البيانات'!A414</f>
        <v>0</v>
      </c>
      <c r="D413" s="516"/>
      <c r="E413" s="516"/>
      <c r="F413" s="6">
        <f>'ادخال البيانات'!BL414</f>
        <v>0</v>
      </c>
      <c r="G413" s="54" t="str">
        <f>'ادخال البيانات'!BO414</f>
        <v/>
      </c>
      <c r="H413" s="18"/>
      <c r="I413" s="3" t="str">
        <f t="shared" si="46"/>
        <v/>
      </c>
      <c r="N413">
        <f t="shared" si="42"/>
        <v>0</v>
      </c>
      <c r="O413" s="8">
        <f t="shared" si="47"/>
        <v>0</v>
      </c>
      <c r="P413">
        <f>RANK(O413,$O:$O)+COUNTIF($O$6:O413,O413)-1</f>
        <v>408</v>
      </c>
      <c r="R413" t="str">
        <f t="shared" si="43"/>
        <v>أقل من المتوسط</v>
      </c>
      <c r="U413" s="42">
        <v>408</v>
      </c>
      <c r="V413" s="32">
        <f t="shared" si="48"/>
        <v>0</v>
      </c>
      <c r="W413" s="56">
        <f t="shared" si="44"/>
        <v>0</v>
      </c>
      <c r="X413" s="9" t="str">
        <f t="shared" si="45"/>
        <v>متوسط</v>
      </c>
    </row>
    <row r="414" spans="2:24" customFormat="1" x14ac:dyDescent="0.2">
      <c r="B414" s="42">
        <v>409</v>
      </c>
      <c r="C414" s="516">
        <f>'ادخال البيانات'!A415</f>
        <v>0</v>
      </c>
      <c r="D414" s="516"/>
      <c r="E414" s="516"/>
      <c r="F414" s="6">
        <f>'ادخال البيانات'!BL415</f>
        <v>0</v>
      </c>
      <c r="G414" s="54" t="str">
        <f>'ادخال البيانات'!BO415</f>
        <v/>
      </c>
      <c r="H414" s="18"/>
      <c r="I414" s="3" t="str">
        <f t="shared" si="46"/>
        <v/>
      </c>
      <c r="N414">
        <f t="shared" si="42"/>
        <v>0</v>
      </c>
      <c r="O414" s="8">
        <f t="shared" si="47"/>
        <v>0</v>
      </c>
      <c r="P414">
        <f>RANK(O414,$O:$O)+COUNTIF($O$6:O414,O414)-1</f>
        <v>409</v>
      </c>
      <c r="R414" t="str">
        <f t="shared" si="43"/>
        <v>أقل من المتوسط</v>
      </c>
      <c r="U414" s="42">
        <v>409</v>
      </c>
      <c r="V414" s="32">
        <f t="shared" si="48"/>
        <v>0</v>
      </c>
      <c r="W414" s="56">
        <f t="shared" si="44"/>
        <v>0</v>
      </c>
      <c r="X414" s="9" t="str">
        <f t="shared" si="45"/>
        <v>متوسط</v>
      </c>
    </row>
    <row r="415" spans="2:24" customFormat="1" x14ac:dyDescent="0.2">
      <c r="B415" s="42">
        <v>410</v>
      </c>
      <c r="C415" s="516">
        <f>'ادخال البيانات'!A416</f>
        <v>0</v>
      </c>
      <c r="D415" s="516"/>
      <c r="E415" s="516"/>
      <c r="F415" s="6">
        <f>'ادخال البيانات'!BL416</f>
        <v>0</v>
      </c>
      <c r="G415" s="54" t="str">
        <f>'ادخال البيانات'!BO416</f>
        <v/>
      </c>
      <c r="H415" s="18"/>
      <c r="I415" s="3" t="str">
        <f t="shared" si="46"/>
        <v/>
      </c>
      <c r="N415">
        <f t="shared" si="42"/>
        <v>0</v>
      </c>
      <c r="O415" s="8">
        <f t="shared" si="47"/>
        <v>0</v>
      </c>
      <c r="P415">
        <f>RANK(O415,$O:$O)+COUNTIF($O$6:O415,O415)-1</f>
        <v>410</v>
      </c>
      <c r="R415" t="str">
        <f t="shared" si="43"/>
        <v>أقل من المتوسط</v>
      </c>
      <c r="U415" s="42">
        <v>410</v>
      </c>
      <c r="V415" s="32">
        <f t="shared" si="48"/>
        <v>0</v>
      </c>
      <c r="W415" s="56">
        <f t="shared" si="44"/>
        <v>0</v>
      </c>
      <c r="X415" s="9" t="str">
        <f t="shared" si="45"/>
        <v>متوسط</v>
      </c>
    </row>
    <row r="416" spans="2:24" customFormat="1" x14ac:dyDescent="0.2">
      <c r="B416" s="42">
        <v>411</v>
      </c>
      <c r="C416" s="516">
        <f>'ادخال البيانات'!A417</f>
        <v>0</v>
      </c>
      <c r="D416" s="516"/>
      <c r="E416" s="516"/>
      <c r="F416" s="6">
        <f>'ادخال البيانات'!BL417</f>
        <v>0</v>
      </c>
      <c r="G416" s="54" t="str">
        <f>'ادخال البيانات'!BO417</f>
        <v/>
      </c>
      <c r="H416" s="18"/>
      <c r="I416" s="3" t="str">
        <f t="shared" si="46"/>
        <v/>
      </c>
      <c r="N416">
        <f t="shared" si="42"/>
        <v>0</v>
      </c>
      <c r="O416" s="8">
        <f t="shared" si="47"/>
        <v>0</v>
      </c>
      <c r="P416">
        <f>RANK(O416,$O:$O)+COUNTIF($O$6:O416,O416)-1</f>
        <v>411</v>
      </c>
      <c r="R416" t="str">
        <f t="shared" si="43"/>
        <v>أقل من المتوسط</v>
      </c>
      <c r="U416" s="42">
        <v>411</v>
      </c>
      <c r="V416" s="32">
        <f t="shared" si="48"/>
        <v>0</v>
      </c>
      <c r="W416" s="56">
        <f t="shared" si="44"/>
        <v>0</v>
      </c>
      <c r="X416" s="9" t="str">
        <f t="shared" si="45"/>
        <v>متوسط</v>
      </c>
    </row>
    <row r="417" spans="2:24" customFormat="1" x14ac:dyDescent="0.2">
      <c r="B417" s="42">
        <v>412</v>
      </c>
      <c r="C417" s="516">
        <f>'ادخال البيانات'!A418</f>
        <v>0</v>
      </c>
      <c r="D417" s="516"/>
      <c r="E417" s="516"/>
      <c r="F417" s="6">
        <f>'ادخال البيانات'!BL418</f>
        <v>0</v>
      </c>
      <c r="G417" s="54" t="str">
        <f>'ادخال البيانات'!BO418</f>
        <v/>
      </c>
      <c r="H417" s="18"/>
      <c r="I417" s="3" t="str">
        <f t="shared" si="46"/>
        <v/>
      </c>
      <c r="N417">
        <f t="shared" si="42"/>
        <v>0</v>
      </c>
      <c r="O417" s="8">
        <f t="shared" si="47"/>
        <v>0</v>
      </c>
      <c r="P417">
        <f>RANK(O417,$O:$O)+COUNTIF($O$6:O417,O417)-1</f>
        <v>412</v>
      </c>
      <c r="R417" t="str">
        <f t="shared" si="43"/>
        <v>أقل من المتوسط</v>
      </c>
      <c r="U417" s="42">
        <v>412</v>
      </c>
      <c r="V417" s="32">
        <f t="shared" si="48"/>
        <v>0</v>
      </c>
      <c r="W417" s="56">
        <f t="shared" si="44"/>
        <v>0</v>
      </c>
      <c r="X417" s="9" t="str">
        <f t="shared" si="45"/>
        <v>متوسط</v>
      </c>
    </row>
    <row r="418" spans="2:24" customFormat="1" x14ac:dyDescent="0.2">
      <c r="B418" s="42">
        <v>413</v>
      </c>
      <c r="C418" s="516">
        <f>'ادخال البيانات'!A419</f>
        <v>0</v>
      </c>
      <c r="D418" s="516"/>
      <c r="E418" s="516"/>
      <c r="F418" s="6">
        <f>'ادخال البيانات'!BL419</f>
        <v>0</v>
      </c>
      <c r="G418" s="54" t="str">
        <f>'ادخال البيانات'!BO419</f>
        <v/>
      </c>
      <c r="H418" s="18"/>
      <c r="I418" s="3" t="str">
        <f t="shared" si="46"/>
        <v/>
      </c>
      <c r="N418">
        <f t="shared" si="42"/>
        <v>0</v>
      </c>
      <c r="O418" s="8">
        <f t="shared" si="47"/>
        <v>0</v>
      </c>
      <c r="P418">
        <f>RANK(O418,$O:$O)+COUNTIF($O$6:O418,O418)-1</f>
        <v>413</v>
      </c>
      <c r="R418" t="str">
        <f t="shared" si="43"/>
        <v>أقل من المتوسط</v>
      </c>
      <c r="U418" s="42">
        <v>413</v>
      </c>
      <c r="V418" s="32">
        <f t="shared" si="48"/>
        <v>0</v>
      </c>
      <c r="W418" s="56">
        <f t="shared" si="44"/>
        <v>0</v>
      </c>
      <c r="X418" s="9" t="str">
        <f t="shared" si="45"/>
        <v>متوسط</v>
      </c>
    </row>
    <row r="419" spans="2:24" customFormat="1" x14ac:dyDescent="0.2">
      <c r="B419" s="42">
        <v>414</v>
      </c>
      <c r="C419" s="516">
        <f>'ادخال البيانات'!A420</f>
        <v>0</v>
      </c>
      <c r="D419" s="516"/>
      <c r="E419" s="516"/>
      <c r="F419" s="6">
        <f>'ادخال البيانات'!BL420</f>
        <v>0</v>
      </c>
      <c r="G419" s="54" t="str">
        <f>'ادخال البيانات'!BO420</f>
        <v/>
      </c>
      <c r="H419" s="18"/>
      <c r="I419" s="3" t="str">
        <f t="shared" si="46"/>
        <v/>
      </c>
      <c r="N419">
        <f t="shared" si="42"/>
        <v>0</v>
      </c>
      <c r="O419" s="8">
        <f t="shared" si="47"/>
        <v>0</v>
      </c>
      <c r="P419">
        <f>RANK(O419,$O:$O)+COUNTIF($O$6:O419,O419)-1</f>
        <v>414</v>
      </c>
      <c r="R419" t="str">
        <f t="shared" si="43"/>
        <v>أقل من المتوسط</v>
      </c>
      <c r="U419" s="42">
        <v>414</v>
      </c>
      <c r="V419" s="32">
        <f t="shared" si="48"/>
        <v>0</v>
      </c>
      <c r="W419" s="56">
        <f t="shared" si="44"/>
        <v>0</v>
      </c>
      <c r="X419" s="9" t="str">
        <f t="shared" si="45"/>
        <v>متوسط</v>
      </c>
    </row>
    <row r="420" spans="2:24" customFormat="1" x14ac:dyDescent="0.2">
      <c r="B420" s="42">
        <v>415</v>
      </c>
      <c r="C420" s="516">
        <f>'ادخال البيانات'!A421</f>
        <v>0</v>
      </c>
      <c r="D420" s="516"/>
      <c r="E420" s="516"/>
      <c r="F420" s="6">
        <f>'ادخال البيانات'!BL421</f>
        <v>0</v>
      </c>
      <c r="G420" s="54" t="str">
        <f>'ادخال البيانات'!BO421</f>
        <v/>
      </c>
      <c r="H420" s="18"/>
      <c r="I420" s="3" t="str">
        <f t="shared" si="46"/>
        <v/>
      </c>
      <c r="N420">
        <f t="shared" si="42"/>
        <v>0</v>
      </c>
      <c r="O420" s="8">
        <f t="shared" si="47"/>
        <v>0</v>
      </c>
      <c r="P420">
        <f>RANK(O420,$O:$O)+COUNTIF($O$6:O420,O420)-1</f>
        <v>415</v>
      </c>
      <c r="R420" t="str">
        <f t="shared" si="43"/>
        <v>أقل من المتوسط</v>
      </c>
      <c r="U420" s="42">
        <v>415</v>
      </c>
      <c r="V420" s="32">
        <f t="shared" si="48"/>
        <v>0</v>
      </c>
      <c r="W420" s="56">
        <f t="shared" si="44"/>
        <v>0</v>
      </c>
      <c r="X420" s="9" t="str">
        <f t="shared" si="45"/>
        <v>متوسط</v>
      </c>
    </row>
    <row r="421" spans="2:24" customFormat="1" x14ac:dyDescent="0.2">
      <c r="B421" s="42">
        <v>416</v>
      </c>
      <c r="C421" s="516">
        <f>'ادخال البيانات'!A422</f>
        <v>0</v>
      </c>
      <c r="D421" s="516"/>
      <c r="E421" s="516"/>
      <c r="F421" s="6">
        <f>'ادخال البيانات'!BL422</f>
        <v>0</v>
      </c>
      <c r="G421" s="54" t="str">
        <f>'ادخال البيانات'!BO422</f>
        <v/>
      </c>
      <c r="H421" s="18"/>
      <c r="I421" s="3" t="str">
        <f t="shared" si="46"/>
        <v/>
      </c>
      <c r="N421">
        <f t="shared" si="42"/>
        <v>0</v>
      </c>
      <c r="O421" s="8">
        <f t="shared" si="47"/>
        <v>0</v>
      </c>
      <c r="P421">
        <f>RANK(O421,$O:$O)+COUNTIF($O$6:O421,O421)-1</f>
        <v>416</v>
      </c>
      <c r="R421" t="str">
        <f t="shared" si="43"/>
        <v>أقل من المتوسط</v>
      </c>
      <c r="U421" s="42">
        <v>416</v>
      </c>
      <c r="V421" s="32">
        <f t="shared" si="48"/>
        <v>0</v>
      </c>
      <c r="W421" s="56">
        <f t="shared" si="44"/>
        <v>0</v>
      </c>
      <c r="X421" s="9" t="str">
        <f t="shared" si="45"/>
        <v>متوسط</v>
      </c>
    </row>
    <row r="422" spans="2:24" customFormat="1" x14ac:dyDescent="0.2">
      <c r="B422" s="42">
        <v>417</v>
      </c>
      <c r="C422" s="516">
        <f>'ادخال البيانات'!A423</f>
        <v>0</v>
      </c>
      <c r="D422" s="516"/>
      <c r="E422" s="516"/>
      <c r="F422" s="6">
        <f>'ادخال البيانات'!BL423</f>
        <v>0</v>
      </c>
      <c r="G422" s="54" t="str">
        <f>'ادخال البيانات'!BO423</f>
        <v/>
      </c>
      <c r="H422" s="18"/>
      <c r="I422" s="3" t="str">
        <f t="shared" si="46"/>
        <v/>
      </c>
      <c r="N422">
        <f t="shared" si="42"/>
        <v>0</v>
      </c>
      <c r="O422" s="8">
        <f t="shared" si="47"/>
        <v>0</v>
      </c>
      <c r="P422">
        <f>RANK(O422,$O:$O)+COUNTIF($O$6:O422,O422)-1</f>
        <v>417</v>
      </c>
      <c r="R422" t="str">
        <f t="shared" si="43"/>
        <v>أقل من المتوسط</v>
      </c>
      <c r="U422" s="42">
        <v>417</v>
      </c>
      <c r="V422" s="32">
        <f t="shared" si="48"/>
        <v>0</v>
      </c>
      <c r="W422" s="56">
        <f t="shared" si="44"/>
        <v>0</v>
      </c>
      <c r="X422" s="9" t="str">
        <f t="shared" si="45"/>
        <v>متوسط</v>
      </c>
    </row>
    <row r="423" spans="2:24" customFormat="1" x14ac:dyDescent="0.2">
      <c r="B423" s="42">
        <v>418</v>
      </c>
      <c r="C423" s="516">
        <f>'ادخال البيانات'!A424</f>
        <v>0</v>
      </c>
      <c r="D423" s="516"/>
      <c r="E423" s="516"/>
      <c r="F423" s="6">
        <f>'ادخال البيانات'!BL424</f>
        <v>0</v>
      </c>
      <c r="G423" s="54" t="str">
        <f>'ادخال البيانات'!BO424</f>
        <v/>
      </c>
      <c r="H423" s="18"/>
      <c r="I423" s="3" t="str">
        <f t="shared" si="46"/>
        <v/>
      </c>
      <c r="N423">
        <f t="shared" si="42"/>
        <v>0</v>
      </c>
      <c r="O423" s="8">
        <f t="shared" si="47"/>
        <v>0</v>
      </c>
      <c r="P423">
        <f>RANK(O423,$O:$O)+COUNTIF($O$6:O423,O423)-1</f>
        <v>418</v>
      </c>
      <c r="R423" t="str">
        <f t="shared" si="43"/>
        <v>أقل من المتوسط</v>
      </c>
      <c r="U423" s="42">
        <v>418</v>
      </c>
      <c r="V423" s="32">
        <f t="shared" si="48"/>
        <v>0</v>
      </c>
      <c r="W423" s="56">
        <f t="shared" si="44"/>
        <v>0</v>
      </c>
      <c r="X423" s="9" t="str">
        <f t="shared" si="45"/>
        <v>متوسط</v>
      </c>
    </row>
    <row r="424" spans="2:24" customFormat="1" x14ac:dyDescent="0.2">
      <c r="B424" s="42">
        <v>419</v>
      </c>
      <c r="C424" s="516">
        <f>'ادخال البيانات'!A425</f>
        <v>0</v>
      </c>
      <c r="D424" s="516"/>
      <c r="E424" s="516"/>
      <c r="F424" s="6">
        <f>'ادخال البيانات'!BL425</f>
        <v>0</v>
      </c>
      <c r="G424" s="54" t="str">
        <f>'ادخال البيانات'!BO425</f>
        <v/>
      </c>
      <c r="H424" s="18"/>
      <c r="I424" s="3" t="str">
        <f t="shared" si="46"/>
        <v/>
      </c>
      <c r="N424">
        <f t="shared" si="42"/>
        <v>0</v>
      </c>
      <c r="O424" s="8">
        <f t="shared" si="47"/>
        <v>0</v>
      </c>
      <c r="P424">
        <f>RANK(O424,$O:$O)+COUNTIF($O$6:O424,O424)-1</f>
        <v>419</v>
      </c>
      <c r="R424" t="str">
        <f t="shared" si="43"/>
        <v>أقل من المتوسط</v>
      </c>
      <c r="U424" s="42">
        <v>419</v>
      </c>
      <c r="V424" s="32">
        <f t="shared" si="48"/>
        <v>0</v>
      </c>
      <c r="W424" s="56">
        <f t="shared" si="44"/>
        <v>0</v>
      </c>
      <c r="X424" s="9" t="str">
        <f t="shared" si="45"/>
        <v>متوسط</v>
      </c>
    </row>
    <row r="425" spans="2:24" customFormat="1" x14ac:dyDescent="0.2">
      <c r="B425" s="42">
        <v>420</v>
      </c>
      <c r="C425" s="516">
        <f>'ادخال البيانات'!A426</f>
        <v>0</v>
      </c>
      <c r="D425" s="516"/>
      <c r="E425" s="516"/>
      <c r="F425" s="6">
        <f>'ادخال البيانات'!BL426</f>
        <v>0</v>
      </c>
      <c r="G425" s="54" t="str">
        <f>'ادخال البيانات'!BO426</f>
        <v/>
      </c>
      <c r="H425" s="18"/>
      <c r="I425" s="3" t="str">
        <f t="shared" si="46"/>
        <v/>
      </c>
      <c r="N425">
        <f t="shared" si="42"/>
        <v>0</v>
      </c>
      <c r="O425" s="8">
        <f t="shared" si="47"/>
        <v>0</v>
      </c>
      <c r="P425">
        <f>RANK(O425,$O:$O)+COUNTIF($O$6:O425,O425)-1</f>
        <v>420</v>
      </c>
      <c r="R425" t="str">
        <f t="shared" si="43"/>
        <v>أقل من المتوسط</v>
      </c>
      <c r="U425" s="42">
        <v>420</v>
      </c>
      <c r="V425" s="32">
        <f t="shared" si="48"/>
        <v>0</v>
      </c>
      <c r="W425" s="56">
        <f t="shared" si="44"/>
        <v>0</v>
      </c>
      <c r="X425" s="9" t="str">
        <f t="shared" si="45"/>
        <v>متوسط</v>
      </c>
    </row>
    <row r="426" spans="2:24" customFormat="1" x14ac:dyDescent="0.2">
      <c r="B426" s="42">
        <v>421</v>
      </c>
      <c r="C426" s="516">
        <f>'ادخال البيانات'!A427</f>
        <v>0</v>
      </c>
      <c r="D426" s="516"/>
      <c r="E426" s="516"/>
      <c r="F426" s="6">
        <f>'ادخال البيانات'!BL427</f>
        <v>0</v>
      </c>
      <c r="G426" s="54" t="str">
        <f>'ادخال البيانات'!BO427</f>
        <v/>
      </c>
      <c r="H426" s="18"/>
      <c r="I426" s="3" t="str">
        <f t="shared" si="46"/>
        <v/>
      </c>
      <c r="N426">
        <f t="shared" si="42"/>
        <v>0</v>
      </c>
      <c r="O426" s="8">
        <f t="shared" si="47"/>
        <v>0</v>
      </c>
      <c r="P426">
        <f>RANK(O426,$O:$O)+COUNTIF($O$6:O426,O426)-1</f>
        <v>421</v>
      </c>
      <c r="R426" t="str">
        <f t="shared" si="43"/>
        <v>أقل من المتوسط</v>
      </c>
      <c r="U426" s="42">
        <v>421</v>
      </c>
      <c r="V426" s="32">
        <f t="shared" si="48"/>
        <v>0</v>
      </c>
      <c r="W426" s="56">
        <f t="shared" si="44"/>
        <v>0</v>
      </c>
      <c r="X426" s="9" t="str">
        <f t="shared" si="45"/>
        <v>متوسط</v>
      </c>
    </row>
    <row r="427" spans="2:24" customFormat="1" x14ac:dyDescent="0.2">
      <c r="B427" s="42">
        <v>422</v>
      </c>
      <c r="C427" s="516">
        <f>'ادخال البيانات'!A428</f>
        <v>0</v>
      </c>
      <c r="D427" s="516"/>
      <c r="E427" s="516"/>
      <c r="F427" s="6">
        <f>'ادخال البيانات'!BL428</f>
        <v>0</v>
      </c>
      <c r="G427" s="54" t="str">
        <f>'ادخال البيانات'!BO428</f>
        <v/>
      </c>
      <c r="H427" s="18"/>
      <c r="I427" s="3" t="str">
        <f t="shared" si="46"/>
        <v/>
      </c>
      <c r="N427">
        <f t="shared" si="42"/>
        <v>0</v>
      </c>
      <c r="O427" s="8">
        <f t="shared" si="47"/>
        <v>0</v>
      </c>
      <c r="P427">
        <f>RANK(O427,$O:$O)+COUNTIF($O$6:O427,O427)-1</f>
        <v>422</v>
      </c>
      <c r="R427" t="str">
        <f t="shared" si="43"/>
        <v>أقل من المتوسط</v>
      </c>
      <c r="U427" s="42">
        <v>422</v>
      </c>
      <c r="V427" s="32">
        <f t="shared" si="48"/>
        <v>0</v>
      </c>
      <c r="W427" s="56">
        <f t="shared" si="44"/>
        <v>0</v>
      </c>
      <c r="X427" s="9" t="str">
        <f t="shared" si="45"/>
        <v>متوسط</v>
      </c>
    </row>
    <row r="428" spans="2:24" customFormat="1" x14ac:dyDescent="0.2">
      <c r="B428" s="42">
        <v>423</v>
      </c>
      <c r="C428" s="516">
        <f>'ادخال البيانات'!A429</f>
        <v>0</v>
      </c>
      <c r="D428" s="516"/>
      <c r="E428" s="516"/>
      <c r="F428" s="6">
        <f>'ادخال البيانات'!BL429</f>
        <v>0</v>
      </c>
      <c r="G428" s="54" t="str">
        <f>'ادخال البيانات'!BO429</f>
        <v/>
      </c>
      <c r="H428" s="18"/>
      <c r="I428" s="3" t="str">
        <f t="shared" si="46"/>
        <v/>
      </c>
      <c r="N428">
        <f t="shared" si="42"/>
        <v>0</v>
      </c>
      <c r="O428" s="8">
        <f t="shared" si="47"/>
        <v>0</v>
      </c>
      <c r="P428">
        <f>RANK(O428,$O:$O)+COUNTIF($O$6:O428,O428)-1</f>
        <v>423</v>
      </c>
      <c r="R428" t="str">
        <f t="shared" si="43"/>
        <v>أقل من المتوسط</v>
      </c>
      <c r="U428" s="42">
        <v>423</v>
      </c>
      <c r="V428" s="32">
        <f t="shared" si="48"/>
        <v>0</v>
      </c>
      <c r="W428" s="56">
        <f t="shared" si="44"/>
        <v>0</v>
      </c>
      <c r="X428" s="9" t="str">
        <f t="shared" si="45"/>
        <v>متوسط</v>
      </c>
    </row>
    <row r="429" spans="2:24" customFormat="1" x14ac:dyDescent="0.2">
      <c r="B429" s="42">
        <v>424</v>
      </c>
      <c r="C429" s="516">
        <f>'ادخال البيانات'!A430</f>
        <v>0</v>
      </c>
      <c r="D429" s="516"/>
      <c r="E429" s="516"/>
      <c r="F429" s="6">
        <f>'ادخال البيانات'!BL430</f>
        <v>0</v>
      </c>
      <c r="G429" s="54" t="str">
        <f>'ادخال البيانات'!BO430</f>
        <v/>
      </c>
      <c r="H429" s="18"/>
      <c r="I429" s="3" t="str">
        <f t="shared" si="46"/>
        <v/>
      </c>
      <c r="N429">
        <f t="shared" si="42"/>
        <v>0</v>
      </c>
      <c r="O429" s="8">
        <f t="shared" si="47"/>
        <v>0</v>
      </c>
      <c r="P429">
        <f>RANK(O429,$O:$O)+COUNTIF($O$6:O429,O429)-1</f>
        <v>424</v>
      </c>
      <c r="R429" t="str">
        <f t="shared" si="43"/>
        <v>أقل من المتوسط</v>
      </c>
      <c r="U429" s="42">
        <v>424</v>
      </c>
      <c r="V429" s="32">
        <f t="shared" si="48"/>
        <v>0</v>
      </c>
      <c r="W429" s="56">
        <f t="shared" si="44"/>
        <v>0</v>
      </c>
      <c r="X429" s="9" t="str">
        <f t="shared" si="45"/>
        <v>متوسط</v>
      </c>
    </row>
    <row r="430" spans="2:24" customFormat="1" x14ac:dyDescent="0.2">
      <c r="B430" s="42">
        <v>425</v>
      </c>
      <c r="C430" s="516">
        <f>'ادخال البيانات'!A431</f>
        <v>0</v>
      </c>
      <c r="D430" s="516"/>
      <c r="E430" s="516"/>
      <c r="F430" s="6">
        <f>'ادخال البيانات'!BL431</f>
        <v>0</v>
      </c>
      <c r="G430" s="54" t="str">
        <f>'ادخال البيانات'!BO431</f>
        <v/>
      </c>
      <c r="H430" s="18"/>
      <c r="I430" s="3" t="str">
        <f t="shared" si="46"/>
        <v/>
      </c>
      <c r="N430">
        <f t="shared" si="42"/>
        <v>0</v>
      </c>
      <c r="O430" s="8">
        <f t="shared" si="47"/>
        <v>0</v>
      </c>
      <c r="P430">
        <f>RANK(O430,$O:$O)+COUNTIF($O$6:O430,O430)-1</f>
        <v>425</v>
      </c>
      <c r="R430" t="str">
        <f t="shared" si="43"/>
        <v>أقل من المتوسط</v>
      </c>
      <c r="U430" s="42">
        <v>425</v>
      </c>
      <c r="V430" s="32">
        <f t="shared" si="48"/>
        <v>0</v>
      </c>
      <c r="W430" s="56">
        <f t="shared" si="44"/>
        <v>0</v>
      </c>
      <c r="X430" s="9" t="str">
        <f t="shared" si="45"/>
        <v>متوسط</v>
      </c>
    </row>
    <row r="431" spans="2:24" customFormat="1" x14ac:dyDescent="0.2">
      <c r="B431" s="42">
        <v>426</v>
      </c>
      <c r="C431" s="516">
        <f>'ادخال البيانات'!A432</f>
        <v>0</v>
      </c>
      <c r="D431" s="516"/>
      <c r="E431" s="516"/>
      <c r="F431" s="6">
        <f>'ادخال البيانات'!BL432</f>
        <v>0</v>
      </c>
      <c r="G431" s="54" t="str">
        <f>'ادخال البيانات'!BO432</f>
        <v/>
      </c>
      <c r="H431" s="18"/>
      <c r="I431" s="3" t="str">
        <f t="shared" si="46"/>
        <v/>
      </c>
      <c r="N431">
        <f t="shared" si="42"/>
        <v>0</v>
      </c>
      <c r="O431" s="8">
        <f t="shared" si="47"/>
        <v>0</v>
      </c>
      <c r="P431">
        <f>RANK(O431,$O:$O)+COUNTIF($O$6:O431,O431)-1</f>
        <v>426</v>
      </c>
      <c r="R431" t="str">
        <f t="shared" si="43"/>
        <v>أقل من المتوسط</v>
      </c>
      <c r="U431" s="42">
        <v>426</v>
      </c>
      <c r="V431" s="32">
        <f t="shared" si="48"/>
        <v>0</v>
      </c>
      <c r="W431" s="56">
        <f t="shared" si="44"/>
        <v>0</v>
      </c>
      <c r="X431" s="9" t="str">
        <f t="shared" si="45"/>
        <v>متوسط</v>
      </c>
    </row>
    <row r="432" spans="2:24" customFormat="1" x14ac:dyDescent="0.2">
      <c r="B432" s="42">
        <v>427</v>
      </c>
      <c r="C432" s="516">
        <f>'ادخال البيانات'!A433</f>
        <v>0</v>
      </c>
      <c r="D432" s="516"/>
      <c r="E432" s="516"/>
      <c r="F432" s="6">
        <f>'ادخال البيانات'!BL433</f>
        <v>0</v>
      </c>
      <c r="G432" s="54" t="str">
        <f>'ادخال البيانات'!BO433</f>
        <v/>
      </c>
      <c r="H432" s="18"/>
      <c r="I432" s="3" t="str">
        <f t="shared" si="46"/>
        <v/>
      </c>
      <c r="N432">
        <f t="shared" si="42"/>
        <v>0</v>
      </c>
      <c r="O432" s="8">
        <f t="shared" si="47"/>
        <v>0</v>
      </c>
      <c r="P432">
        <f>RANK(O432,$O:$O)+COUNTIF($O$6:O432,O432)-1</f>
        <v>427</v>
      </c>
      <c r="R432" t="str">
        <f t="shared" si="43"/>
        <v>أقل من المتوسط</v>
      </c>
      <c r="U432" s="42">
        <v>427</v>
      </c>
      <c r="V432" s="32">
        <f t="shared" si="48"/>
        <v>0</v>
      </c>
      <c r="W432" s="56">
        <f t="shared" si="44"/>
        <v>0</v>
      </c>
      <c r="X432" s="9" t="str">
        <f t="shared" si="45"/>
        <v>متوسط</v>
      </c>
    </row>
    <row r="433" spans="2:24" customFormat="1" x14ac:dyDescent="0.2">
      <c r="B433" s="42">
        <v>428</v>
      </c>
      <c r="C433" s="516">
        <f>'ادخال البيانات'!A434</f>
        <v>0</v>
      </c>
      <c r="D433" s="516"/>
      <c r="E433" s="516"/>
      <c r="F433" s="6">
        <f>'ادخال البيانات'!BL434</f>
        <v>0</v>
      </c>
      <c r="G433" s="54" t="str">
        <f>'ادخال البيانات'!BO434</f>
        <v/>
      </c>
      <c r="H433" s="18"/>
      <c r="I433" s="3" t="str">
        <f t="shared" si="46"/>
        <v/>
      </c>
      <c r="N433">
        <f t="shared" si="42"/>
        <v>0</v>
      </c>
      <c r="O433" s="8">
        <f t="shared" si="47"/>
        <v>0</v>
      </c>
      <c r="P433">
        <f>RANK(O433,$O:$O)+COUNTIF($O$6:O433,O433)-1</f>
        <v>428</v>
      </c>
      <c r="R433" t="str">
        <f t="shared" si="43"/>
        <v>أقل من المتوسط</v>
      </c>
      <c r="U433" s="42">
        <v>428</v>
      </c>
      <c r="V433" s="32">
        <f t="shared" si="48"/>
        <v>0</v>
      </c>
      <c r="W433" s="56">
        <f t="shared" si="44"/>
        <v>0</v>
      </c>
      <c r="X433" s="9" t="str">
        <f t="shared" si="45"/>
        <v>متوسط</v>
      </c>
    </row>
    <row r="434" spans="2:24" customFormat="1" x14ac:dyDescent="0.2">
      <c r="B434" s="42">
        <v>429</v>
      </c>
      <c r="C434" s="516">
        <f>'ادخال البيانات'!A435</f>
        <v>0</v>
      </c>
      <c r="D434" s="516"/>
      <c r="E434" s="516"/>
      <c r="F434" s="6">
        <f>'ادخال البيانات'!BL435</f>
        <v>0</v>
      </c>
      <c r="G434" s="54" t="str">
        <f>'ادخال البيانات'!BO435</f>
        <v/>
      </c>
      <c r="H434" s="18"/>
      <c r="I434" s="3" t="str">
        <f t="shared" si="46"/>
        <v/>
      </c>
      <c r="N434">
        <f t="shared" si="42"/>
        <v>0</v>
      </c>
      <c r="O434" s="8">
        <f t="shared" si="47"/>
        <v>0</v>
      </c>
      <c r="P434">
        <f>RANK(O434,$O:$O)+COUNTIF($O$6:O434,O434)-1</f>
        <v>429</v>
      </c>
      <c r="R434" t="str">
        <f t="shared" si="43"/>
        <v>أقل من المتوسط</v>
      </c>
      <c r="U434" s="42">
        <v>429</v>
      </c>
      <c r="V434" s="32">
        <f t="shared" si="48"/>
        <v>0</v>
      </c>
      <c r="W434" s="56">
        <f t="shared" si="44"/>
        <v>0</v>
      </c>
      <c r="X434" s="9" t="str">
        <f t="shared" si="45"/>
        <v>متوسط</v>
      </c>
    </row>
    <row r="435" spans="2:24" customFormat="1" x14ac:dyDescent="0.2">
      <c r="B435" s="42">
        <v>430</v>
      </c>
      <c r="C435" s="516">
        <f>'ادخال البيانات'!A436</f>
        <v>0</v>
      </c>
      <c r="D435" s="516"/>
      <c r="E435" s="516"/>
      <c r="F435" s="6">
        <f>'ادخال البيانات'!BL436</f>
        <v>0</v>
      </c>
      <c r="G435" s="54" t="str">
        <f>'ادخال البيانات'!BO436</f>
        <v/>
      </c>
      <c r="H435" s="18"/>
      <c r="I435" s="3" t="str">
        <f t="shared" si="46"/>
        <v/>
      </c>
      <c r="N435">
        <f t="shared" si="42"/>
        <v>0</v>
      </c>
      <c r="O435" s="8">
        <f t="shared" si="47"/>
        <v>0</v>
      </c>
      <c r="P435">
        <f>RANK(O435,$O:$O)+COUNTIF($O$6:O435,O435)-1</f>
        <v>430</v>
      </c>
      <c r="R435" t="str">
        <f t="shared" si="43"/>
        <v>أقل من المتوسط</v>
      </c>
      <c r="U435" s="42">
        <v>430</v>
      </c>
      <c r="V435" s="32">
        <f t="shared" si="48"/>
        <v>0</v>
      </c>
      <c r="W435" s="56">
        <f t="shared" si="44"/>
        <v>0</v>
      </c>
      <c r="X435" s="9" t="str">
        <f t="shared" si="45"/>
        <v>متوسط</v>
      </c>
    </row>
    <row r="436" spans="2:24" customFormat="1" x14ac:dyDescent="0.2">
      <c r="B436" s="42">
        <v>431</v>
      </c>
      <c r="C436" s="516">
        <f>'ادخال البيانات'!A437</f>
        <v>0</v>
      </c>
      <c r="D436" s="516"/>
      <c r="E436" s="516"/>
      <c r="F436" s="6">
        <f>'ادخال البيانات'!BL437</f>
        <v>0</v>
      </c>
      <c r="G436" s="54" t="str">
        <f>'ادخال البيانات'!BO437</f>
        <v/>
      </c>
      <c r="H436" s="18"/>
      <c r="I436" s="3" t="str">
        <f t="shared" si="46"/>
        <v/>
      </c>
      <c r="N436">
        <f t="shared" si="42"/>
        <v>0</v>
      </c>
      <c r="O436" s="8">
        <f t="shared" si="47"/>
        <v>0</v>
      </c>
      <c r="P436">
        <f>RANK(O436,$O:$O)+COUNTIF($O$6:O436,O436)-1</f>
        <v>431</v>
      </c>
      <c r="R436" t="str">
        <f t="shared" si="43"/>
        <v>أقل من المتوسط</v>
      </c>
      <c r="U436" s="42">
        <v>431</v>
      </c>
      <c r="V436" s="32">
        <f t="shared" si="48"/>
        <v>0</v>
      </c>
      <c r="W436" s="56">
        <f t="shared" si="44"/>
        <v>0</v>
      </c>
      <c r="X436" s="9" t="str">
        <f t="shared" si="45"/>
        <v>متوسط</v>
      </c>
    </row>
    <row r="437" spans="2:24" customFormat="1" x14ac:dyDescent="0.2">
      <c r="B437" s="42">
        <v>432</v>
      </c>
      <c r="C437" s="516">
        <f>'ادخال البيانات'!A438</f>
        <v>0</v>
      </c>
      <c r="D437" s="516"/>
      <c r="E437" s="516"/>
      <c r="F437" s="6">
        <f>'ادخال البيانات'!BL438</f>
        <v>0</v>
      </c>
      <c r="G437" s="54" t="str">
        <f>'ادخال البيانات'!BO438</f>
        <v/>
      </c>
      <c r="H437" s="18"/>
      <c r="I437" s="3" t="str">
        <f t="shared" si="46"/>
        <v/>
      </c>
      <c r="N437">
        <f t="shared" si="42"/>
        <v>0</v>
      </c>
      <c r="O437" s="8">
        <f t="shared" si="47"/>
        <v>0</v>
      </c>
      <c r="P437">
        <f>RANK(O437,$O:$O)+COUNTIF($O$6:O437,O437)-1</f>
        <v>432</v>
      </c>
      <c r="R437" t="str">
        <f t="shared" si="43"/>
        <v>أقل من المتوسط</v>
      </c>
      <c r="U437" s="42">
        <v>432</v>
      </c>
      <c r="V437" s="32">
        <f t="shared" si="48"/>
        <v>0</v>
      </c>
      <c r="W437" s="56">
        <f t="shared" si="44"/>
        <v>0</v>
      </c>
      <c r="X437" s="9" t="str">
        <f t="shared" si="45"/>
        <v>متوسط</v>
      </c>
    </row>
    <row r="438" spans="2:24" customFormat="1" x14ac:dyDescent="0.2">
      <c r="B438" s="42">
        <v>433</v>
      </c>
      <c r="C438" s="516">
        <f>'ادخال البيانات'!A439</f>
        <v>0</v>
      </c>
      <c r="D438" s="516"/>
      <c r="E438" s="516"/>
      <c r="F438" s="6">
        <f>'ادخال البيانات'!BL439</f>
        <v>0</v>
      </c>
      <c r="G438" s="54" t="str">
        <f>'ادخال البيانات'!BO439</f>
        <v/>
      </c>
      <c r="H438" s="18"/>
      <c r="I438" s="3" t="str">
        <f t="shared" si="46"/>
        <v/>
      </c>
      <c r="N438">
        <f t="shared" si="42"/>
        <v>0</v>
      </c>
      <c r="O438" s="8">
        <f t="shared" si="47"/>
        <v>0</v>
      </c>
      <c r="P438">
        <f>RANK(O438,$O:$O)+COUNTIF($O$6:O438,O438)-1</f>
        <v>433</v>
      </c>
      <c r="R438" t="str">
        <f t="shared" si="43"/>
        <v>أقل من المتوسط</v>
      </c>
      <c r="U438" s="42">
        <v>433</v>
      </c>
      <c r="V438" s="32">
        <f t="shared" si="48"/>
        <v>0</v>
      </c>
      <c r="W438" s="56">
        <f t="shared" si="44"/>
        <v>0</v>
      </c>
      <c r="X438" s="9" t="str">
        <f t="shared" si="45"/>
        <v>متوسط</v>
      </c>
    </row>
    <row r="439" spans="2:24" customFormat="1" x14ac:dyDescent="0.2">
      <c r="B439" s="42">
        <v>434</v>
      </c>
      <c r="C439" s="516">
        <f>'ادخال البيانات'!A440</f>
        <v>0</v>
      </c>
      <c r="D439" s="516"/>
      <c r="E439" s="516"/>
      <c r="F439" s="6">
        <f>'ادخال البيانات'!BL440</f>
        <v>0</v>
      </c>
      <c r="G439" s="54" t="str">
        <f>'ادخال البيانات'!BO440</f>
        <v/>
      </c>
      <c r="H439" s="18"/>
      <c r="I439" s="3" t="str">
        <f t="shared" si="46"/>
        <v/>
      </c>
      <c r="N439">
        <f t="shared" si="42"/>
        <v>0</v>
      </c>
      <c r="O439" s="8">
        <f t="shared" si="47"/>
        <v>0</v>
      </c>
      <c r="P439">
        <f>RANK(O439,$O:$O)+COUNTIF($O$6:O439,O439)-1</f>
        <v>434</v>
      </c>
      <c r="R439" t="str">
        <f t="shared" si="43"/>
        <v>أقل من المتوسط</v>
      </c>
      <c r="U439" s="42">
        <v>434</v>
      </c>
      <c r="V439" s="32">
        <f t="shared" si="48"/>
        <v>0</v>
      </c>
      <c r="W439" s="56">
        <f t="shared" si="44"/>
        <v>0</v>
      </c>
      <c r="X439" s="9" t="str">
        <f t="shared" si="45"/>
        <v>متوسط</v>
      </c>
    </row>
    <row r="440" spans="2:24" customFormat="1" x14ac:dyDescent="0.2">
      <c r="B440" s="42">
        <v>435</v>
      </c>
      <c r="C440" s="516">
        <f>'ادخال البيانات'!A441</f>
        <v>0</v>
      </c>
      <c r="D440" s="516"/>
      <c r="E440" s="516"/>
      <c r="F440" s="6">
        <f>'ادخال البيانات'!BL441</f>
        <v>0</v>
      </c>
      <c r="G440" s="54" t="str">
        <f>'ادخال البيانات'!BO441</f>
        <v/>
      </c>
      <c r="H440" s="18"/>
      <c r="I440" s="3" t="str">
        <f t="shared" si="46"/>
        <v/>
      </c>
      <c r="N440">
        <f t="shared" si="42"/>
        <v>0</v>
      </c>
      <c r="O440" s="8">
        <f t="shared" si="47"/>
        <v>0</v>
      </c>
      <c r="P440">
        <f>RANK(O440,$O:$O)+COUNTIF($O$6:O440,O440)-1</f>
        <v>435</v>
      </c>
      <c r="R440" t="str">
        <f t="shared" si="43"/>
        <v>أقل من المتوسط</v>
      </c>
      <c r="U440" s="42">
        <v>435</v>
      </c>
      <c r="V440" s="32">
        <f t="shared" si="48"/>
        <v>0</v>
      </c>
      <c r="W440" s="56">
        <f t="shared" si="44"/>
        <v>0</v>
      </c>
      <c r="X440" s="9" t="str">
        <f t="shared" si="45"/>
        <v>متوسط</v>
      </c>
    </row>
    <row r="441" spans="2:24" customFormat="1" x14ac:dyDescent="0.2">
      <c r="B441" s="42">
        <v>436</v>
      </c>
      <c r="C441" s="516">
        <f>'ادخال البيانات'!A442</f>
        <v>0</v>
      </c>
      <c r="D441" s="516"/>
      <c r="E441" s="516"/>
      <c r="F441" s="6">
        <f>'ادخال البيانات'!BL442</f>
        <v>0</v>
      </c>
      <c r="G441" s="54" t="str">
        <f>'ادخال البيانات'!BO442</f>
        <v/>
      </c>
      <c r="H441" s="18"/>
      <c r="I441" s="3" t="str">
        <f t="shared" si="46"/>
        <v/>
      </c>
      <c r="N441">
        <f t="shared" si="42"/>
        <v>0</v>
      </c>
      <c r="O441" s="8">
        <f t="shared" si="47"/>
        <v>0</v>
      </c>
      <c r="P441">
        <f>RANK(O441,$O:$O)+COUNTIF($O$6:O441,O441)-1</f>
        <v>436</v>
      </c>
      <c r="R441" t="str">
        <f t="shared" si="43"/>
        <v>أقل من المتوسط</v>
      </c>
      <c r="U441" s="42">
        <v>436</v>
      </c>
      <c r="V441" s="32">
        <f t="shared" si="48"/>
        <v>0</v>
      </c>
      <c r="W441" s="56">
        <f t="shared" si="44"/>
        <v>0</v>
      </c>
      <c r="X441" s="9" t="str">
        <f t="shared" si="45"/>
        <v>متوسط</v>
      </c>
    </row>
    <row r="442" spans="2:24" customFormat="1" x14ac:dyDescent="0.2">
      <c r="B442" s="42">
        <v>437</v>
      </c>
      <c r="C442" s="516">
        <f>'ادخال البيانات'!A443</f>
        <v>0</v>
      </c>
      <c r="D442" s="516"/>
      <c r="E442" s="516"/>
      <c r="F442" s="6">
        <f>'ادخال البيانات'!BL443</f>
        <v>0</v>
      </c>
      <c r="G442" s="54" t="str">
        <f>'ادخال البيانات'!BO443</f>
        <v/>
      </c>
      <c r="H442" s="18"/>
      <c r="I442" s="3" t="str">
        <f t="shared" si="46"/>
        <v/>
      </c>
      <c r="N442">
        <f t="shared" si="42"/>
        <v>0</v>
      </c>
      <c r="O442" s="8">
        <f t="shared" si="47"/>
        <v>0</v>
      </c>
      <c r="P442">
        <f>RANK(O442,$O:$O)+COUNTIF($O$6:O442,O442)-1</f>
        <v>437</v>
      </c>
      <c r="R442" t="str">
        <f t="shared" si="43"/>
        <v>أقل من المتوسط</v>
      </c>
      <c r="U442" s="42">
        <v>437</v>
      </c>
      <c r="V442" s="32">
        <f t="shared" si="48"/>
        <v>0</v>
      </c>
      <c r="W442" s="56">
        <f t="shared" si="44"/>
        <v>0</v>
      </c>
      <c r="X442" s="9" t="str">
        <f t="shared" si="45"/>
        <v>متوسط</v>
      </c>
    </row>
    <row r="443" spans="2:24" customFormat="1" x14ac:dyDescent="0.2">
      <c r="B443" s="42">
        <v>438</v>
      </c>
      <c r="C443" s="516">
        <f>'ادخال البيانات'!A444</f>
        <v>0</v>
      </c>
      <c r="D443" s="516"/>
      <c r="E443" s="516"/>
      <c r="F443" s="6">
        <f>'ادخال البيانات'!BL444</f>
        <v>0</v>
      </c>
      <c r="G443" s="54" t="str">
        <f>'ادخال البيانات'!BO444</f>
        <v/>
      </c>
      <c r="H443" s="18"/>
      <c r="I443" s="3" t="str">
        <f t="shared" si="46"/>
        <v/>
      </c>
      <c r="N443">
        <f t="shared" si="42"/>
        <v>0</v>
      </c>
      <c r="O443" s="8">
        <f t="shared" si="47"/>
        <v>0</v>
      </c>
      <c r="P443">
        <f>RANK(O443,$O:$O)+COUNTIF($O$6:O443,O443)-1</f>
        <v>438</v>
      </c>
      <c r="R443" t="str">
        <f t="shared" si="43"/>
        <v>أقل من المتوسط</v>
      </c>
      <c r="U443" s="42">
        <v>438</v>
      </c>
      <c r="V443" s="32">
        <f t="shared" si="48"/>
        <v>0</v>
      </c>
      <c r="W443" s="56">
        <f t="shared" si="44"/>
        <v>0</v>
      </c>
      <c r="X443" s="9" t="str">
        <f t="shared" si="45"/>
        <v>متوسط</v>
      </c>
    </row>
    <row r="444" spans="2:24" customFormat="1" x14ac:dyDescent="0.2">
      <c r="B444" s="42">
        <v>439</v>
      </c>
      <c r="C444" s="516">
        <f>'ادخال البيانات'!A445</f>
        <v>0</v>
      </c>
      <c r="D444" s="516"/>
      <c r="E444" s="516"/>
      <c r="F444" s="6">
        <f>'ادخال البيانات'!BL445</f>
        <v>0</v>
      </c>
      <c r="G444" s="54" t="str">
        <f>'ادخال البيانات'!BO445</f>
        <v/>
      </c>
      <c r="H444" s="18"/>
      <c r="I444" s="3" t="str">
        <f t="shared" si="46"/>
        <v/>
      </c>
      <c r="N444">
        <f t="shared" si="42"/>
        <v>0</v>
      </c>
      <c r="O444" s="8">
        <f t="shared" si="47"/>
        <v>0</v>
      </c>
      <c r="P444">
        <f>RANK(O444,$O:$O)+COUNTIF($O$6:O444,O444)-1</f>
        <v>439</v>
      </c>
      <c r="R444" t="str">
        <f t="shared" si="43"/>
        <v>أقل من المتوسط</v>
      </c>
      <c r="U444" s="42">
        <v>439</v>
      </c>
      <c r="V444" s="32">
        <f t="shared" si="48"/>
        <v>0</v>
      </c>
      <c r="W444" s="56">
        <f t="shared" si="44"/>
        <v>0</v>
      </c>
      <c r="X444" s="9" t="str">
        <f t="shared" si="45"/>
        <v>متوسط</v>
      </c>
    </row>
    <row r="445" spans="2:24" customFormat="1" x14ac:dyDescent="0.2">
      <c r="B445" s="42">
        <v>440</v>
      </c>
      <c r="C445" s="516">
        <f>'ادخال البيانات'!A446</f>
        <v>0</v>
      </c>
      <c r="D445" s="516"/>
      <c r="E445" s="516"/>
      <c r="F445" s="6">
        <f>'ادخال البيانات'!BL446</f>
        <v>0</v>
      </c>
      <c r="G445" s="54" t="str">
        <f>'ادخال البيانات'!BO446</f>
        <v/>
      </c>
      <c r="H445" s="18"/>
      <c r="I445" s="3" t="str">
        <f t="shared" si="46"/>
        <v/>
      </c>
      <c r="N445">
        <f t="shared" si="42"/>
        <v>0</v>
      </c>
      <c r="O445" s="8">
        <f t="shared" si="47"/>
        <v>0</v>
      </c>
      <c r="P445">
        <f>RANK(O445,$O:$O)+COUNTIF($O$6:O445,O445)-1</f>
        <v>440</v>
      </c>
      <c r="R445" t="str">
        <f t="shared" si="43"/>
        <v>أقل من المتوسط</v>
      </c>
      <c r="U445" s="42">
        <v>440</v>
      </c>
      <c r="V445" s="32">
        <f t="shared" si="48"/>
        <v>0</v>
      </c>
      <c r="W445" s="56">
        <f t="shared" si="44"/>
        <v>0</v>
      </c>
      <c r="X445" s="9" t="str">
        <f t="shared" si="45"/>
        <v>متوسط</v>
      </c>
    </row>
    <row r="446" spans="2:24" customFormat="1" x14ac:dyDescent="0.2">
      <c r="B446" s="42">
        <v>441</v>
      </c>
      <c r="C446" s="516">
        <f>'ادخال البيانات'!A447</f>
        <v>0</v>
      </c>
      <c r="D446" s="516"/>
      <c r="E446" s="516"/>
      <c r="F446" s="6">
        <f>'ادخال البيانات'!BL447</f>
        <v>0</v>
      </c>
      <c r="G446" s="54" t="str">
        <f>'ادخال البيانات'!BO447</f>
        <v/>
      </c>
      <c r="H446" s="18"/>
      <c r="I446" s="3" t="str">
        <f t="shared" si="46"/>
        <v/>
      </c>
      <c r="N446">
        <f t="shared" si="42"/>
        <v>0</v>
      </c>
      <c r="O446" s="8">
        <f t="shared" si="47"/>
        <v>0</v>
      </c>
      <c r="P446">
        <f>RANK(O446,$O:$O)+COUNTIF($O$6:O446,O446)-1</f>
        <v>441</v>
      </c>
      <c r="R446" t="str">
        <f t="shared" si="43"/>
        <v>أقل من المتوسط</v>
      </c>
      <c r="U446" s="42">
        <v>441</v>
      </c>
      <c r="V446" s="32">
        <f t="shared" si="48"/>
        <v>0</v>
      </c>
      <c r="W446" s="56">
        <f t="shared" si="44"/>
        <v>0</v>
      </c>
      <c r="X446" s="9" t="str">
        <f t="shared" si="45"/>
        <v>متوسط</v>
      </c>
    </row>
    <row r="447" spans="2:24" customFormat="1" x14ac:dyDescent="0.2">
      <c r="B447" s="42">
        <v>442</v>
      </c>
      <c r="C447" s="516">
        <f>'ادخال البيانات'!A448</f>
        <v>0</v>
      </c>
      <c r="D447" s="516"/>
      <c r="E447" s="516"/>
      <c r="F447" s="6">
        <f>'ادخال البيانات'!BL448</f>
        <v>0</v>
      </c>
      <c r="G447" s="54" t="str">
        <f>'ادخال البيانات'!BO448</f>
        <v/>
      </c>
      <c r="H447" s="18"/>
      <c r="I447" s="3" t="str">
        <f t="shared" si="46"/>
        <v/>
      </c>
      <c r="N447">
        <f t="shared" si="42"/>
        <v>0</v>
      </c>
      <c r="O447" s="8">
        <f t="shared" si="47"/>
        <v>0</v>
      </c>
      <c r="P447">
        <f>RANK(O447,$O:$O)+COUNTIF($O$6:O447,O447)-1</f>
        <v>442</v>
      </c>
      <c r="R447" t="str">
        <f t="shared" si="43"/>
        <v>أقل من المتوسط</v>
      </c>
      <c r="U447" s="42">
        <v>442</v>
      </c>
      <c r="V447" s="32">
        <f t="shared" si="48"/>
        <v>0</v>
      </c>
      <c r="W447" s="56">
        <f t="shared" si="44"/>
        <v>0</v>
      </c>
      <c r="X447" s="9" t="str">
        <f t="shared" si="45"/>
        <v>متوسط</v>
      </c>
    </row>
    <row r="448" spans="2:24" customFormat="1" x14ac:dyDescent="0.2">
      <c r="B448" s="42">
        <v>443</v>
      </c>
      <c r="C448" s="516">
        <f>'ادخال البيانات'!A449</f>
        <v>0</v>
      </c>
      <c r="D448" s="516"/>
      <c r="E448" s="516"/>
      <c r="F448" s="6">
        <f>'ادخال البيانات'!BL449</f>
        <v>0</v>
      </c>
      <c r="G448" s="54" t="str">
        <f>'ادخال البيانات'!BO449</f>
        <v/>
      </c>
      <c r="H448" s="18"/>
      <c r="I448" s="3" t="str">
        <f t="shared" si="46"/>
        <v/>
      </c>
      <c r="N448">
        <f t="shared" si="42"/>
        <v>0</v>
      </c>
      <c r="O448" s="8">
        <f t="shared" si="47"/>
        <v>0</v>
      </c>
      <c r="P448">
        <f>RANK(O448,$O:$O)+COUNTIF($O$6:O448,O448)-1</f>
        <v>443</v>
      </c>
      <c r="R448" t="str">
        <f t="shared" si="43"/>
        <v>أقل من المتوسط</v>
      </c>
      <c r="U448" s="42">
        <v>443</v>
      </c>
      <c r="V448" s="32">
        <f t="shared" si="48"/>
        <v>0</v>
      </c>
      <c r="W448" s="56">
        <f t="shared" si="44"/>
        <v>0</v>
      </c>
      <c r="X448" s="9" t="str">
        <f t="shared" si="45"/>
        <v>متوسط</v>
      </c>
    </row>
    <row r="449" spans="2:24" customFormat="1" x14ac:dyDescent="0.2">
      <c r="B449" s="42">
        <v>444</v>
      </c>
      <c r="C449" s="516">
        <f>'ادخال البيانات'!A450</f>
        <v>0</v>
      </c>
      <c r="D449" s="516"/>
      <c r="E449" s="516"/>
      <c r="F449" s="6">
        <f>'ادخال البيانات'!BL450</f>
        <v>0</v>
      </c>
      <c r="G449" s="54" t="str">
        <f>'ادخال البيانات'!BO450</f>
        <v/>
      </c>
      <c r="H449" s="18"/>
      <c r="I449" s="3" t="str">
        <f t="shared" si="46"/>
        <v/>
      </c>
      <c r="N449">
        <f t="shared" si="42"/>
        <v>0</v>
      </c>
      <c r="O449" s="8">
        <f t="shared" si="47"/>
        <v>0</v>
      </c>
      <c r="P449">
        <f>RANK(O449,$O:$O)+COUNTIF($O$6:O449,O449)-1</f>
        <v>444</v>
      </c>
      <c r="R449" t="str">
        <f t="shared" si="43"/>
        <v>أقل من المتوسط</v>
      </c>
      <c r="U449" s="42">
        <v>444</v>
      </c>
      <c r="V449" s="32">
        <f t="shared" si="48"/>
        <v>0</v>
      </c>
      <c r="W449" s="57">
        <f t="shared" si="44"/>
        <v>0</v>
      </c>
      <c r="X449" s="9" t="str">
        <f t="shared" si="45"/>
        <v>متوسط</v>
      </c>
    </row>
    <row r="450" spans="2:24" customFormat="1" x14ac:dyDescent="0.2">
      <c r="B450" s="1"/>
      <c r="F450" s="4"/>
      <c r="G450" s="53"/>
      <c r="H450" s="18"/>
      <c r="O450" s="8"/>
      <c r="U450" s="1"/>
      <c r="V450" s="1"/>
      <c r="W450" s="55"/>
      <c r="X450" s="12"/>
    </row>
    <row r="451" spans="2:24" customFormat="1" x14ac:dyDescent="0.2">
      <c r="B451" s="1"/>
      <c r="F451" s="4"/>
      <c r="G451" s="53"/>
      <c r="H451" s="18"/>
      <c r="O451" s="8"/>
      <c r="U451" s="1"/>
      <c r="V451" s="1"/>
      <c r="W451" s="55"/>
      <c r="X451" s="12"/>
    </row>
    <row r="452" spans="2:24" customFormat="1" x14ac:dyDescent="0.2">
      <c r="B452" s="1"/>
      <c r="F452" s="4"/>
      <c r="G452" s="53"/>
      <c r="H452" s="18"/>
      <c r="O452" s="8"/>
      <c r="U452" s="1"/>
      <c r="V452" s="1"/>
      <c r="W452" s="55"/>
      <c r="X452" s="12"/>
    </row>
    <row r="453" spans="2:24" customFormat="1" x14ac:dyDescent="0.2">
      <c r="B453" s="1"/>
      <c r="F453" s="4"/>
      <c r="G453" s="53"/>
      <c r="H453" s="18"/>
      <c r="O453" s="8"/>
      <c r="U453" s="1"/>
      <c r="V453" s="1"/>
      <c r="W453" s="55"/>
      <c r="X453" s="12"/>
    </row>
    <row r="454" spans="2:24" customFormat="1" x14ac:dyDescent="0.2">
      <c r="B454" s="1"/>
      <c r="F454" s="4"/>
      <c r="G454" s="53"/>
      <c r="H454" s="18"/>
      <c r="O454" s="8"/>
      <c r="U454" s="1"/>
      <c r="V454" s="1"/>
      <c r="W454" s="55"/>
      <c r="X454" s="12"/>
    </row>
    <row r="455" spans="2:24" customFormat="1" x14ac:dyDescent="0.2">
      <c r="B455" s="1"/>
      <c r="F455" s="4"/>
      <c r="G455" s="53"/>
      <c r="H455" s="18"/>
      <c r="O455" s="8"/>
      <c r="U455" s="1"/>
      <c r="V455" s="1"/>
      <c r="W455" s="55"/>
      <c r="X455" s="12"/>
    </row>
    <row r="456" spans="2:24" customFormat="1" x14ac:dyDescent="0.2">
      <c r="B456" s="1"/>
      <c r="F456" s="4"/>
      <c r="G456" s="53"/>
      <c r="H456" s="18"/>
      <c r="O456" s="8"/>
      <c r="U456" s="1"/>
      <c r="V456" s="1"/>
      <c r="W456" s="55"/>
      <c r="X456" s="12"/>
    </row>
    <row r="457" spans="2:24" customFormat="1" x14ac:dyDescent="0.2">
      <c r="B457" s="1"/>
      <c r="F457" s="4"/>
      <c r="G457" s="53"/>
      <c r="H457" s="18"/>
      <c r="O457" s="8"/>
      <c r="U457" s="1"/>
      <c r="V457" s="1"/>
      <c r="W457" s="55"/>
      <c r="X457" s="12"/>
    </row>
    <row r="458" spans="2:24" customFormat="1" x14ac:dyDescent="0.2">
      <c r="B458" s="1"/>
      <c r="F458" s="4"/>
      <c r="G458" s="53"/>
      <c r="H458" s="18"/>
      <c r="O458" s="8"/>
      <c r="U458" s="1"/>
      <c r="V458" s="1"/>
      <c r="W458" s="55"/>
      <c r="X458" s="12"/>
    </row>
    <row r="459" spans="2:24" customFormat="1" x14ac:dyDescent="0.2">
      <c r="B459" s="1"/>
      <c r="F459" s="4"/>
      <c r="G459" s="53"/>
      <c r="H459" s="18"/>
      <c r="O459" s="8"/>
      <c r="U459" s="1"/>
      <c r="V459" s="1"/>
      <c r="W459" s="55"/>
      <c r="X459" s="12"/>
    </row>
    <row r="460" spans="2:24" customFormat="1" x14ac:dyDescent="0.2">
      <c r="B460" s="1"/>
      <c r="F460" s="4"/>
      <c r="G460" s="53"/>
      <c r="H460" s="18"/>
      <c r="O460" s="8"/>
      <c r="U460" s="1"/>
      <c r="V460" s="1"/>
      <c r="W460" s="55"/>
      <c r="X460" s="12"/>
    </row>
    <row r="461" spans="2:24" customFormat="1" x14ac:dyDescent="0.2">
      <c r="B461" s="1"/>
      <c r="F461" s="4"/>
      <c r="G461" s="53"/>
      <c r="H461" s="18"/>
      <c r="O461" s="8"/>
      <c r="U461" s="1"/>
      <c r="V461" s="1"/>
      <c r="W461" s="55"/>
      <c r="X461" s="12"/>
    </row>
    <row r="462" spans="2:24" customFormat="1" x14ac:dyDescent="0.2">
      <c r="B462" s="1"/>
      <c r="F462" s="4"/>
      <c r="G462" s="53"/>
      <c r="H462" s="18"/>
      <c r="O462" s="8"/>
      <c r="U462" s="1"/>
      <c r="V462" s="1"/>
      <c r="W462" s="55"/>
      <c r="X462" s="12"/>
    </row>
    <row r="463" spans="2:24" customFormat="1" x14ac:dyDescent="0.2">
      <c r="B463" s="1"/>
      <c r="F463" s="4"/>
      <c r="G463" s="53"/>
      <c r="H463" s="18"/>
      <c r="O463" s="8"/>
      <c r="U463" s="1"/>
      <c r="V463" s="1"/>
      <c r="W463" s="55"/>
      <c r="X463" s="12"/>
    </row>
    <row r="464" spans="2:24" customFormat="1" x14ac:dyDescent="0.2">
      <c r="B464" s="1"/>
      <c r="F464" s="4"/>
      <c r="G464" s="53"/>
      <c r="H464" s="18"/>
      <c r="O464" s="8"/>
      <c r="U464" s="1"/>
      <c r="V464" s="1"/>
      <c r="W464" s="55"/>
      <c r="X464" s="12"/>
    </row>
    <row r="465" spans="6:23" customFormat="1" x14ac:dyDescent="0.2">
      <c r="F465" s="23"/>
      <c r="G465" s="4"/>
      <c r="W465" s="55"/>
    </row>
    <row r="466" spans="6:23" customFormat="1" x14ac:dyDescent="0.2">
      <c r="F466" s="23"/>
      <c r="G466" s="4"/>
      <c r="W466" s="55"/>
    </row>
    <row r="467" spans="6:23" customFormat="1" x14ac:dyDescent="0.2">
      <c r="F467" s="23"/>
      <c r="G467" s="4"/>
      <c r="W467" s="55"/>
    </row>
    <row r="468" spans="6:23" customFormat="1" x14ac:dyDescent="0.2">
      <c r="F468" s="23"/>
      <c r="G468" s="4"/>
      <c r="W468" s="55"/>
    </row>
    <row r="469" spans="6:23" customFormat="1" x14ac:dyDescent="0.2">
      <c r="F469" s="23"/>
      <c r="G469" s="4"/>
      <c r="W469" s="55"/>
    </row>
    <row r="470" spans="6:23" customFormat="1" x14ac:dyDescent="0.2">
      <c r="F470" s="23"/>
      <c r="G470" s="4"/>
      <c r="W470" s="55"/>
    </row>
    <row r="471" spans="6:23" customFormat="1" x14ac:dyDescent="0.2">
      <c r="F471" s="23"/>
      <c r="G471" s="4"/>
      <c r="W471" s="55"/>
    </row>
    <row r="472" spans="6:23" customFormat="1" x14ac:dyDescent="0.2">
      <c r="F472" s="23"/>
      <c r="G472" s="4"/>
      <c r="W472" s="55"/>
    </row>
    <row r="473" spans="6:23" customFormat="1" x14ac:dyDescent="0.2">
      <c r="F473" s="23"/>
      <c r="G473" s="4"/>
      <c r="W473" s="55"/>
    </row>
    <row r="474" spans="6:23" customFormat="1" x14ac:dyDescent="0.2">
      <c r="F474" s="23"/>
      <c r="G474" s="4"/>
      <c r="W474" s="55"/>
    </row>
    <row r="475" spans="6:23" customFormat="1" x14ac:dyDescent="0.2">
      <c r="F475" s="23"/>
      <c r="G475" s="4"/>
      <c r="W475" s="55"/>
    </row>
    <row r="476" spans="6:23" customFormat="1" x14ac:dyDescent="0.2">
      <c r="F476" s="23"/>
      <c r="G476" s="4"/>
      <c r="W476" s="55"/>
    </row>
    <row r="477" spans="6:23" customFormat="1" x14ac:dyDescent="0.2">
      <c r="F477" s="23"/>
      <c r="G477" s="4"/>
      <c r="W477" s="55"/>
    </row>
    <row r="478" spans="6:23" customFormat="1" x14ac:dyDescent="0.2">
      <c r="F478" s="23"/>
      <c r="G478" s="4"/>
      <c r="W478" s="55"/>
    </row>
    <row r="479" spans="6:23" customFormat="1" x14ac:dyDescent="0.2">
      <c r="F479" s="23"/>
      <c r="G479" s="4"/>
      <c r="W479" s="55"/>
    </row>
    <row r="480" spans="6:23" customFormat="1" x14ac:dyDescent="0.2">
      <c r="F480" s="23"/>
      <c r="G480" s="4"/>
      <c r="W480" s="55"/>
    </row>
    <row r="481" spans="6:23" customFormat="1" x14ac:dyDescent="0.2">
      <c r="F481" s="23"/>
      <c r="G481" s="4"/>
      <c r="W481" s="55"/>
    </row>
    <row r="482" spans="6:23" customFormat="1" x14ac:dyDescent="0.2">
      <c r="F482" s="23"/>
      <c r="G482" s="4"/>
      <c r="W482" s="55"/>
    </row>
    <row r="483" spans="6:23" customFormat="1" x14ac:dyDescent="0.2">
      <c r="F483" s="23"/>
      <c r="G483" s="4"/>
      <c r="W483" s="55"/>
    </row>
    <row r="484" spans="6:23" customFormat="1" x14ac:dyDescent="0.2">
      <c r="F484" s="23"/>
      <c r="G484" s="4"/>
      <c r="W484" s="55"/>
    </row>
    <row r="485" spans="6:23" customFormat="1" x14ac:dyDescent="0.2">
      <c r="F485" s="23"/>
      <c r="G485" s="4"/>
      <c r="W485" s="55"/>
    </row>
    <row r="486" spans="6:23" customFormat="1" x14ac:dyDescent="0.2">
      <c r="F486" s="23"/>
      <c r="G486" s="4"/>
      <c r="W486" s="55"/>
    </row>
    <row r="487" spans="6:23" customFormat="1" x14ac:dyDescent="0.2">
      <c r="F487" s="23"/>
      <c r="G487" s="4"/>
      <c r="W487" s="55"/>
    </row>
    <row r="488" spans="6:23" customFormat="1" x14ac:dyDescent="0.2">
      <c r="F488" s="23"/>
      <c r="G488" s="4"/>
      <c r="W488" s="55"/>
    </row>
    <row r="489" spans="6:23" customFormat="1" x14ac:dyDescent="0.2">
      <c r="F489" s="23"/>
      <c r="G489" s="4"/>
      <c r="W489" s="55"/>
    </row>
    <row r="490" spans="6:23" customFormat="1" x14ac:dyDescent="0.2">
      <c r="F490" s="23"/>
      <c r="G490" s="4"/>
      <c r="W490" s="55"/>
    </row>
    <row r="491" spans="6:23" customFormat="1" x14ac:dyDescent="0.2">
      <c r="F491" s="23"/>
      <c r="G491" s="4"/>
      <c r="W491" s="55"/>
    </row>
    <row r="492" spans="6:23" customFormat="1" x14ac:dyDescent="0.2">
      <c r="F492" s="23"/>
      <c r="G492" s="4"/>
      <c r="W492" s="55"/>
    </row>
    <row r="493" spans="6:23" customFormat="1" x14ac:dyDescent="0.2">
      <c r="F493" s="23"/>
      <c r="G493" s="4"/>
      <c r="W493" s="55"/>
    </row>
    <row r="494" spans="6:23" customFormat="1" x14ac:dyDescent="0.2">
      <c r="F494" s="23"/>
      <c r="G494" s="4"/>
      <c r="W494" s="55"/>
    </row>
    <row r="495" spans="6:23" customFormat="1" x14ac:dyDescent="0.2">
      <c r="F495" s="23"/>
      <c r="G495" s="4"/>
      <c r="W495" s="55"/>
    </row>
    <row r="496" spans="6:23" customFormat="1" x14ac:dyDescent="0.2">
      <c r="F496" s="23"/>
      <c r="G496" s="4"/>
      <c r="W496" s="55"/>
    </row>
    <row r="497" spans="6:23" customFormat="1" x14ac:dyDescent="0.2">
      <c r="F497" s="23"/>
      <c r="G497" s="4"/>
      <c r="W497" s="55"/>
    </row>
    <row r="498" spans="6:23" customFormat="1" x14ac:dyDescent="0.2">
      <c r="F498" s="23"/>
      <c r="G498" s="4"/>
      <c r="W498" s="55"/>
    </row>
    <row r="499" spans="6:23" customFormat="1" x14ac:dyDescent="0.2">
      <c r="F499" s="23"/>
      <c r="G499" s="4"/>
      <c r="W499" s="55"/>
    </row>
    <row r="500" spans="6:23" customFormat="1" x14ac:dyDescent="0.2">
      <c r="F500" s="23"/>
      <c r="G500" s="4"/>
      <c r="W500" s="55"/>
    </row>
    <row r="501" spans="6:23" customFormat="1" x14ac:dyDescent="0.2">
      <c r="F501" s="23"/>
      <c r="G501" s="4"/>
      <c r="W501" s="55"/>
    </row>
    <row r="502" spans="6:23" customFormat="1" x14ac:dyDescent="0.2">
      <c r="F502" s="23"/>
      <c r="G502" s="4"/>
      <c r="W502" s="55"/>
    </row>
    <row r="503" spans="6:23" customFormat="1" x14ac:dyDescent="0.2">
      <c r="F503" s="23"/>
      <c r="G503" s="4"/>
      <c r="W503" s="55"/>
    </row>
    <row r="504" spans="6:23" customFormat="1" x14ac:dyDescent="0.2">
      <c r="F504" s="23"/>
      <c r="G504" s="4"/>
      <c r="W504" s="55"/>
    </row>
    <row r="505" spans="6:23" customFormat="1" x14ac:dyDescent="0.2">
      <c r="F505" s="23"/>
      <c r="G505" s="4"/>
      <c r="W505" s="55"/>
    </row>
    <row r="506" spans="6:23" customFormat="1" x14ac:dyDescent="0.2">
      <c r="F506" s="23"/>
      <c r="G506" s="4"/>
      <c r="W506" s="55"/>
    </row>
    <row r="507" spans="6:23" customFormat="1" x14ac:dyDescent="0.2">
      <c r="F507" s="23"/>
      <c r="G507" s="4"/>
      <c r="W507" s="55"/>
    </row>
    <row r="508" spans="6:23" customFormat="1" x14ac:dyDescent="0.2">
      <c r="F508" s="23"/>
      <c r="G508" s="4"/>
      <c r="W508" s="55"/>
    </row>
    <row r="509" spans="6:23" customFormat="1" x14ac:dyDescent="0.2">
      <c r="F509" s="23"/>
      <c r="G509" s="4"/>
      <c r="W509" s="55"/>
    </row>
    <row r="510" spans="6:23" customFormat="1" x14ac:dyDescent="0.2">
      <c r="F510" s="23"/>
      <c r="G510" s="4"/>
      <c r="W510" s="55"/>
    </row>
    <row r="511" spans="6:23" customFormat="1" x14ac:dyDescent="0.2">
      <c r="F511" s="23"/>
      <c r="G511" s="4"/>
      <c r="W511" s="55"/>
    </row>
    <row r="512" spans="6:23" customFormat="1" x14ac:dyDescent="0.2">
      <c r="F512" s="23"/>
      <c r="G512" s="4"/>
      <c r="W512" s="55"/>
    </row>
    <row r="513" spans="6:23" customFormat="1" x14ac:dyDescent="0.2">
      <c r="F513" s="23"/>
      <c r="G513" s="4"/>
      <c r="W513" s="55"/>
    </row>
    <row r="514" spans="6:23" customFormat="1" x14ac:dyDescent="0.2">
      <c r="F514" s="23"/>
      <c r="G514" s="4"/>
      <c r="W514" s="55"/>
    </row>
    <row r="515" spans="6:23" customFormat="1" x14ac:dyDescent="0.2">
      <c r="F515" s="23"/>
      <c r="G515" s="4"/>
      <c r="W515" s="55"/>
    </row>
    <row r="516" spans="6:23" customFormat="1" x14ac:dyDescent="0.2">
      <c r="F516" s="23"/>
      <c r="G516" s="4"/>
      <c r="W516" s="55"/>
    </row>
    <row r="517" spans="6:23" customFormat="1" x14ac:dyDescent="0.2">
      <c r="F517" s="23"/>
      <c r="G517" s="4"/>
      <c r="W517" s="55"/>
    </row>
    <row r="518" spans="6:23" customFormat="1" x14ac:dyDescent="0.2">
      <c r="F518" s="23"/>
      <c r="G518" s="4"/>
      <c r="W518" s="55"/>
    </row>
    <row r="519" spans="6:23" customFormat="1" x14ac:dyDescent="0.2">
      <c r="F519" s="23"/>
      <c r="G519" s="4"/>
      <c r="W519" s="55"/>
    </row>
    <row r="520" spans="6:23" customFormat="1" x14ac:dyDescent="0.2">
      <c r="F520" s="23"/>
      <c r="G520" s="4"/>
      <c r="W520" s="55"/>
    </row>
    <row r="521" spans="6:23" customFormat="1" x14ac:dyDescent="0.2">
      <c r="F521" s="23"/>
      <c r="G521" s="4"/>
      <c r="W521" s="55"/>
    </row>
    <row r="522" spans="6:23" customFormat="1" x14ac:dyDescent="0.2">
      <c r="F522" s="23"/>
      <c r="G522" s="4"/>
      <c r="W522" s="55"/>
    </row>
    <row r="523" spans="6:23" customFormat="1" x14ac:dyDescent="0.2">
      <c r="F523" s="23"/>
      <c r="G523" s="4"/>
      <c r="W523" s="55"/>
    </row>
    <row r="524" spans="6:23" customFormat="1" x14ac:dyDescent="0.2">
      <c r="F524" s="23"/>
      <c r="G524" s="4"/>
      <c r="W524" s="55"/>
    </row>
    <row r="525" spans="6:23" customFormat="1" x14ac:dyDescent="0.2">
      <c r="F525" s="23"/>
      <c r="G525" s="4"/>
      <c r="W525" s="55"/>
    </row>
    <row r="526" spans="6:23" customFormat="1" x14ac:dyDescent="0.2">
      <c r="F526" s="23"/>
      <c r="G526" s="4"/>
      <c r="W526" s="55"/>
    </row>
    <row r="527" spans="6:23" customFormat="1" x14ac:dyDescent="0.2">
      <c r="F527" s="23"/>
      <c r="G527" s="4"/>
      <c r="W527" s="55"/>
    </row>
    <row r="528" spans="6:23" customFormat="1" x14ac:dyDescent="0.2">
      <c r="F528" s="23"/>
      <c r="G528" s="4"/>
      <c r="W528" s="55"/>
    </row>
    <row r="529" spans="6:23" customFormat="1" x14ac:dyDescent="0.2">
      <c r="F529" s="23"/>
      <c r="G529" s="4"/>
      <c r="W529" s="55"/>
    </row>
    <row r="530" spans="6:23" customFormat="1" x14ac:dyDescent="0.2">
      <c r="F530" s="23"/>
      <c r="G530" s="4"/>
      <c r="W530" s="55"/>
    </row>
    <row r="531" spans="6:23" customFormat="1" x14ac:dyDescent="0.2">
      <c r="F531" s="23"/>
      <c r="G531" s="4"/>
      <c r="W531" s="55"/>
    </row>
    <row r="532" spans="6:23" customFormat="1" x14ac:dyDescent="0.2">
      <c r="F532" s="23"/>
      <c r="G532" s="4"/>
      <c r="W532" s="55"/>
    </row>
    <row r="533" spans="6:23" customFormat="1" x14ac:dyDescent="0.2">
      <c r="F533" s="23"/>
      <c r="G533" s="4"/>
      <c r="W533" s="55"/>
    </row>
    <row r="534" spans="6:23" customFormat="1" x14ac:dyDescent="0.2">
      <c r="F534" s="23"/>
      <c r="G534" s="4"/>
      <c r="W534" s="55"/>
    </row>
    <row r="535" spans="6:23" customFormat="1" x14ac:dyDescent="0.2">
      <c r="F535" s="23"/>
      <c r="G535" s="4"/>
      <c r="W535" s="55"/>
    </row>
    <row r="536" spans="6:23" customFormat="1" x14ac:dyDescent="0.2">
      <c r="F536" s="23"/>
      <c r="G536" s="4"/>
      <c r="W536" s="55"/>
    </row>
    <row r="537" spans="6:23" customFormat="1" x14ac:dyDescent="0.2">
      <c r="F537" s="23"/>
      <c r="G537" s="4"/>
      <c r="W537" s="55"/>
    </row>
    <row r="538" spans="6:23" customFormat="1" x14ac:dyDescent="0.2">
      <c r="F538" s="23"/>
      <c r="G538" s="4"/>
      <c r="W538" s="55"/>
    </row>
    <row r="539" spans="6:23" customFormat="1" x14ac:dyDescent="0.2">
      <c r="F539" s="23"/>
      <c r="G539" s="4"/>
      <c r="W539" s="55"/>
    </row>
    <row r="540" spans="6:23" customFormat="1" x14ac:dyDescent="0.2">
      <c r="F540" s="23"/>
      <c r="G540" s="4"/>
      <c r="W540" s="55"/>
    </row>
    <row r="541" spans="6:23" customFormat="1" x14ac:dyDescent="0.2">
      <c r="F541" s="23"/>
      <c r="G541" s="4"/>
      <c r="W541" s="55"/>
    </row>
    <row r="542" spans="6:23" customFormat="1" x14ac:dyDescent="0.2">
      <c r="F542" s="23"/>
      <c r="G542" s="4"/>
      <c r="W542" s="55"/>
    </row>
    <row r="543" spans="6:23" customFormat="1" x14ac:dyDescent="0.2">
      <c r="F543" s="23"/>
      <c r="G543" s="4"/>
      <c r="W543" s="55"/>
    </row>
    <row r="544" spans="6:23" customFormat="1" x14ac:dyDescent="0.2">
      <c r="F544" s="23"/>
      <c r="G544" s="4"/>
      <c r="W544" s="55"/>
    </row>
    <row r="545" spans="6:23" customFormat="1" x14ac:dyDescent="0.2">
      <c r="F545" s="23"/>
      <c r="G545" s="4"/>
      <c r="W545" s="55"/>
    </row>
    <row r="546" spans="6:23" customFormat="1" x14ac:dyDescent="0.2">
      <c r="F546" s="23"/>
      <c r="G546" s="4"/>
      <c r="W546" s="55"/>
    </row>
    <row r="547" spans="6:23" customFormat="1" x14ac:dyDescent="0.2">
      <c r="F547" s="23"/>
      <c r="G547" s="4"/>
      <c r="W547" s="55"/>
    </row>
    <row r="548" spans="6:23" customFormat="1" x14ac:dyDescent="0.2">
      <c r="F548" s="23"/>
      <c r="G548" s="4"/>
      <c r="W548" s="55"/>
    </row>
    <row r="549" spans="6:23" customFormat="1" x14ac:dyDescent="0.2">
      <c r="F549" s="23"/>
      <c r="G549" s="4"/>
      <c r="W549" s="55"/>
    </row>
    <row r="550" spans="6:23" customFormat="1" x14ac:dyDescent="0.2">
      <c r="F550" s="23"/>
      <c r="G550" s="4"/>
      <c r="W550" s="55"/>
    </row>
    <row r="551" spans="6:23" customFormat="1" x14ac:dyDescent="0.2">
      <c r="F551" s="23"/>
      <c r="G551" s="4"/>
      <c r="W551" s="55"/>
    </row>
    <row r="552" spans="6:23" customFormat="1" x14ac:dyDescent="0.2">
      <c r="F552" s="23"/>
      <c r="G552" s="4"/>
      <c r="W552" s="55"/>
    </row>
    <row r="553" spans="6:23" customFormat="1" x14ac:dyDescent="0.2">
      <c r="F553" s="23"/>
      <c r="G553" s="4"/>
      <c r="W553" s="55"/>
    </row>
    <row r="554" spans="6:23" customFormat="1" x14ac:dyDescent="0.2">
      <c r="F554" s="23"/>
      <c r="G554" s="4"/>
      <c r="W554" s="55"/>
    </row>
    <row r="555" spans="6:23" customFormat="1" x14ac:dyDescent="0.2">
      <c r="F555" s="23"/>
      <c r="G555" s="4"/>
      <c r="W555" s="55"/>
    </row>
    <row r="556" spans="6:23" customFormat="1" x14ac:dyDescent="0.2">
      <c r="F556" s="23"/>
      <c r="G556" s="4"/>
      <c r="W556" s="55"/>
    </row>
    <row r="557" spans="6:23" customFormat="1" x14ac:dyDescent="0.2">
      <c r="F557" s="23"/>
      <c r="G557" s="4"/>
      <c r="W557" s="55"/>
    </row>
    <row r="558" spans="6:23" customFormat="1" x14ac:dyDescent="0.2">
      <c r="F558" s="23"/>
      <c r="G558" s="4"/>
      <c r="W558" s="55"/>
    </row>
    <row r="559" spans="6:23" customFormat="1" x14ac:dyDescent="0.2">
      <c r="F559" s="23"/>
      <c r="G559" s="4"/>
      <c r="W559" s="55"/>
    </row>
    <row r="560" spans="6:23" customFormat="1" x14ac:dyDescent="0.2">
      <c r="F560" s="23"/>
      <c r="G560" s="4"/>
      <c r="W560" s="55"/>
    </row>
    <row r="561" spans="6:23" customFormat="1" x14ac:dyDescent="0.2">
      <c r="F561" s="23"/>
      <c r="G561" s="4"/>
      <c r="W561" s="55"/>
    </row>
    <row r="562" spans="6:23" customFormat="1" x14ac:dyDescent="0.2">
      <c r="F562" s="23"/>
      <c r="G562" s="4"/>
      <c r="W562" s="55"/>
    </row>
    <row r="563" spans="6:23" customFormat="1" x14ac:dyDescent="0.2">
      <c r="F563" s="23"/>
      <c r="G563" s="4"/>
      <c r="W563" s="55"/>
    </row>
    <row r="564" spans="6:23" customFormat="1" x14ac:dyDescent="0.2">
      <c r="F564" s="23"/>
      <c r="G564" s="4"/>
      <c r="W564" s="55"/>
    </row>
    <row r="565" spans="6:23" customFormat="1" x14ac:dyDescent="0.2">
      <c r="F565" s="23"/>
      <c r="G565" s="4"/>
      <c r="W565" s="55"/>
    </row>
    <row r="566" spans="6:23" customFormat="1" x14ac:dyDescent="0.2">
      <c r="F566" s="23"/>
      <c r="G566" s="4"/>
      <c r="W566" s="55"/>
    </row>
    <row r="567" spans="6:23" customFormat="1" x14ac:dyDescent="0.2">
      <c r="F567" s="23"/>
      <c r="G567" s="4"/>
      <c r="W567" s="55"/>
    </row>
    <row r="568" spans="6:23" customFormat="1" x14ac:dyDescent="0.2">
      <c r="F568" s="23"/>
      <c r="G568" s="4"/>
      <c r="W568" s="55"/>
    </row>
    <row r="569" spans="6:23" customFormat="1" x14ac:dyDescent="0.2">
      <c r="F569" s="23"/>
      <c r="G569" s="4"/>
      <c r="W569" s="55"/>
    </row>
    <row r="570" spans="6:23" customFormat="1" x14ac:dyDescent="0.2">
      <c r="F570" s="23"/>
      <c r="G570" s="4"/>
      <c r="W570" s="55"/>
    </row>
    <row r="571" spans="6:23" customFormat="1" x14ac:dyDescent="0.2">
      <c r="F571" s="23"/>
      <c r="G571" s="4"/>
      <c r="W571" s="55"/>
    </row>
    <row r="572" spans="6:23" customFormat="1" x14ac:dyDescent="0.2">
      <c r="F572" s="23"/>
      <c r="G572" s="4"/>
      <c r="W572" s="55"/>
    </row>
    <row r="573" spans="6:23" customFormat="1" x14ac:dyDescent="0.2">
      <c r="F573" s="23"/>
      <c r="G573" s="4"/>
      <c r="W573" s="55"/>
    </row>
    <row r="574" spans="6:23" customFormat="1" x14ac:dyDescent="0.2">
      <c r="F574" s="23"/>
      <c r="G574" s="4"/>
      <c r="W574" s="55"/>
    </row>
    <row r="575" spans="6:23" customFormat="1" x14ac:dyDescent="0.2">
      <c r="F575" s="23"/>
      <c r="G575" s="4"/>
      <c r="W575" s="55"/>
    </row>
    <row r="576" spans="6:23" customFormat="1" x14ac:dyDescent="0.2">
      <c r="F576" s="23"/>
      <c r="G576" s="4"/>
      <c r="W576" s="55"/>
    </row>
    <row r="577" spans="6:23" customFormat="1" x14ac:dyDescent="0.2">
      <c r="F577" s="23"/>
      <c r="G577" s="4"/>
      <c r="W577" s="55"/>
    </row>
    <row r="578" spans="6:23" customFormat="1" x14ac:dyDescent="0.2">
      <c r="F578" s="23"/>
      <c r="G578" s="4"/>
      <c r="W578" s="55"/>
    </row>
    <row r="579" spans="6:23" customFormat="1" x14ac:dyDescent="0.2">
      <c r="F579" s="23"/>
      <c r="G579" s="4"/>
      <c r="W579" s="55"/>
    </row>
    <row r="580" spans="6:23" customFormat="1" x14ac:dyDescent="0.2">
      <c r="F580" s="23"/>
      <c r="G580" s="4"/>
      <c r="W580" s="55"/>
    </row>
    <row r="581" spans="6:23" customFormat="1" x14ac:dyDescent="0.2">
      <c r="F581" s="23"/>
      <c r="G581" s="4"/>
      <c r="W581" s="55"/>
    </row>
    <row r="582" spans="6:23" customFormat="1" x14ac:dyDescent="0.2">
      <c r="F582" s="23"/>
      <c r="G582" s="4"/>
      <c r="W582" s="55"/>
    </row>
    <row r="583" spans="6:23" customFormat="1" x14ac:dyDescent="0.2">
      <c r="F583" s="23"/>
      <c r="G583" s="4"/>
      <c r="W583" s="55"/>
    </row>
    <row r="584" spans="6:23" customFormat="1" x14ac:dyDescent="0.2">
      <c r="F584" s="23"/>
      <c r="G584" s="4"/>
      <c r="W584" s="55"/>
    </row>
    <row r="585" spans="6:23" customFormat="1" x14ac:dyDescent="0.2">
      <c r="F585" s="23"/>
      <c r="G585" s="4"/>
      <c r="W585" s="55"/>
    </row>
    <row r="586" spans="6:23" customFormat="1" x14ac:dyDescent="0.2">
      <c r="F586" s="23"/>
      <c r="G586" s="4"/>
      <c r="W586" s="55"/>
    </row>
    <row r="587" spans="6:23" customFormat="1" x14ac:dyDescent="0.2">
      <c r="F587" s="23"/>
      <c r="G587" s="4"/>
      <c r="W587" s="55"/>
    </row>
    <row r="588" spans="6:23" customFormat="1" x14ac:dyDescent="0.2">
      <c r="F588" s="23"/>
      <c r="G588" s="4"/>
      <c r="W588" s="55"/>
    </row>
    <row r="589" spans="6:23" customFormat="1" x14ac:dyDescent="0.2">
      <c r="F589" s="23"/>
      <c r="G589" s="4"/>
      <c r="W589" s="55"/>
    </row>
    <row r="590" spans="6:23" customFormat="1" x14ac:dyDescent="0.2">
      <c r="F590" s="23"/>
      <c r="G590" s="4"/>
      <c r="W590" s="55"/>
    </row>
    <row r="591" spans="6:23" customFormat="1" x14ac:dyDescent="0.2">
      <c r="F591" s="23"/>
      <c r="G591" s="4"/>
      <c r="W591" s="55"/>
    </row>
    <row r="592" spans="6:23" customFormat="1" x14ac:dyDescent="0.2">
      <c r="F592" s="23"/>
      <c r="G592" s="4"/>
      <c r="W592" s="55"/>
    </row>
    <row r="593" spans="6:23" customFormat="1" x14ac:dyDescent="0.2">
      <c r="F593" s="23"/>
      <c r="G593" s="4"/>
      <c r="W593" s="55"/>
    </row>
    <row r="594" spans="6:23" customFormat="1" x14ac:dyDescent="0.2">
      <c r="F594" s="23"/>
      <c r="G594" s="4"/>
      <c r="W594" s="55"/>
    </row>
    <row r="595" spans="6:23" customFormat="1" x14ac:dyDescent="0.2">
      <c r="F595" s="23"/>
      <c r="G595" s="4"/>
      <c r="W595" s="55"/>
    </row>
    <row r="596" spans="6:23" customFormat="1" x14ac:dyDescent="0.2">
      <c r="F596" s="23"/>
      <c r="G596" s="4"/>
      <c r="W596" s="55"/>
    </row>
    <row r="597" spans="6:23" customFormat="1" x14ac:dyDescent="0.2">
      <c r="F597" s="23"/>
      <c r="G597" s="4"/>
      <c r="W597" s="55"/>
    </row>
    <row r="598" spans="6:23" customFormat="1" x14ac:dyDescent="0.2">
      <c r="F598" s="23"/>
      <c r="G598" s="4"/>
      <c r="W598" s="55"/>
    </row>
    <row r="599" spans="6:23" customFormat="1" x14ac:dyDescent="0.2">
      <c r="F599" s="23"/>
      <c r="G599" s="4"/>
      <c r="W599" s="55"/>
    </row>
    <row r="600" spans="6:23" customFormat="1" x14ac:dyDescent="0.2">
      <c r="F600" s="23"/>
      <c r="G600" s="4"/>
      <c r="W600" s="55"/>
    </row>
    <row r="601" spans="6:23" customFormat="1" x14ac:dyDescent="0.2">
      <c r="F601" s="23"/>
      <c r="G601" s="4"/>
      <c r="W601" s="55"/>
    </row>
    <row r="602" spans="6:23" customFormat="1" x14ac:dyDescent="0.2">
      <c r="F602" s="23"/>
      <c r="G602" s="4"/>
      <c r="W602" s="55"/>
    </row>
    <row r="603" spans="6:23" customFormat="1" x14ac:dyDescent="0.2">
      <c r="F603" s="23"/>
      <c r="G603" s="4"/>
      <c r="W603" s="55"/>
    </row>
    <row r="604" spans="6:23" customFormat="1" x14ac:dyDescent="0.2">
      <c r="F604" s="23"/>
      <c r="G604" s="4"/>
      <c r="W604" s="55"/>
    </row>
    <row r="605" spans="6:23" customFormat="1" x14ac:dyDescent="0.2">
      <c r="F605" s="23"/>
      <c r="G605" s="4"/>
      <c r="W605" s="55"/>
    </row>
    <row r="606" spans="6:23" customFormat="1" x14ac:dyDescent="0.2">
      <c r="F606" s="23"/>
      <c r="G606" s="4"/>
      <c r="W606" s="55"/>
    </row>
    <row r="607" spans="6:23" customFormat="1" x14ac:dyDescent="0.2">
      <c r="F607" s="23"/>
      <c r="G607" s="4"/>
      <c r="W607" s="55"/>
    </row>
    <row r="608" spans="6:23" customFormat="1" x14ac:dyDescent="0.2">
      <c r="F608" s="23"/>
      <c r="G608" s="4"/>
      <c r="W608" s="55"/>
    </row>
    <row r="609" spans="6:23" customFormat="1" x14ac:dyDescent="0.2">
      <c r="F609" s="23"/>
      <c r="G609" s="4"/>
      <c r="W609" s="55"/>
    </row>
    <row r="610" spans="6:23" customFormat="1" x14ac:dyDescent="0.2">
      <c r="F610" s="23"/>
      <c r="G610" s="4"/>
      <c r="W610" s="55"/>
    </row>
    <row r="611" spans="6:23" customFormat="1" x14ac:dyDescent="0.2">
      <c r="F611" s="23"/>
      <c r="G611" s="4"/>
      <c r="W611" s="55"/>
    </row>
    <row r="612" spans="6:23" customFormat="1" x14ac:dyDescent="0.2">
      <c r="F612" s="23"/>
      <c r="G612" s="4"/>
      <c r="W612" s="55"/>
    </row>
    <row r="613" spans="6:23" customFormat="1" x14ac:dyDescent="0.2">
      <c r="F613" s="23"/>
      <c r="G613" s="4"/>
      <c r="W613" s="55"/>
    </row>
    <row r="614" spans="6:23" customFormat="1" x14ac:dyDescent="0.2">
      <c r="F614" s="23"/>
      <c r="G614" s="4"/>
      <c r="W614" s="55"/>
    </row>
    <row r="615" spans="6:23" customFormat="1" x14ac:dyDescent="0.2">
      <c r="F615" s="23"/>
      <c r="G615" s="4"/>
      <c r="W615" s="55"/>
    </row>
    <row r="616" spans="6:23" customFormat="1" x14ac:dyDescent="0.2">
      <c r="F616" s="23"/>
      <c r="G616" s="4"/>
      <c r="W616" s="55"/>
    </row>
    <row r="617" spans="6:23" customFormat="1" x14ac:dyDescent="0.2">
      <c r="F617" s="23"/>
      <c r="G617" s="4"/>
      <c r="W617" s="55"/>
    </row>
    <row r="618" spans="6:23" customFormat="1" x14ac:dyDescent="0.2">
      <c r="F618" s="23"/>
      <c r="G618" s="4"/>
      <c r="W618" s="55"/>
    </row>
    <row r="619" spans="6:23" customFormat="1" x14ac:dyDescent="0.2">
      <c r="F619" s="23"/>
      <c r="G619" s="4"/>
      <c r="W619" s="55"/>
    </row>
    <row r="620" spans="6:23" customFormat="1" x14ac:dyDescent="0.2">
      <c r="F620" s="23"/>
      <c r="G620" s="4"/>
      <c r="W620" s="55"/>
    </row>
    <row r="621" spans="6:23" customFormat="1" x14ac:dyDescent="0.2">
      <c r="F621" s="23"/>
      <c r="G621" s="4"/>
      <c r="W621" s="55"/>
    </row>
    <row r="622" spans="6:23" customFormat="1" x14ac:dyDescent="0.2">
      <c r="F622" s="23"/>
      <c r="G622" s="4"/>
      <c r="W622" s="55"/>
    </row>
    <row r="623" spans="6:23" customFormat="1" x14ac:dyDescent="0.2">
      <c r="F623" s="23"/>
      <c r="G623" s="4"/>
      <c r="W623" s="55"/>
    </row>
    <row r="624" spans="6:23" customFormat="1" x14ac:dyDescent="0.2">
      <c r="F624" s="23"/>
      <c r="G624" s="4"/>
      <c r="W624" s="55"/>
    </row>
    <row r="625" spans="6:23" customFormat="1" x14ac:dyDescent="0.2">
      <c r="F625" s="23"/>
      <c r="G625" s="4"/>
      <c r="W625" s="55"/>
    </row>
    <row r="626" spans="6:23" customFormat="1" x14ac:dyDescent="0.2">
      <c r="F626" s="23"/>
      <c r="G626" s="4"/>
      <c r="W626" s="55"/>
    </row>
    <row r="627" spans="6:23" customFormat="1" x14ac:dyDescent="0.2">
      <c r="F627" s="23"/>
      <c r="G627" s="4"/>
      <c r="W627" s="55"/>
    </row>
    <row r="628" spans="6:23" customFormat="1" x14ac:dyDescent="0.2">
      <c r="F628" s="23"/>
      <c r="G628" s="4"/>
      <c r="W628" s="55"/>
    </row>
    <row r="629" spans="6:23" customFormat="1" x14ac:dyDescent="0.2">
      <c r="F629" s="23"/>
      <c r="G629" s="4"/>
      <c r="W629" s="55"/>
    </row>
    <row r="630" spans="6:23" customFormat="1" x14ac:dyDescent="0.2">
      <c r="F630" s="23"/>
      <c r="G630" s="4"/>
      <c r="W630" s="55"/>
    </row>
    <row r="631" spans="6:23" customFormat="1" x14ac:dyDescent="0.2">
      <c r="F631" s="23"/>
      <c r="G631" s="4"/>
      <c r="W631" s="55"/>
    </row>
    <row r="632" spans="6:23" customFormat="1" x14ac:dyDescent="0.2">
      <c r="F632" s="23"/>
      <c r="G632" s="4"/>
      <c r="W632" s="55"/>
    </row>
    <row r="633" spans="6:23" customFormat="1" x14ac:dyDescent="0.2">
      <c r="F633" s="23"/>
      <c r="G633" s="4"/>
      <c r="W633" s="55"/>
    </row>
    <row r="634" spans="6:23" customFormat="1" x14ac:dyDescent="0.2">
      <c r="F634" s="23"/>
      <c r="G634" s="4"/>
      <c r="W634" s="55"/>
    </row>
    <row r="635" spans="6:23" customFormat="1" x14ac:dyDescent="0.2">
      <c r="F635" s="23"/>
      <c r="G635" s="4"/>
      <c r="W635" s="55"/>
    </row>
    <row r="636" spans="6:23" customFormat="1" x14ac:dyDescent="0.2">
      <c r="F636" s="23"/>
      <c r="G636" s="4"/>
      <c r="W636" s="55"/>
    </row>
    <row r="637" spans="6:23" customFormat="1" x14ac:dyDescent="0.2">
      <c r="F637" s="23"/>
      <c r="G637" s="4"/>
      <c r="W637" s="55"/>
    </row>
    <row r="638" spans="6:23" customFormat="1" x14ac:dyDescent="0.2">
      <c r="F638" s="23"/>
      <c r="G638" s="4"/>
      <c r="W638" s="55"/>
    </row>
    <row r="639" spans="6:23" customFormat="1" x14ac:dyDescent="0.2">
      <c r="F639" s="23"/>
      <c r="G639" s="4"/>
      <c r="W639" s="55"/>
    </row>
    <row r="640" spans="6:23" customFormat="1" x14ac:dyDescent="0.2">
      <c r="F640" s="23"/>
      <c r="G640" s="4"/>
      <c r="W640" s="55"/>
    </row>
    <row r="641" spans="6:23" customFormat="1" x14ac:dyDescent="0.2">
      <c r="F641" s="23"/>
      <c r="G641" s="4"/>
      <c r="W641" s="55"/>
    </row>
    <row r="642" spans="6:23" customFormat="1" x14ac:dyDescent="0.2">
      <c r="F642" s="23"/>
      <c r="G642" s="4"/>
      <c r="W642" s="55"/>
    </row>
    <row r="643" spans="6:23" customFormat="1" x14ac:dyDescent="0.2">
      <c r="F643" s="23"/>
      <c r="G643" s="4"/>
      <c r="W643" s="55"/>
    </row>
    <row r="644" spans="6:23" customFormat="1" x14ac:dyDescent="0.2">
      <c r="F644" s="23"/>
      <c r="G644" s="4"/>
      <c r="W644" s="55"/>
    </row>
    <row r="645" spans="6:23" customFormat="1" x14ac:dyDescent="0.2">
      <c r="F645" s="23"/>
      <c r="G645" s="4"/>
      <c r="W645" s="55"/>
    </row>
    <row r="646" spans="6:23" customFormat="1" x14ac:dyDescent="0.2">
      <c r="F646" s="23"/>
      <c r="G646" s="4"/>
      <c r="W646" s="55"/>
    </row>
    <row r="647" spans="6:23" customFormat="1" x14ac:dyDescent="0.2">
      <c r="F647" s="23"/>
      <c r="G647" s="4"/>
      <c r="W647" s="55"/>
    </row>
    <row r="648" spans="6:23" customFormat="1" x14ac:dyDescent="0.2">
      <c r="F648" s="23"/>
      <c r="G648" s="4"/>
      <c r="W648" s="55"/>
    </row>
    <row r="649" spans="6:23" customFormat="1" x14ac:dyDescent="0.2">
      <c r="F649" s="23"/>
      <c r="G649" s="4"/>
      <c r="W649" s="55"/>
    </row>
    <row r="650" spans="6:23" customFormat="1" x14ac:dyDescent="0.2">
      <c r="F650" s="23"/>
      <c r="G650" s="4"/>
      <c r="W650" s="55"/>
    </row>
    <row r="651" spans="6:23" customFormat="1" x14ac:dyDescent="0.2">
      <c r="F651" s="23"/>
      <c r="G651" s="4"/>
      <c r="W651" s="55"/>
    </row>
    <row r="652" spans="6:23" customFormat="1" x14ac:dyDescent="0.2">
      <c r="F652" s="23"/>
      <c r="G652" s="4"/>
      <c r="W652" s="55"/>
    </row>
    <row r="653" spans="6:23" customFormat="1" x14ac:dyDescent="0.2">
      <c r="F653" s="23"/>
      <c r="G653" s="4"/>
      <c r="W653" s="55"/>
    </row>
    <row r="654" spans="6:23" customFormat="1" x14ac:dyDescent="0.2">
      <c r="F654" s="23"/>
      <c r="G654" s="4"/>
      <c r="W654" s="55"/>
    </row>
    <row r="655" spans="6:23" customFormat="1" x14ac:dyDescent="0.2">
      <c r="F655" s="23"/>
      <c r="G655" s="4"/>
      <c r="W655" s="55"/>
    </row>
    <row r="656" spans="6:23" customFormat="1" x14ac:dyDescent="0.2">
      <c r="F656" s="23"/>
      <c r="G656" s="4"/>
      <c r="W656" s="55"/>
    </row>
    <row r="657" spans="6:23" customFormat="1" x14ac:dyDescent="0.2">
      <c r="F657" s="23"/>
      <c r="G657" s="4"/>
      <c r="W657" s="55"/>
    </row>
    <row r="658" spans="6:23" customFormat="1" x14ac:dyDescent="0.2">
      <c r="F658" s="23"/>
      <c r="G658" s="4"/>
      <c r="W658" s="55"/>
    </row>
    <row r="659" spans="6:23" customFormat="1" x14ac:dyDescent="0.2">
      <c r="F659" s="23"/>
      <c r="G659" s="4"/>
      <c r="W659" s="55"/>
    </row>
    <row r="660" spans="6:23" customFormat="1" x14ac:dyDescent="0.2">
      <c r="F660" s="23"/>
      <c r="G660" s="4"/>
      <c r="W660" s="55"/>
    </row>
    <row r="661" spans="6:23" customFormat="1" x14ac:dyDescent="0.2">
      <c r="F661" s="23"/>
      <c r="G661" s="4"/>
      <c r="W661" s="55"/>
    </row>
    <row r="662" spans="6:23" customFormat="1" x14ac:dyDescent="0.2">
      <c r="F662" s="23"/>
      <c r="G662" s="4"/>
      <c r="W662" s="55"/>
    </row>
    <row r="663" spans="6:23" customFormat="1" x14ac:dyDescent="0.2">
      <c r="F663" s="23"/>
      <c r="G663" s="4"/>
      <c r="W663" s="55"/>
    </row>
    <row r="664" spans="6:23" customFormat="1" x14ac:dyDescent="0.2">
      <c r="F664" s="23"/>
      <c r="G664" s="4"/>
      <c r="W664" s="55"/>
    </row>
    <row r="665" spans="6:23" customFormat="1" x14ac:dyDescent="0.2">
      <c r="F665" s="23"/>
      <c r="G665" s="4"/>
      <c r="W665" s="55"/>
    </row>
    <row r="666" spans="6:23" customFormat="1" x14ac:dyDescent="0.2">
      <c r="F666" s="23"/>
      <c r="G666" s="4"/>
      <c r="W666" s="55"/>
    </row>
    <row r="667" spans="6:23" customFormat="1" x14ac:dyDescent="0.2">
      <c r="F667" s="23"/>
      <c r="G667" s="4"/>
      <c r="W667" s="55"/>
    </row>
    <row r="668" spans="6:23" customFormat="1" x14ac:dyDescent="0.2">
      <c r="F668" s="23"/>
      <c r="G668" s="4"/>
      <c r="W668" s="55"/>
    </row>
    <row r="669" spans="6:23" customFormat="1" x14ac:dyDescent="0.2">
      <c r="F669" s="23"/>
      <c r="G669" s="4"/>
      <c r="W669" s="55"/>
    </row>
    <row r="670" spans="6:23" customFormat="1" x14ac:dyDescent="0.2">
      <c r="F670" s="23"/>
      <c r="G670" s="4"/>
      <c r="W670" s="55"/>
    </row>
    <row r="671" spans="6:23" customFormat="1" x14ac:dyDescent="0.2">
      <c r="F671" s="23"/>
      <c r="G671" s="4"/>
      <c r="W671" s="55"/>
    </row>
    <row r="672" spans="6:23" customFormat="1" x14ac:dyDescent="0.2">
      <c r="F672" s="23"/>
      <c r="G672" s="4"/>
      <c r="W672" s="55"/>
    </row>
    <row r="673" spans="6:23" customFormat="1" x14ac:dyDescent="0.2">
      <c r="F673" s="23"/>
      <c r="G673" s="4"/>
      <c r="W673" s="55"/>
    </row>
    <row r="674" spans="6:23" customFormat="1" x14ac:dyDescent="0.2">
      <c r="F674" s="23"/>
      <c r="G674" s="4"/>
      <c r="W674" s="55"/>
    </row>
    <row r="675" spans="6:23" customFormat="1" x14ac:dyDescent="0.2">
      <c r="F675" s="23"/>
      <c r="G675" s="4"/>
      <c r="W675" s="55"/>
    </row>
    <row r="676" spans="6:23" customFormat="1" x14ac:dyDescent="0.2">
      <c r="F676" s="23"/>
      <c r="G676" s="4"/>
      <c r="W676" s="55"/>
    </row>
    <row r="677" spans="6:23" customFormat="1" x14ac:dyDescent="0.2">
      <c r="F677" s="23"/>
      <c r="G677" s="4"/>
      <c r="W677" s="55"/>
    </row>
    <row r="678" spans="6:23" customFormat="1" x14ac:dyDescent="0.2">
      <c r="F678" s="23"/>
      <c r="G678" s="4"/>
      <c r="W678" s="55"/>
    </row>
    <row r="679" spans="6:23" customFormat="1" x14ac:dyDescent="0.2">
      <c r="F679" s="23"/>
      <c r="G679" s="4"/>
      <c r="W679" s="55"/>
    </row>
    <row r="680" spans="6:23" customFormat="1" x14ac:dyDescent="0.2">
      <c r="F680" s="23"/>
      <c r="G680" s="4"/>
      <c r="W680" s="55"/>
    </row>
    <row r="681" spans="6:23" customFormat="1" x14ac:dyDescent="0.2">
      <c r="F681" s="23"/>
      <c r="G681" s="4"/>
      <c r="W681" s="55"/>
    </row>
    <row r="682" spans="6:23" customFormat="1" x14ac:dyDescent="0.2">
      <c r="F682" s="23"/>
      <c r="G682" s="4"/>
      <c r="W682" s="55"/>
    </row>
    <row r="683" spans="6:23" customFormat="1" x14ac:dyDescent="0.2">
      <c r="F683" s="23"/>
      <c r="G683" s="4"/>
      <c r="W683" s="55"/>
    </row>
    <row r="684" spans="6:23" customFormat="1" x14ac:dyDescent="0.2">
      <c r="F684" s="23"/>
      <c r="G684" s="4"/>
      <c r="W684" s="55"/>
    </row>
    <row r="685" spans="6:23" customFormat="1" x14ac:dyDescent="0.2">
      <c r="F685" s="23"/>
      <c r="G685" s="4"/>
      <c r="W685" s="55"/>
    </row>
    <row r="686" spans="6:23" customFormat="1" x14ac:dyDescent="0.2">
      <c r="F686" s="23"/>
      <c r="G686" s="4"/>
      <c r="W686" s="55"/>
    </row>
    <row r="687" spans="6:23" customFormat="1" x14ac:dyDescent="0.2">
      <c r="F687" s="23"/>
      <c r="G687" s="4"/>
      <c r="W687" s="55"/>
    </row>
    <row r="688" spans="6:23" customFormat="1" x14ac:dyDescent="0.2">
      <c r="F688" s="23"/>
      <c r="G688" s="4"/>
      <c r="W688" s="55"/>
    </row>
    <row r="689" spans="6:23" customFormat="1" x14ac:dyDescent="0.2">
      <c r="F689" s="23"/>
      <c r="G689" s="4"/>
      <c r="W689" s="55"/>
    </row>
    <row r="690" spans="6:23" customFormat="1" x14ac:dyDescent="0.2">
      <c r="F690" s="23"/>
      <c r="G690" s="4"/>
      <c r="W690" s="55"/>
    </row>
    <row r="691" spans="6:23" customFormat="1" x14ac:dyDescent="0.2">
      <c r="F691" s="23"/>
      <c r="G691" s="4"/>
      <c r="W691" s="55"/>
    </row>
    <row r="692" spans="6:23" customFormat="1" x14ac:dyDescent="0.2">
      <c r="F692" s="23"/>
      <c r="G692" s="4"/>
      <c r="W692" s="55"/>
    </row>
    <row r="693" spans="6:23" customFormat="1" x14ac:dyDescent="0.2">
      <c r="F693" s="23"/>
      <c r="G693" s="4"/>
      <c r="W693" s="55"/>
    </row>
    <row r="694" spans="6:23" customFormat="1" x14ac:dyDescent="0.2">
      <c r="F694" s="23"/>
      <c r="G694" s="4"/>
      <c r="W694" s="55"/>
    </row>
    <row r="695" spans="6:23" customFormat="1" x14ac:dyDescent="0.2">
      <c r="F695" s="23"/>
      <c r="G695" s="4"/>
      <c r="W695" s="55"/>
    </row>
    <row r="696" spans="6:23" customFormat="1" x14ac:dyDescent="0.2">
      <c r="F696" s="23"/>
      <c r="G696" s="4"/>
      <c r="W696" s="55"/>
    </row>
    <row r="697" spans="6:23" customFormat="1" x14ac:dyDescent="0.2">
      <c r="F697" s="23"/>
      <c r="G697" s="4"/>
      <c r="W697" s="55"/>
    </row>
    <row r="698" spans="6:23" customFormat="1" x14ac:dyDescent="0.2">
      <c r="F698" s="23"/>
      <c r="G698" s="4"/>
      <c r="W698" s="55"/>
    </row>
    <row r="699" spans="6:23" customFormat="1" x14ac:dyDescent="0.2">
      <c r="F699" s="23"/>
      <c r="G699" s="4"/>
      <c r="W699" s="55"/>
    </row>
    <row r="700" spans="6:23" customFormat="1" x14ac:dyDescent="0.2">
      <c r="F700" s="23"/>
      <c r="G700" s="4"/>
      <c r="W700" s="55"/>
    </row>
    <row r="701" spans="6:23" customFormat="1" x14ac:dyDescent="0.2">
      <c r="F701" s="23"/>
      <c r="G701" s="4"/>
      <c r="W701" s="55"/>
    </row>
    <row r="702" spans="6:23" customFormat="1" x14ac:dyDescent="0.2">
      <c r="F702" s="23"/>
      <c r="G702" s="4"/>
      <c r="W702" s="55"/>
    </row>
    <row r="703" spans="6:23" customFormat="1" x14ac:dyDescent="0.2">
      <c r="F703" s="23"/>
      <c r="G703" s="4"/>
      <c r="W703" s="55"/>
    </row>
    <row r="704" spans="6:23" customFormat="1" x14ac:dyDescent="0.2">
      <c r="F704" s="23"/>
      <c r="G704" s="4"/>
      <c r="W704" s="55"/>
    </row>
    <row r="705" spans="6:23" customFormat="1" x14ac:dyDescent="0.2">
      <c r="F705" s="23"/>
      <c r="G705" s="4"/>
      <c r="W705" s="55"/>
    </row>
    <row r="706" spans="6:23" customFormat="1" x14ac:dyDescent="0.2">
      <c r="F706" s="23"/>
      <c r="G706" s="4"/>
      <c r="W706" s="55"/>
    </row>
    <row r="707" spans="6:23" customFormat="1" x14ac:dyDescent="0.2">
      <c r="F707" s="23"/>
      <c r="G707" s="4"/>
      <c r="W707" s="55"/>
    </row>
    <row r="708" spans="6:23" customFormat="1" x14ac:dyDescent="0.2">
      <c r="F708" s="23"/>
      <c r="G708" s="4"/>
      <c r="W708" s="55"/>
    </row>
    <row r="709" spans="6:23" customFormat="1" x14ac:dyDescent="0.2">
      <c r="F709" s="23"/>
      <c r="G709" s="4"/>
      <c r="W709" s="55"/>
    </row>
    <row r="710" spans="6:23" customFormat="1" x14ac:dyDescent="0.2">
      <c r="F710" s="23"/>
      <c r="G710" s="4"/>
      <c r="W710" s="55"/>
    </row>
    <row r="711" spans="6:23" customFormat="1" x14ac:dyDescent="0.2">
      <c r="F711" s="23"/>
      <c r="G711" s="4"/>
      <c r="W711" s="55"/>
    </row>
    <row r="712" spans="6:23" customFormat="1" x14ac:dyDescent="0.2">
      <c r="F712" s="23"/>
      <c r="G712" s="4"/>
      <c r="W712" s="55"/>
    </row>
    <row r="713" spans="6:23" customFormat="1" x14ac:dyDescent="0.2">
      <c r="F713" s="23"/>
      <c r="G713" s="4"/>
      <c r="W713" s="55"/>
    </row>
    <row r="714" spans="6:23" customFormat="1" x14ac:dyDescent="0.2">
      <c r="F714" s="23"/>
      <c r="G714" s="4"/>
      <c r="W714" s="55"/>
    </row>
    <row r="715" spans="6:23" customFormat="1" x14ac:dyDescent="0.2">
      <c r="F715" s="23"/>
      <c r="G715" s="4"/>
      <c r="W715" s="55"/>
    </row>
    <row r="716" spans="6:23" customFormat="1" x14ac:dyDescent="0.2">
      <c r="F716" s="23"/>
      <c r="G716" s="4"/>
      <c r="W716" s="55"/>
    </row>
    <row r="717" spans="6:23" customFormat="1" x14ac:dyDescent="0.2">
      <c r="F717" s="23"/>
      <c r="G717" s="4"/>
      <c r="W717" s="55"/>
    </row>
    <row r="718" spans="6:23" customFormat="1" x14ac:dyDescent="0.2">
      <c r="F718" s="23"/>
      <c r="G718" s="4"/>
      <c r="W718" s="55"/>
    </row>
    <row r="719" spans="6:23" customFormat="1" x14ac:dyDescent="0.2">
      <c r="F719" s="23"/>
      <c r="G719" s="4"/>
      <c r="W719" s="55"/>
    </row>
    <row r="720" spans="6:23" customFormat="1" x14ac:dyDescent="0.2">
      <c r="F720" s="23"/>
      <c r="G720" s="4"/>
      <c r="W720" s="55"/>
    </row>
    <row r="721" spans="6:23" customFormat="1" x14ac:dyDescent="0.2">
      <c r="F721" s="23"/>
      <c r="G721" s="4"/>
      <c r="W721" s="55"/>
    </row>
    <row r="722" spans="6:23" customFormat="1" x14ac:dyDescent="0.2">
      <c r="F722" s="23"/>
      <c r="G722" s="4"/>
      <c r="W722" s="55"/>
    </row>
    <row r="723" spans="6:23" customFormat="1" x14ac:dyDescent="0.2">
      <c r="F723" s="23"/>
      <c r="G723" s="4"/>
      <c r="W723" s="55"/>
    </row>
    <row r="724" spans="6:23" customFormat="1" x14ac:dyDescent="0.2">
      <c r="F724" s="23"/>
      <c r="G724" s="4"/>
      <c r="W724" s="55"/>
    </row>
    <row r="725" spans="6:23" customFormat="1" x14ac:dyDescent="0.2">
      <c r="F725" s="23"/>
      <c r="G725" s="4"/>
      <c r="W725" s="55"/>
    </row>
    <row r="726" spans="6:23" customFormat="1" x14ac:dyDescent="0.2">
      <c r="F726" s="23"/>
      <c r="G726" s="4"/>
      <c r="W726" s="55"/>
    </row>
    <row r="727" spans="6:23" customFormat="1" x14ac:dyDescent="0.2">
      <c r="F727" s="23"/>
      <c r="G727" s="4"/>
      <c r="W727" s="55"/>
    </row>
    <row r="728" spans="6:23" customFormat="1" x14ac:dyDescent="0.2">
      <c r="F728" s="23"/>
      <c r="G728" s="4"/>
      <c r="W728" s="55"/>
    </row>
    <row r="729" spans="6:23" customFormat="1" x14ac:dyDescent="0.2">
      <c r="F729" s="23"/>
      <c r="G729" s="4"/>
      <c r="W729" s="55"/>
    </row>
    <row r="730" spans="6:23" customFormat="1" x14ac:dyDescent="0.2">
      <c r="F730" s="23"/>
      <c r="G730" s="4"/>
      <c r="W730" s="55"/>
    </row>
    <row r="731" spans="6:23" customFormat="1" x14ac:dyDescent="0.2">
      <c r="F731" s="23"/>
      <c r="G731" s="4"/>
      <c r="W731" s="55"/>
    </row>
    <row r="732" spans="6:23" customFormat="1" x14ac:dyDescent="0.2">
      <c r="F732" s="23"/>
      <c r="G732" s="4"/>
      <c r="W732" s="55"/>
    </row>
    <row r="733" spans="6:23" customFormat="1" x14ac:dyDescent="0.2">
      <c r="F733" s="23"/>
      <c r="G733" s="4"/>
      <c r="W733" s="55"/>
    </row>
    <row r="734" spans="6:23" customFormat="1" x14ac:dyDescent="0.2">
      <c r="F734" s="23"/>
      <c r="G734" s="4"/>
      <c r="W734" s="55"/>
    </row>
    <row r="735" spans="6:23" customFormat="1" x14ac:dyDescent="0.2">
      <c r="F735" s="23"/>
      <c r="G735" s="4"/>
      <c r="W735" s="55"/>
    </row>
    <row r="736" spans="6:23" customFormat="1" x14ac:dyDescent="0.2">
      <c r="F736" s="23"/>
      <c r="G736" s="4"/>
      <c r="W736" s="55"/>
    </row>
    <row r="737" spans="6:23" customFormat="1" x14ac:dyDescent="0.2">
      <c r="F737" s="23"/>
      <c r="G737" s="4"/>
      <c r="W737" s="55"/>
    </row>
    <row r="738" spans="6:23" customFormat="1" x14ac:dyDescent="0.2">
      <c r="F738" s="23"/>
      <c r="G738" s="4"/>
      <c r="W738" s="55"/>
    </row>
    <row r="739" spans="6:23" customFormat="1" x14ac:dyDescent="0.2">
      <c r="F739" s="23"/>
      <c r="G739" s="4"/>
      <c r="W739" s="55"/>
    </row>
    <row r="740" spans="6:23" customFormat="1" x14ac:dyDescent="0.2">
      <c r="F740" s="23"/>
      <c r="G740" s="4"/>
      <c r="W740" s="55"/>
    </row>
    <row r="741" spans="6:23" customFormat="1" x14ac:dyDescent="0.2">
      <c r="F741" s="23"/>
      <c r="G741" s="4"/>
      <c r="W741" s="55"/>
    </row>
    <row r="742" spans="6:23" customFormat="1" x14ac:dyDescent="0.2">
      <c r="F742" s="23"/>
      <c r="G742" s="4"/>
      <c r="W742" s="55"/>
    </row>
    <row r="743" spans="6:23" customFormat="1" x14ac:dyDescent="0.2">
      <c r="F743" s="23"/>
      <c r="G743" s="4"/>
      <c r="W743" s="55"/>
    </row>
    <row r="744" spans="6:23" customFormat="1" x14ac:dyDescent="0.2">
      <c r="F744" s="23"/>
      <c r="G744" s="4"/>
      <c r="W744" s="55"/>
    </row>
    <row r="745" spans="6:23" customFormat="1" x14ac:dyDescent="0.2">
      <c r="F745" s="23"/>
      <c r="G745" s="4"/>
      <c r="W745" s="55"/>
    </row>
    <row r="746" spans="6:23" customFormat="1" x14ac:dyDescent="0.2">
      <c r="F746" s="23"/>
      <c r="G746" s="4"/>
      <c r="W746" s="55"/>
    </row>
    <row r="747" spans="6:23" customFormat="1" x14ac:dyDescent="0.2">
      <c r="F747" s="23"/>
      <c r="G747" s="4"/>
      <c r="W747" s="55"/>
    </row>
    <row r="748" spans="6:23" customFormat="1" x14ac:dyDescent="0.2">
      <c r="F748" s="23"/>
      <c r="G748" s="4"/>
      <c r="W748" s="55"/>
    </row>
    <row r="749" spans="6:23" customFormat="1" x14ac:dyDescent="0.2">
      <c r="F749" s="23"/>
      <c r="G749" s="4"/>
      <c r="W749" s="55"/>
    </row>
    <row r="750" spans="6:23" customFormat="1" x14ac:dyDescent="0.2">
      <c r="F750" s="23"/>
      <c r="G750" s="4"/>
      <c r="W750" s="55"/>
    </row>
    <row r="751" spans="6:23" customFormat="1" x14ac:dyDescent="0.2">
      <c r="F751" s="23"/>
      <c r="G751" s="4"/>
      <c r="W751" s="55"/>
    </row>
    <row r="752" spans="6:23" customFormat="1" x14ac:dyDescent="0.2">
      <c r="F752" s="23"/>
      <c r="G752" s="4"/>
      <c r="W752" s="55"/>
    </row>
    <row r="753" spans="6:23" customFormat="1" x14ac:dyDescent="0.2">
      <c r="F753" s="23"/>
      <c r="G753" s="4"/>
      <c r="W753" s="55"/>
    </row>
    <row r="754" spans="6:23" customFormat="1" x14ac:dyDescent="0.2">
      <c r="F754" s="23"/>
      <c r="G754" s="4"/>
      <c r="W754" s="55"/>
    </row>
    <row r="755" spans="6:23" customFormat="1" x14ac:dyDescent="0.2">
      <c r="F755" s="23"/>
      <c r="G755" s="4"/>
      <c r="W755" s="55"/>
    </row>
    <row r="756" spans="6:23" customFormat="1" x14ac:dyDescent="0.2">
      <c r="F756" s="23"/>
      <c r="G756" s="4"/>
      <c r="W756" s="55"/>
    </row>
    <row r="757" spans="6:23" customFormat="1" x14ac:dyDescent="0.2">
      <c r="F757" s="23"/>
      <c r="G757" s="4"/>
      <c r="W757" s="55"/>
    </row>
    <row r="758" spans="6:23" customFormat="1" x14ac:dyDescent="0.2">
      <c r="F758" s="23"/>
      <c r="G758" s="4"/>
      <c r="W758" s="55"/>
    </row>
    <row r="759" spans="6:23" customFormat="1" x14ac:dyDescent="0.2">
      <c r="F759" s="23"/>
      <c r="G759" s="4"/>
      <c r="W759" s="55"/>
    </row>
    <row r="760" spans="6:23" customFormat="1" x14ac:dyDescent="0.2">
      <c r="F760" s="23"/>
      <c r="G760" s="4"/>
      <c r="W760" s="55"/>
    </row>
    <row r="761" spans="6:23" customFormat="1" x14ac:dyDescent="0.2">
      <c r="F761" s="23"/>
      <c r="G761" s="4"/>
      <c r="W761" s="55"/>
    </row>
    <row r="762" spans="6:23" customFormat="1" x14ac:dyDescent="0.2">
      <c r="F762" s="23"/>
      <c r="G762" s="4"/>
      <c r="W762" s="55"/>
    </row>
    <row r="763" spans="6:23" customFormat="1" x14ac:dyDescent="0.2">
      <c r="F763" s="23"/>
      <c r="G763" s="4"/>
      <c r="W763" s="55"/>
    </row>
    <row r="764" spans="6:23" customFormat="1" x14ac:dyDescent="0.2">
      <c r="F764" s="23"/>
      <c r="G764" s="4"/>
      <c r="W764" s="55"/>
    </row>
    <row r="765" spans="6:23" customFormat="1" x14ac:dyDescent="0.2">
      <c r="F765" s="23"/>
      <c r="G765" s="4"/>
      <c r="W765" s="55"/>
    </row>
    <row r="766" spans="6:23" customFormat="1" x14ac:dyDescent="0.2">
      <c r="F766" s="23"/>
      <c r="G766" s="4"/>
      <c r="W766" s="55"/>
    </row>
    <row r="767" spans="6:23" customFormat="1" x14ac:dyDescent="0.2">
      <c r="F767" s="23"/>
      <c r="G767" s="4"/>
      <c r="W767" s="55"/>
    </row>
    <row r="768" spans="6:23" customFormat="1" x14ac:dyDescent="0.2">
      <c r="F768" s="23"/>
      <c r="G768" s="4"/>
      <c r="W768" s="55"/>
    </row>
    <row r="769" spans="6:23" customFormat="1" x14ac:dyDescent="0.2">
      <c r="F769" s="23"/>
      <c r="G769" s="4"/>
      <c r="W769" s="55"/>
    </row>
    <row r="770" spans="6:23" customFormat="1" x14ac:dyDescent="0.2">
      <c r="F770" s="23"/>
      <c r="G770" s="4"/>
      <c r="W770" s="55"/>
    </row>
    <row r="771" spans="6:23" customFormat="1" x14ac:dyDescent="0.2">
      <c r="F771" s="23"/>
      <c r="G771" s="4"/>
      <c r="W771" s="55"/>
    </row>
    <row r="772" spans="6:23" customFormat="1" x14ac:dyDescent="0.2">
      <c r="F772" s="23"/>
      <c r="G772" s="4"/>
      <c r="W772" s="55"/>
    </row>
    <row r="773" spans="6:23" customFormat="1" x14ac:dyDescent="0.2">
      <c r="F773" s="23"/>
      <c r="G773" s="4"/>
      <c r="W773" s="55"/>
    </row>
    <row r="774" spans="6:23" customFormat="1" x14ac:dyDescent="0.2">
      <c r="F774" s="23"/>
      <c r="G774" s="4"/>
      <c r="W774" s="55"/>
    </row>
    <row r="775" spans="6:23" customFormat="1" x14ac:dyDescent="0.2">
      <c r="F775" s="23"/>
      <c r="G775" s="4"/>
      <c r="W775" s="55"/>
    </row>
    <row r="776" spans="6:23" customFormat="1" x14ac:dyDescent="0.2">
      <c r="F776" s="23"/>
      <c r="G776" s="4"/>
      <c r="W776" s="55"/>
    </row>
    <row r="777" spans="6:23" customFormat="1" x14ac:dyDescent="0.2">
      <c r="F777" s="23"/>
      <c r="G777" s="4"/>
      <c r="W777" s="55"/>
    </row>
    <row r="778" spans="6:23" customFormat="1" x14ac:dyDescent="0.2">
      <c r="F778" s="23"/>
      <c r="G778" s="4"/>
      <c r="W778" s="55"/>
    </row>
    <row r="779" spans="6:23" customFormat="1" x14ac:dyDescent="0.2">
      <c r="F779" s="23"/>
      <c r="G779" s="4"/>
      <c r="W779" s="55"/>
    </row>
    <row r="780" spans="6:23" customFormat="1" x14ac:dyDescent="0.2">
      <c r="F780" s="23"/>
      <c r="G780" s="4"/>
      <c r="W780" s="55"/>
    </row>
    <row r="781" spans="6:23" customFormat="1" x14ac:dyDescent="0.2">
      <c r="F781" s="23"/>
      <c r="G781" s="4"/>
      <c r="W781" s="55"/>
    </row>
    <row r="782" spans="6:23" customFormat="1" x14ac:dyDescent="0.2">
      <c r="F782" s="23"/>
      <c r="G782" s="4"/>
      <c r="W782" s="55"/>
    </row>
    <row r="783" spans="6:23" customFormat="1" x14ac:dyDescent="0.2">
      <c r="F783" s="23"/>
      <c r="G783" s="4"/>
      <c r="W783" s="55"/>
    </row>
    <row r="784" spans="6:23" customFormat="1" x14ac:dyDescent="0.2">
      <c r="F784" s="23"/>
      <c r="G784" s="4"/>
      <c r="W784" s="55"/>
    </row>
    <row r="785" spans="6:23" customFormat="1" x14ac:dyDescent="0.2">
      <c r="F785" s="23"/>
      <c r="G785" s="4"/>
      <c r="W785" s="55"/>
    </row>
    <row r="786" spans="6:23" customFormat="1" x14ac:dyDescent="0.2">
      <c r="F786" s="23"/>
      <c r="G786" s="4"/>
      <c r="W786" s="55"/>
    </row>
    <row r="787" spans="6:23" customFormat="1" x14ac:dyDescent="0.2">
      <c r="F787" s="23"/>
      <c r="G787" s="4"/>
      <c r="W787" s="55"/>
    </row>
    <row r="788" spans="6:23" customFormat="1" x14ac:dyDescent="0.2">
      <c r="F788" s="23"/>
      <c r="G788" s="4"/>
      <c r="W788" s="55"/>
    </row>
    <row r="789" spans="6:23" customFormat="1" x14ac:dyDescent="0.2">
      <c r="F789" s="23"/>
      <c r="G789" s="4"/>
      <c r="W789" s="55"/>
    </row>
    <row r="790" spans="6:23" customFormat="1" x14ac:dyDescent="0.2">
      <c r="F790" s="23"/>
      <c r="G790" s="4"/>
      <c r="W790" s="55"/>
    </row>
    <row r="791" spans="6:23" customFormat="1" x14ac:dyDescent="0.2">
      <c r="F791" s="23"/>
      <c r="G791" s="4"/>
      <c r="W791" s="55"/>
    </row>
    <row r="792" spans="6:23" customFormat="1" x14ac:dyDescent="0.2">
      <c r="F792" s="23"/>
      <c r="G792" s="4"/>
      <c r="W792" s="55"/>
    </row>
    <row r="793" spans="6:23" customFormat="1" x14ac:dyDescent="0.2">
      <c r="F793" s="23"/>
      <c r="G793" s="4"/>
      <c r="W793" s="55"/>
    </row>
    <row r="794" spans="6:23" customFormat="1" x14ac:dyDescent="0.2">
      <c r="F794" s="23"/>
      <c r="G794" s="4"/>
      <c r="W794" s="55"/>
    </row>
  </sheetData>
  <sheetProtection password="CC33" sheet="1" objects="1" scenarios="1"/>
  <mergeCells count="501">
    <mergeCell ref="C5:E5"/>
    <mergeCell ref="J5:L5"/>
    <mergeCell ref="Z5:Z6"/>
    <mergeCell ref="AA5:AA6"/>
    <mergeCell ref="C6:E6"/>
    <mergeCell ref="J6:J7"/>
    <mergeCell ref="K6:L7"/>
    <mergeCell ref="C7:E7"/>
    <mergeCell ref="B2:C2"/>
    <mergeCell ref="D2:F2"/>
    <mergeCell ref="B3:C3"/>
    <mergeCell ref="I3:K3"/>
    <mergeCell ref="U3:W4"/>
    <mergeCell ref="C11:E11"/>
    <mergeCell ref="K11:L11"/>
    <mergeCell ref="C12:E12"/>
    <mergeCell ref="K12:L12"/>
    <mergeCell ref="C13:E13"/>
    <mergeCell ref="K13:L13"/>
    <mergeCell ref="C8:E8"/>
    <mergeCell ref="K8:L8"/>
    <mergeCell ref="C9:E9"/>
    <mergeCell ref="J9:L9"/>
    <mergeCell ref="C10:E10"/>
    <mergeCell ref="K10:L10"/>
    <mergeCell ref="C17:E17"/>
    <mergeCell ref="K17:L17"/>
    <mergeCell ref="C18:E18"/>
    <mergeCell ref="C19:E19"/>
    <mergeCell ref="C20:E20"/>
    <mergeCell ref="C14:E14"/>
    <mergeCell ref="K14:L14"/>
    <mergeCell ref="C15:E15"/>
    <mergeCell ref="K15:L15"/>
    <mergeCell ref="C16:E16"/>
    <mergeCell ref="K16:L16"/>
    <mergeCell ref="C27:E27"/>
    <mergeCell ref="C28:E28"/>
    <mergeCell ref="C29:E29"/>
    <mergeCell ref="C30:E30"/>
    <mergeCell ref="C31:E31"/>
    <mergeCell ref="C32:E32"/>
    <mergeCell ref="C21:E21"/>
    <mergeCell ref="C22:E22"/>
    <mergeCell ref="C23:E23"/>
    <mergeCell ref="C24:E24"/>
    <mergeCell ref="C25:E25"/>
    <mergeCell ref="C26:E26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E263"/>
    <mergeCell ref="C264:E264"/>
    <mergeCell ref="C265:E265"/>
    <mergeCell ref="C266:E266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C275:E275"/>
    <mergeCell ref="C276:E276"/>
    <mergeCell ref="C277:E277"/>
    <mergeCell ref="C278:E278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C287:E287"/>
    <mergeCell ref="C288:E288"/>
    <mergeCell ref="C289:E289"/>
    <mergeCell ref="C290:E290"/>
    <mergeCell ref="C303:E303"/>
    <mergeCell ref="C304:E304"/>
    <mergeCell ref="C305:E305"/>
    <mergeCell ref="C306:E306"/>
    <mergeCell ref="C307:E307"/>
    <mergeCell ref="C308:E308"/>
    <mergeCell ref="C297:E297"/>
    <mergeCell ref="C298:E298"/>
    <mergeCell ref="C299:E299"/>
    <mergeCell ref="C300:E300"/>
    <mergeCell ref="C301:E301"/>
    <mergeCell ref="C302:E302"/>
    <mergeCell ref="C315:E315"/>
    <mergeCell ref="C316:E316"/>
    <mergeCell ref="C317:E317"/>
    <mergeCell ref="C318:E318"/>
    <mergeCell ref="C319:E319"/>
    <mergeCell ref="C320:E320"/>
    <mergeCell ref="C309:E309"/>
    <mergeCell ref="C310:E310"/>
    <mergeCell ref="C311:E311"/>
    <mergeCell ref="C312:E312"/>
    <mergeCell ref="C313:E313"/>
    <mergeCell ref="C314:E314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E323"/>
    <mergeCell ref="C324:E324"/>
    <mergeCell ref="C325:E325"/>
    <mergeCell ref="C326:E326"/>
    <mergeCell ref="C339:E339"/>
    <mergeCell ref="C340:E340"/>
    <mergeCell ref="C341:E341"/>
    <mergeCell ref="C342:E342"/>
    <mergeCell ref="C343:E343"/>
    <mergeCell ref="C344:E344"/>
    <mergeCell ref="C333:E333"/>
    <mergeCell ref="C334:E334"/>
    <mergeCell ref="C335:E335"/>
    <mergeCell ref="C336:E336"/>
    <mergeCell ref="C337:E337"/>
    <mergeCell ref="C338:E338"/>
    <mergeCell ref="C351:E351"/>
    <mergeCell ref="C352:E352"/>
    <mergeCell ref="C353:E353"/>
    <mergeCell ref="C354:E354"/>
    <mergeCell ref="C355:E355"/>
    <mergeCell ref="C356:E356"/>
    <mergeCell ref="C345:E345"/>
    <mergeCell ref="C346:E346"/>
    <mergeCell ref="C347:E347"/>
    <mergeCell ref="C348:E348"/>
    <mergeCell ref="C349:E349"/>
    <mergeCell ref="C350:E350"/>
    <mergeCell ref="C363:E363"/>
    <mergeCell ref="C364:E364"/>
    <mergeCell ref="C365:E365"/>
    <mergeCell ref="C366:E366"/>
    <mergeCell ref="C367:E367"/>
    <mergeCell ref="C368:E368"/>
    <mergeCell ref="C357:E357"/>
    <mergeCell ref="C358:E358"/>
    <mergeCell ref="C359:E359"/>
    <mergeCell ref="C360:E360"/>
    <mergeCell ref="C361:E361"/>
    <mergeCell ref="C362:E362"/>
    <mergeCell ref="C375:E375"/>
    <mergeCell ref="C376:E376"/>
    <mergeCell ref="C377:E377"/>
    <mergeCell ref="C378:E378"/>
    <mergeCell ref="C379:E379"/>
    <mergeCell ref="C380:E380"/>
    <mergeCell ref="C369:E369"/>
    <mergeCell ref="C370:E370"/>
    <mergeCell ref="C371:E371"/>
    <mergeCell ref="C372:E372"/>
    <mergeCell ref="C373:E373"/>
    <mergeCell ref="C374:E374"/>
    <mergeCell ref="C387:E387"/>
    <mergeCell ref="C388:E388"/>
    <mergeCell ref="C389:E389"/>
    <mergeCell ref="C390:E390"/>
    <mergeCell ref="C391:E391"/>
    <mergeCell ref="C392:E392"/>
    <mergeCell ref="C381:E381"/>
    <mergeCell ref="C382:E382"/>
    <mergeCell ref="C383:E383"/>
    <mergeCell ref="C384:E384"/>
    <mergeCell ref="C385:E385"/>
    <mergeCell ref="C386:E386"/>
    <mergeCell ref="C399:E399"/>
    <mergeCell ref="C400:E400"/>
    <mergeCell ref="C401:E401"/>
    <mergeCell ref="C402:E402"/>
    <mergeCell ref="C403:E403"/>
    <mergeCell ref="C404:E404"/>
    <mergeCell ref="C393:E393"/>
    <mergeCell ref="C394:E394"/>
    <mergeCell ref="C395:E395"/>
    <mergeCell ref="C396:E396"/>
    <mergeCell ref="C397:E397"/>
    <mergeCell ref="C398:E398"/>
    <mergeCell ref="C411:E411"/>
    <mergeCell ref="C412:E412"/>
    <mergeCell ref="C413:E413"/>
    <mergeCell ref="C414:E414"/>
    <mergeCell ref="C415:E415"/>
    <mergeCell ref="C416:E416"/>
    <mergeCell ref="C405:E405"/>
    <mergeCell ref="C406:E406"/>
    <mergeCell ref="C407:E407"/>
    <mergeCell ref="C408:E408"/>
    <mergeCell ref="C409:E409"/>
    <mergeCell ref="C410:E410"/>
    <mergeCell ref="C423:E423"/>
    <mergeCell ref="C424:E424"/>
    <mergeCell ref="C425:E425"/>
    <mergeCell ref="C426:E426"/>
    <mergeCell ref="C427:E427"/>
    <mergeCell ref="C428:E428"/>
    <mergeCell ref="C417:E417"/>
    <mergeCell ref="C418:E418"/>
    <mergeCell ref="C419:E419"/>
    <mergeCell ref="C420:E420"/>
    <mergeCell ref="C421:E421"/>
    <mergeCell ref="C422:E422"/>
    <mergeCell ref="C438:E438"/>
    <mergeCell ref="C439:E439"/>
    <mergeCell ref="C440:E440"/>
    <mergeCell ref="C429:E429"/>
    <mergeCell ref="C430:E430"/>
    <mergeCell ref="C431:E431"/>
    <mergeCell ref="C432:E432"/>
    <mergeCell ref="C433:E433"/>
    <mergeCell ref="C434:E434"/>
    <mergeCell ref="K27:L27"/>
    <mergeCell ref="K28:L28"/>
    <mergeCell ref="K29:L29"/>
    <mergeCell ref="K30:L30"/>
    <mergeCell ref="K31:L31"/>
    <mergeCell ref="C447:E447"/>
    <mergeCell ref="C448:E448"/>
    <mergeCell ref="C449:E449"/>
    <mergeCell ref="J19:L19"/>
    <mergeCell ref="K20:L20"/>
    <mergeCell ref="K21:L21"/>
    <mergeCell ref="K22:L22"/>
    <mergeCell ref="K23:L23"/>
    <mergeCell ref="K24:L24"/>
    <mergeCell ref="K25:L25"/>
    <mergeCell ref="C441:E441"/>
    <mergeCell ref="C442:E442"/>
    <mergeCell ref="C443:E443"/>
    <mergeCell ref="C444:E444"/>
    <mergeCell ref="C445:E445"/>
    <mergeCell ref="C446:E446"/>
    <mergeCell ref="C435:E435"/>
    <mergeCell ref="C436:E436"/>
    <mergeCell ref="C437:E437"/>
    <mergeCell ref="K50:L50"/>
    <mergeCell ref="K51:L51"/>
    <mergeCell ref="K52:L52"/>
    <mergeCell ref="K53:L53"/>
    <mergeCell ref="K2:L2"/>
    <mergeCell ref="K44:L44"/>
    <mergeCell ref="K45:L45"/>
    <mergeCell ref="K46:L46"/>
    <mergeCell ref="K47:L47"/>
    <mergeCell ref="K48:L48"/>
    <mergeCell ref="K49:L49"/>
    <mergeCell ref="K38:L38"/>
    <mergeCell ref="K39:L39"/>
    <mergeCell ref="K40:L40"/>
    <mergeCell ref="K41:L41"/>
    <mergeCell ref="K42:L42"/>
    <mergeCell ref="K43:L43"/>
    <mergeCell ref="K32:L32"/>
    <mergeCell ref="K33:L33"/>
    <mergeCell ref="K34:L34"/>
    <mergeCell ref="K35:L35"/>
    <mergeCell ref="K36:L36"/>
    <mergeCell ref="K37:L37"/>
    <mergeCell ref="K26:L26"/>
  </mergeCells>
  <conditionalFormatting sqref="X6:X449">
    <cfRule type="containsText" dxfId="19" priority="1" operator="containsText" text="f">
      <formula>NOT(ISERROR(SEARCH("f",X6)))</formula>
    </cfRule>
    <cfRule type="beginsWith" dxfId="18" priority="2" operator="beginsWith" text="أقل">
      <formula>LEFT(X6,LEN("أقل"))="أقل"</formula>
    </cfRule>
    <cfRule type="beginsWith" dxfId="17" priority="3" operator="beginsWith" text="متو">
      <formula>LEFT(X6,LEN("متو"))="متو"</formula>
    </cfRule>
    <cfRule type="beginsWith" dxfId="16" priority="4" operator="beginsWith" text="فوق">
      <formula>LEFT(X6,LEN("فوق"))="فوق"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ورقة14">
    <tabColor rgb="FFFF0000"/>
  </sheetPr>
  <dimension ref="A1:CE198"/>
  <sheetViews>
    <sheetView rightToLeft="1" workbookViewId="0"/>
  </sheetViews>
  <sheetFormatPr defaultColWidth="0" defaultRowHeight="15" x14ac:dyDescent="0.2"/>
  <cols>
    <col min="1" max="1" width="0.265625" customWidth="1"/>
    <col min="2" max="2" width="23.80859375" customWidth="1"/>
    <col min="3" max="22" width="4.16796875" style="4" customWidth="1"/>
    <col min="23" max="23" width="7.93359375" style="4" customWidth="1"/>
    <col min="24" max="24" width="1.34375" style="4" customWidth="1"/>
    <col min="25" max="27" width="9.01171875" style="4" customWidth="1"/>
    <col min="28" max="29" width="9.953125" customWidth="1"/>
    <col min="30" max="30" width="9.01171875" customWidth="1"/>
    <col min="31" max="58" width="9.01171875" hidden="1" customWidth="1"/>
    <col min="59" max="59" width="0.1328125" hidden="1" customWidth="1"/>
    <col min="60" max="16384" width="9.01171875" hidden="1"/>
  </cols>
  <sheetData>
    <row r="1" spans="2:83" ht="15.75" thickBot="1" x14ac:dyDescent="0.25">
      <c r="B1" s="184"/>
    </row>
    <row r="2" spans="2:83" ht="15.75" thickBot="1" x14ac:dyDescent="0.25">
      <c r="G2" s="502" t="s">
        <v>212</v>
      </c>
      <c r="H2" s="503"/>
      <c r="I2" s="503"/>
      <c r="J2" s="503"/>
      <c r="K2" s="503"/>
      <c r="L2" s="503"/>
      <c r="M2" s="503"/>
      <c r="N2" s="503"/>
      <c r="O2" s="503"/>
      <c r="P2" s="504"/>
      <c r="Q2" s="588" t="s">
        <v>161</v>
      </c>
      <c r="R2" s="505"/>
      <c r="S2" s="505"/>
      <c r="T2" s="505"/>
      <c r="U2" s="506"/>
      <c r="V2" s="195">
        <f>'الخطة العلاجية '!BA16</f>
        <v>1</v>
      </c>
    </row>
    <row r="3" spans="2:83" ht="15.75" thickBot="1" x14ac:dyDescent="0.25">
      <c r="Y3" s="502" t="s">
        <v>235</v>
      </c>
      <c r="Z3" s="503"/>
      <c r="AA3" s="503"/>
      <c r="AB3" s="503"/>
      <c r="AC3" s="504"/>
      <c r="BN3">
        <f>'الترتيب حسب الفقرات'!AA5/2</f>
        <v>0</v>
      </c>
    </row>
    <row r="4" spans="2:83" ht="15.75" customHeight="1" x14ac:dyDescent="0.2">
      <c r="B4" s="485" t="s">
        <v>60</v>
      </c>
      <c r="C4" s="487" t="s">
        <v>213</v>
      </c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9"/>
      <c r="W4" s="493" t="s">
        <v>162</v>
      </c>
      <c r="X4" s="188"/>
      <c r="Y4" s="587" t="s">
        <v>4</v>
      </c>
      <c r="Z4" s="589" t="s">
        <v>91</v>
      </c>
      <c r="AA4" s="590" t="s">
        <v>193</v>
      </c>
      <c r="AB4" s="509" t="s">
        <v>195</v>
      </c>
      <c r="AC4" s="507" t="s">
        <v>194</v>
      </c>
    </row>
    <row r="5" spans="2:83" ht="15" customHeight="1" thickBot="1" x14ac:dyDescent="0.25">
      <c r="B5" s="486"/>
      <c r="C5" s="490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2"/>
      <c r="W5" s="494"/>
      <c r="X5" s="188"/>
      <c r="Y5" s="587"/>
      <c r="Z5" s="589"/>
      <c r="AA5" s="590"/>
      <c r="AB5" s="591"/>
      <c r="AC5" s="590"/>
      <c r="AL5">
        <v>1</v>
      </c>
      <c r="AM5">
        <v>2</v>
      </c>
      <c r="AN5">
        <v>3</v>
      </c>
      <c r="AO5">
        <v>4</v>
      </c>
      <c r="AP5">
        <v>5</v>
      </c>
      <c r="AQ5">
        <v>6</v>
      </c>
      <c r="AR5">
        <v>7</v>
      </c>
      <c r="AS5">
        <v>8</v>
      </c>
      <c r="AT5">
        <v>9</v>
      </c>
      <c r="AU5">
        <v>10</v>
      </c>
      <c r="AV5">
        <v>11</v>
      </c>
      <c r="AW5">
        <v>12</v>
      </c>
      <c r="AX5">
        <v>13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</row>
    <row r="6" spans="2:83" x14ac:dyDescent="0.2">
      <c r="B6" s="192" t="str">
        <f>IF('ادخال البيانات'!A7="","",'ادخال البيانات'!A7)</f>
        <v/>
      </c>
      <c r="C6" s="192" t="str">
        <f>'ادخال البيانات'!AP7</f>
        <v/>
      </c>
      <c r="D6" s="192" t="str">
        <f>'ادخال البيانات'!AQ7</f>
        <v/>
      </c>
      <c r="E6" s="192" t="str">
        <f>'ادخال البيانات'!AR7</f>
        <v/>
      </c>
      <c r="F6" s="192" t="str">
        <f>'ادخال البيانات'!AS7</f>
        <v/>
      </c>
      <c r="G6" s="192" t="str">
        <f>'ادخال البيانات'!AT7</f>
        <v/>
      </c>
      <c r="H6" s="192" t="str">
        <f>'ادخال البيانات'!AU7</f>
        <v/>
      </c>
      <c r="I6" s="192" t="str">
        <f>'ادخال البيانات'!AV7</f>
        <v/>
      </c>
      <c r="J6" s="192" t="str">
        <f>'ادخال البيانات'!AW7</f>
        <v/>
      </c>
      <c r="K6" s="192" t="str">
        <f>'ادخال البيانات'!AX7</f>
        <v/>
      </c>
      <c r="L6" s="192" t="str">
        <f>'ادخال البيانات'!AY7</f>
        <v/>
      </c>
      <c r="M6" s="192" t="str">
        <f>'ادخال البيانات'!AZ7</f>
        <v/>
      </c>
      <c r="N6" s="192" t="str">
        <f>'ادخال البيانات'!BA7</f>
        <v/>
      </c>
      <c r="O6" s="192" t="str">
        <f>'ادخال البيانات'!BB7</f>
        <v/>
      </c>
      <c r="P6" s="192" t="str">
        <f>'ادخال البيانات'!BC7</f>
        <v/>
      </c>
      <c r="Q6" s="192" t="str">
        <f>'ادخال البيانات'!BD7</f>
        <v/>
      </c>
      <c r="R6" s="192" t="str">
        <f>'ادخال البيانات'!BE7</f>
        <v/>
      </c>
      <c r="S6" s="192" t="str">
        <f>'ادخال البيانات'!BF7</f>
        <v/>
      </c>
      <c r="T6" s="192" t="str">
        <f>'ادخال البيانات'!BG7</f>
        <v/>
      </c>
      <c r="U6" s="192" t="str">
        <f>'ادخال البيانات'!BH7</f>
        <v/>
      </c>
      <c r="V6" s="193" t="str">
        <f>'ادخال البيانات'!BI7</f>
        <v/>
      </c>
      <c r="W6" s="189">
        <f>COUNTIF(C6:V6,"&gt;0")</f>
        <v>0</v>
      </c>
      <c r="Y6" s="185">
        <v>1</v>
      </c>
      <c r="Z6" s="6">
        <f>AL6</f>
        <v>0</v>
      </c>
      <c r="AA6" s="6">
        <f>'الترتيب حسب النسبة المئوية'!$L$18-Z6</f>
        <v>0</v>
      </c>
      <c r="AB6" s="222" t="e">
        <f>Z6/'الترتيب حسب النسبة المئوية'!$L$18</f>
        <v>#DIV/0!</v>
      </c>
      <c r="AC6" s="223" t="e">
        <f>AA6/'الترتيب حسب النسبة المئوية'!$L$18</f>
        <v>#DIV/0!</v>
      </c>
      <c r="AL6">
        <f t="shared" ref="AL6:BE6" si="0">COUNTIF($C$6:$V$143,AL5)</f>
        <v>0</v>
      </c>
      <c r="AM6">
        <f t="shared" si="0"/>
        <v>0</v>
      </c>
      <c r="AN6">
        <f t="shared" si="0"/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W6">
        <f t="shared" si="0"/>
        <v>0</v>
      </c>
      <c r="AX6">
        <f t="shared" si="0"/>
        <v>0</v>
      </c>
      <c r="AY6">
        <f t="shared" si="0"/>
        <v>0</v>
      </c>
      <c r="AZ6">
        <f t="shared" si="0"/>
        <v>0</v>
      </c>
      <c r="BA6">
        <f t="shared" si="0"/>
        <v>0</v>
      </c>
      <c r="BB6">
        <f t="shared" si="0"/>
        <v>0</v>
      </c>
      <c r="BC6">
        <f t="shared" si="0"/>
        <v>0</v>
      </c>
      <c r="BD6">
        <f t="shared" si="0"/>
        <v>0</v>
      </c>
      <c r="BE6">
        <f t="shared" si="0"/>
        <v>0</v>
      </c>
      <c r="BL6">
        <v>1</v>
      </c>
      <c r="BM6">
        <v>2</v>
      </c>
      <c r="BN6">
        <v>3</v>
      </c>
      <c r="BO6">
        <v>4</v>
      </c>
      <c r="BP6">
        <v>5</v>
      </c>
      <c r="BQ6">
        <v>6</v>
      </c>
      <c r="BR6">
        <v>7</v>
      </c>
      <c r="BS6">
        <v>8</v>
      </c>
      <c r="BT6">
        <v>9</v>
      </c>
      <c r="BU6">
        <v>10</v>
      </c>
      <c r="BV6">
        <v>11</v>
      </c>
      <c r="BW6">
        <v>12</v>
      </c>
      <c r="BX6">
        <v>13</v>
      </c>
      <c r="BY6">
        <v>14</v>
      </c>
      <c r="BZ6">
        <v>15</v>
      </c>
      <c r="CA6">
        <v>16</v>
      </c>
      <c r="CB6">
        <v>17</v>
      </c>
      <c r="CC6">
        <v>18</v>
      </c>
      <c r="CD6">
        <v>19</v>
      </c>
      <c r="CE6">
        <v>20</v>
      </c>
    </row>
    <row r="7" spans="2:83" x14ac:dyDescent="0.2">
      <c r="B7" s="192" t="str">
        <f>IF('ادخال البيانات'!A8="","",'ادخال البيانات'!A8)</f>
        <v/>
      </c>
      <c r="C7" s="186" t="str">
        <f>'ادخال البيانات'!AP8</f>
        <v/>
      </c>
      <c r="D7" s="186" t="str">
        <f>'ادخال البيانات'!AQ8</f>
        <v/>
      </c>
      <c r="E7" s="186" t="str">
        <f>'ادخال البيانات'!AR8</f>
        <v/>
      </c>
      <c r="F7" s="186" t="str">
        <f>'ادخال البيانات'!AS8</f>
        <v/>
      </c>
      <c r="G7" s="186" t="str">
        <f>'ادخال البيانات'!AT8</f>
        <v/>
      </c>
      <c r="H7" s="186" t="str">
        <f>'ادخال البيانات'!AU8</f>
        <v/>
      </c>
      <c r="I7" s="186" t="str">
        <f>'ادخال البيانات'!AV8</f>
        <v/>
      </c>
      <c r="J7" s="186" t="str">
        <f>'ادخال البيانات'!AW8</f>
        <v/>
      </c>
      <c r="K7" s="186" t="str">
        <f>'ادخال البيانات'!AX8</f>
        <v/>
      </c>
      <c r="L7" s="186" t="str">
        <f>'ادخال البيانات'!AY8</f>
        <v/>
      </c>
      <c r="M7" s="186" t="str">
        <f>'ادخال البيانات'!AZ8</f>
        <v/>
      </c>
      <c r="N7" s="186" t="str">
        <f>'ادخال البيانات'!BA8</f>
        <v/>
      </c>
      <c r="O7" s="186" t="str">
        <f>'ادخال البيانات'!BB8</f>
        <v/>
      </c>
      <c r="P7" s="186" t="str">
        <f>'ادخال البيانات'!BC8</f>
        <v/>
      </c>
      <c r="Q7" s="186" t="str">
        <f>'ادخال البيانات'!BD8</f>
        <v/>
      </c>
      <c r="R7" s="186" t="str">
        <f>'ادخال البيانات'!BE8</f>
        <v/>
      </c>
      <c r="S7" s="186" t="str">
        <f>'ادخال البيانات'!BF8</f>
        <v/>
      </c>
      <c r="T7" s="186" t="str">
        <f>'ادخال البيانات'!BG8</f>
        <v/>
      </c>
      <c r="U7" s="186" t="str">
        <f>'ادخال البيانات'!BH8</f>
        <v/>
      </c>
      <c r="V7" s="187" t="str">
        <f>'ادخال البيانات'!BI8</f>
        <v/>
      </c>
      <c r="W7" s="200">
        <f t="shared" ref="W7:W70" si="1">COUNTIF(C7:V7,"&gt;0")</f>
        <v>0</v>
      </c>
      <c r="Y7" s="219">
        <v>2</v>
      </c>
      <c r="Z7" s="220">
        <f>AM6</f>
        <v>0</v>
      </c>
      <c r="AA7" s="220">
        <f>'الترتيب حسب النسبة المئوية'!$L$18-Z7</f>
        <v>0</v>
      </c>
      <c r="AB7" s="224" t="e">
        <f>Z7/'الترتيب حسب النسبة المئوية'!$L$18</f>
        <v>#DIV/0!</v>
      </c>
      <c r="AC7" s="225" t="e">
        <f>AA7/'الترتيب حسب النسبة المئوية'!$L$18</f>
        <v>#DIV/0!</v>
      </c>
      <c r="BL7">
        <f>COUNTIF($C$6:$V$143,BL6)</f>
        <v>0</v>
      </c>
      <c r="BM7">
        <f t="shared" ref="BM7:CE7" si="2">COUNTIF($C$6:$V$143,BM6)</f>
        <v>0</v>
      </c>
      <c r="BN7">
        <f t="shared" si="2"/>
        <v>0</v>
      </c>
      <c r="BO7">
        <f t="shared" si="2"/>
        <v>0</v>
      </c>
      <c r="BP7">
        <f t="shared" si="2"/>
        <v>0</v>
      </c>
      <c r="BQ7">
        <f t="shared" si="2"/>
        <v>0</v>
      </c>
      <c r="BR7">
        <f t="shared" si="2"/>
        <v>0</v>
      </c>
      <c r="BS7">
        <f t="shared" si="2"/>
        <v>0</v>
      </c>
      <c r="BT7">
        <f t="shared" si="2"/>
        <v>0</v>
      </c>
      <c r="BU7">
        <f t="shared" si="2"/>
        <v>0</v>
      </c>
      <c r="BV7">
        <f t="shared" si="2"/>
        <v>0</v>
      </c>
      <c r="BW7">
        <f t="shared" si="2"/>
        <v>0</v>
      </c>
      <c r="BX7">
        <f t="shared" si="2"/>
        <v>0</v>
      </c>
      <c r="BY7">
        <f t="shared" si="2"/>
        <v>0</v>
      </c>
      <c r="BZ7">
        <f t="shared" si="2"/>
        <v>0</v>
      </c>
      <c r="CA7">
        <f t="shared" si="2"/>
        <v>0</v>
      </c>
      <c r="CB7">
        <f t="shared" si="2"/>
        <v>0</v>
      </c>
      <c r="CC7">
        <f t="shared" si="2"/>
        <v>0</v>
      </c>
      <c r="CD7">
        <f t="shared" si="2"/>
        <v>0</v>
      </c>
      <c r="CE7">
        <f t="shared" si="2"/>
        <v>0</v>
      </c>
    </row>
    <row r="8" spans="2:83" x14ac:dyDescent="0.2">
      <c r="B8" s="192" t="str">
        <f>IF('ادخال البيانات'!A9="","",'ادخال البيانات'!A9)</f>
        <v/>
      </c>
      <c r="C8" s="6" t="str">
        <f>'ادخال البيانات'!AP9</f>
        <v/>
      </c>
      <c r="D8" s="6" t="str">
        <f>'ادخال البيانات'!AQ9</f>
        <v/>
      </c>
      <c r="E8" s="6" t="str">
        <f>'ادخال البيانات'!AR9</f>
        <v/>
      </c>
      <c r="F8" s="6" t="str">
        <f>'ادخال البيانات'!AS9</f>
        <v/>
      </c>
      <c r="G8" s="6" t="str">
        <f>'ادخال البيانات'!AT9</f>
        <v/>
      </c>
      <c r="H8" s="6" t="str">
        <f>'ادخال البيانات'!AU9</f>
        <v/>
      </c>
      <c r="I8" s="6" t="str">
        <f>'ادخال البيانات'!AV9</f>
        <v/>
      </c>
      <c r="J8" s="6" t="str">
        <f>'ادخال البيانات'!AW9</f>
        <v/>
      </c>
      <c r="K8" s="6" t="str">
        <f>'ادخال البيانات'!AX9</f>
        <v/>
      </c>
      <c r="L8" s="6" t="str">
        <f>'ادخال البيانات'!AY9</f>
        <v/>
      </c>
      <c r="M8" s="6" t="str">
        <f>'ادخال البيانات'!AZ9</f>
        <v/>
      </c>
      <c r="N8" s="6" t="str">
        <f>'ادخال البيانات'!BA9</f>
        <v/>
      </c>
      <c r="O8" s="6" t="str">
        <f>'ادخال البيانات'!BB9</f>
        <v/>
      </c>
      <c r="P8" s="6" t="str">
        <f>'ادخال البيانات'!BC9</f>
        <v/>
      </c>
      <c r="Q8" s="6" t="str">
        <f>'ادخال البيانات'!BD9</f>
        <v/>
      </c>
      <c r="R8" s="6" t="str">
        <f>'ادخال البيانات'!BE9</f>
        <v/>
      </c>
      <c r="S8" s="6" t="str">
        <f>'ادخال البيانات'!BF9</f>
        <v/>
      </c>
      <c r="T8" s="6" t="str">
        <f>'ادخال البيانات'!BG9</f>
        <v/>
      </c>
      <c r="U8" s="6" t="str">
        <f>'ادخال البيانات'!BH9</f>
        <v/>
      </c>
      <c r="V8" s="183" t="str">
        <f>'ادخال البيانات'!BI9</f>
        <v/>
      </c>
      <c r="W8" s="190">
        <f t="shared" si="1"/>
        <v>0</v>
      </c>
      <c r="Y8" s="185">
        <v>3</v>
      </c>
      <c r="Z8" s="6">
        <f>AN6</f>
        <v>0</v>
      </c>
      <c r="AA8" s="6">
        <f>'الترتيب حسب النسبة المئوية'!$L$18-Z8</f>
        <v>0</v>
      </c>
      <c r="AB8" s="222" t="e">
        <f>Z8/'الترتيب حسب النسبة المئوية'!$L$18</f>
        <v>#DIV/0!</v>
      </c>
      <c r="AC8" s="223" t="e">
        <f>AA8/'الترتيب حسب النسبة المئوية'!$L$18</f>
        <v>#DIV/0!</v>
      </c>
    </row>
    <row r="9" spans="2:83" x14ac:dyDescent="0.2">
      <c r="B9" s="192" t="str">
        <f>IF('ادخال البيانات'!A10="","",'ادخال البيانات'!A10)</f>
        <v/>
      </c>
      <c r="C9" s="186" t="str">
        <f>'ادخال البيانات'!AP10</f>
        <v/>
      </c>
      <c r="D9" s="186" t="str">
        <f>'ادخال البيانات'!AQ10</f>
        <v/>
      </c>
      <c r="E9" s="186" t="str">
        <f>'ادخال البيانات'!AR10</f>
        <v/>
      </c>
      <c r="F9" s="186" t="str">
        <f>'ادخال البيانات'!AS10</f>
        <v/>
      </c>
      <c r="G9" s="186" t="str">
        <f>'ادخال البيانات'!AT10</f>
        <v/>
      </c>
      <c r="H9" s="186" t="str">
        <f>'ادخال البيانات'!AU10</f>
        <v/>
      </c>
      <c r="I9" s="186" t="str">
        <f>'ادخال البيانات'!AV10</f>
        <v/>
      </c>
      <c r="J9" s="186" t="str">
        <f>'ادخال البيانات'!AW10</f>
        <v/>
      </c>
      <c r="K9" s="186" t="str">
        <f>'ادخال البيانات'!AX10</f>
        <v/>
      </c>
      <c r="L9" s="186" t="str">
        <f>'ادخال البيانات'!AY10</f>
        <v/>
      </c>
      <c r="M9" s="186" t="str">
        <f>'ادخال البيانات'!AZ10</f>
        <v/>
      </c>
      <c r="N9" s="186" t="str">
        <f>'ادخال البيانات'!BA10</f>
        <v/>
      </c>
      <c r="O9" s="186" t="str">
        <f>'ادخال البيانات'!BB10</f>
        <v/>
      </c>
      <c r="P9" s="186" t="str">
        <f>'ادخال البيانات'!BC10</f>
        <v/>
      </c>
      <c r="Q9" s="186" t="str">
        <f>'ادخال البيانات'!BD10</f>
        <v/>
      </c>
      <c r="R9" s="186" t="str">
        <f>'ادخال البيانات'!BE10</f>
        <v/>
      </c>
      <c r="S9" s="186" t="str">
        <f>'ادخال البيانات'!BF10</f>
        <v/>
      </c>
      <c r="T9" s="186" t="str">
        <f>'ادخال البيانات'!BG10</f>
        <v/>
      </c>
      <c r="U9" s="186" t="str">
        <f>'ادخال البيانات'!BH10</f>
        <v/>
      </c>
      <c r="V9" s="187" t="str">
        <f>'ادخال البيانات'!BI10</f>
        <v/>
      </c>
      <c r="W9" s="200">
        <f t="shared" si="1"/>
        <v>0</v>
      </c>
      <c r="Y9" s="219">
        <v>4</v>
      </c>
      <c r="Z9" s="220">
        <f>AO6</f>
        <v>0</v>
      </c>
      <c r="AA9" s="220">
        <f>'الترتيب حسب النسبة المئوية'!$L$18-Z9</f>
        <v>0</v>
      </c>
      <c r="AB9" s="224" t="e">
        <f>Z9/'الترتيب حسب النسبة المئوية'!$L$18</f>
        <v>#DIV/0!</v>
      </c>
      <c r="AC9" s="225" t="e">
        <f>AA9/'الترتيب حسب النسبة المئوية'!$L$18</f>
        <v>#DIV/0!</v>
      </c>
    </row>
    <row r="10" spans="2:83" x14ac:dyDescent="0.2">
      <c r="B10" s="192" t="str">
        <f>IF('ادخال البيانات'!A11="","",'ادخال البيانات'!A11)</f>
        <v/>
      </c>
      <c r="C10" s="6" t="str">
        <f>'ادخال البيانات'!AP11</f>
        <v/>
      </c>
      <c r="D10" s="6" t="str">
        <f>'ادخال البيانات'!AQ11</f>
        <v/>
      </c>
      <c r="E10" s="6" t="str">
        <f>'ادخال البيانات'!AR11</f>
        <v/>
      </c>
      <c r="F10" s="6" t="str">
        <f>'ادخال البيانات'!AS11</f>
        <v/>
      </c>
      <c r="G10" s="6" t="str">
        <f>'ادخال البيانات'!AT11</f>
        <v/>
      </c>
      <c r="H10" s="6" t="str">
        <f>'ادخال البيانات'!AU11</f>
        <v/>
      </c>
      <c r="I10" s="6" t="str">
        <f>'ادخال البيانات'!AV11</f>
        <v/>
      </c>
      <c r="J10" s="6" t="str">
        <f>'ادخال البيانات'!AW11</f>
        <v/>
      </c>
      <c r="K10" s="6" t="str">
        <f>'ادخال البيانات'!AX11</f>
        <v/>
      </c>
      <c r="L10" s="6" t="str">
        <f>'ادخال البيانات'!AY11</f>
        <v/>
      </c>
      <c r="M10" s="6" t="str">
        <f>'ادخال البيانات'!AZ11</f>
        <v/>
      </c>
      <c r="N10" s="6" t="str">
        <f>'ادخال البيانات'!BA11</f>
        <v/>
      </c>
      <c r="O10" s="6" t="str">
        <f>'ادخال البيانات'!BB11</f>
        <v/>
      </c>
      <c r="P10" s="6" t="str">
        <f>'ادخال البيانات'!BC11</f>
        <v/>
      </c>
      <c r="Q10" s="6" t="str">
        <f>'ادخال البيانات'!BD11</f>
        <v/>
      </c>
      <c r="R10" s="6" t="str">
        <f>'ادخال البيانات'!BE11</f>
        <v/>
      </c>
      <c r="S10" s="6" t="str">
        <f>'ادخال البيانات'!BF11</f>
        <v/>
      </c>
      <c r="T10" s="6" t="str">
        <f>'ادخال البيانات'!BG11</f>
        <v/>
      </c>
      <c r="U10" s="6" t="str">
        <f>'ادخال البيانات'!BH11</f>
        <v/>
      </c>
      <c r="V10" s="183" t="str">
        <f>'ادخال البيانات'!BI11</f>
        <v/>
      </c>
      <c r="W10" s="190">
        <f t="shared" si="1"/>
        <v>0</v>
      </c>
      <c r="Y10" s="185">
        <v>5</v>
      </c>
      <c r="Z10" s="6">
        <f>AP6</f>
        <v>0</v>
      </c>
      <c r="AA10" s="6">
        <f>'الترتيب حسب النسبة المئوية'!$L$18-Z10</f>
        <v>0</v>
      </c>
      <c r="AB10" s="222" t="e">
        <f>Z10/'الترتيب حسب النسبة المئوية'!$L$18</f>
        <v>#DIV/0!</v>
      </c>
      <c r="AC10" s="223" t="e">
        <f>AA10/'الترتيب حسب النسبة المئوية'!$L$18</f>
        <v>#DIV/0!</v>
      </c>
    </row>
    <row r="11" spans="2:83" x14ac:dyDescent="0.2">
      <c r="B11" s="192" t="str">
        <f>IF('ادخال البيانات'!A12="","",'ادخال البيانات'!A12)</f>
        <v/>
      </c>
      <c r="C11" s="186" t="str">
        <f>'ادخال البيانات'!AP12</f>
        <v/>
      </c>
      <c r="D11" s="186" t="str">
        <f>'ادخال البيانات'!AQ12</f>
        <v/>
      </c>
      <c r="E11" s="186" t="str">
        <f>'ادخال البيانات'!AR12</f>
        <v/>
      </c>
      <c r="F11" s="186" t="str">
        <f>'ادخال البيانات'!AS12</f>
        <v/>
      </c>
      <c r="G11" s="186" t="str">
        <f>'ادخال البيانات'!AT12</f>
        <v/>
      </c>
      <c r="H11" s="186" t="str">
        <f>'ادخال البيانات'!AU12</f>
        <v/>
      </c>
      <c r="I11" s="186" t="str">
        <f>'ادخال البيانات'!AV12</f>
        <v/>
      </c>
      <c r="J11" s="186" t="str">
        <f>'ادخال البيانات'!AW12</f>
        <v/>
      </c>
      <c r="K11" s="186" t="str">
        <f>'ادخال البيانات'!AX12</f>
        <v/>
      </c>
      <c r="L11" s="186" t="str">
        <f>'ادخال البيانات'!AY12</f>
        <v/>
      </c>
      <c r="M11" s="186" t="str">
        <f>'ادخال البيانات'!AZ12</f>
        <v/>
      </c>
      <c r="N11" s="186" t="str">
        <f>'ادخال البيانات'!BA12</f>
        <v/>
      </c>
      <c r="O11" s="186" t="str">
        <f>'ادخال البيانات'!BB12</f>
        <v/>
      </c>
      <c r="P11" s="186" t="str">
        <f>'ادخال البيانات'!BC12</f>
        <v/>
      </c>
      <c r="Q11" s="186" t="str">
        <f>'ادخال البيانات'!BD12</f>
        <v/>
      </c>
      <c r="R11" s="186" t="str">
        <f>'ادخال البيانات'!BE12</f>
        <v/>
      </c>
      <c r="S11" s="186" t="str">
        <f>'ادخال البيانات'!BF12</f>
        <v/>
      </c>
      <c r="T11" s="186" t="str">
        <f>'ادخال البيانات'!BG12</f>
        <v/>
      </c>
      <c r="U11" s="186" t="str">
        <f>'ادخال البيانات'!BH12</f>
        <v/>
      </c>
      <c r="V11" s="187" t="str">
        <f>'ادخال البيانات'!BI12</f>
        <v/>
      </c>
      <c r="W11" s="200">
        <f t="shared" si="1"/>
        <v>0</v>
      </c>
      <c r="Y11" s="219">
        <v>6</v>
      </c>
      <c r="Z11" s="220">
        <f>AQ6</f>
        <v>0</v>
      </c>
      <c r="AA11" s="220">
        <f>'الترتيب حسب النسبة المئوية'!$L$18-Z11</f>
        <v>0</v>
      </c>
      <c r="AB11" s="224" t="e">
        <f>Z11/'الترتيب حسب النسبة المئوية'!$L$18</f>
        <v>#DIV/0!</v>
      </c>
      <c r="AC11" s="225" t="e">
        <f>AA11/'الترتيب حسب النسبة المئوية'!$L$18</f>
        <v>#DIV/0!</v>
      </c>
    </row>
    <row r="12" spans="2:83" x14ac:dyDescent="0.2">
      <c r="B12" s="192" t="str">
        <f>IF('ادخال البيانات'!A13="","",'ادخال البيانات'!A13)</f>
        <v/>
      </c>
      <c r="C12" s="6" t="str">
        <f>'ادخال البيانات'!AP13</f>
        <v/>
      </c>
      <c r="D12" s="6" t="str">
        <f>'ادخال البيانات'!AQ13</f>
        <v/>
      </c>
      <c r="E12" s="6" t="str">
        <f>'ادخال البيانات'!AR13</f>
        <v/>
      </c>
      <c r="F12" s="6" t="str">
        <f>'ادخال البيانات'!AS13</f>
        <v/>
      </c>
      <c r="G12" s="6" t="str">
        <f>'ادخال البيانات'!AT13</f>
        <v/>
      </c>
      <c r="H12" s="6" t="str">
        <f>'ادخال البيانات'!AU13</f>
        <v/>
      </c>
      <c r="I12" s="6" t="str">
        <f>'ادخال البيانات'!AV13</f>
        <v/>
      </c>
      <c r="J12" s="6" t="str">
        <f>'ادخال البيانات'!AW13</f>
        <v/>
      </c>
      <c r="K12" s="6" t="str">
        <f>'ادخال البيانات'!AX13</f>
        <v/>
      </c>
      <c r="L12" s="6" t="str">
        <f>'ادخال البيانات'!AY13</f>
        <v/>
      </c>
      <c r="M12" s="6" t="str">
        <f>'ادخال البيانات'!AZ13</f>
        <v/>
      </c>
      <c r="N12" s="6" t="str">
        <f>'ادخال البيانات'!BA13</f>
        <v/>
      </c>
      <c r="O12" s="6" t="str">
        <f>'ادخال البيانات'!BB13</f>
        <v/>
      </c>
      <c r="P12" s="6" t="str">
        <f>'ادخال البيانات'!BC13</f>
        <v/>
      </c>
      <c r="Q12" s="6" t="str">
        <f>'ادخال البيانات'!BD13</f>
        <v/>
      </c>
      <c r="R12" s="6" t="str">
        <f>'ادخال البيانات'!BE13</f>
        <v/>
      </c>
      <c r="S12" s="6" t="str">
        <f>'ادخال البيانات'!BF13</f>
        <v/>
      </c>
      <c r="T12" s="6" t="str">
        <f>'ادخال البيانات'!BG13</f>
        <v/>
      </c>
      <c r="U12" s="6" t="str">
        <f>'ادخال البيانات'!BH13</f>
        <v/>
      </c>
      <c r="V12" s="183" t="str">
        <f>'ادخال البيانات'!BI13</f>
        <v/>
      </c>
      <c r="W12" s="190">
        <f t="shared" si="1"/>
        <v>0</v>
      </c>
      <c r="Y12" s="185">
        <v>7</v>
      </c>
      <c r="Z12" s="6">
        <f>AR6</f>
        <v>0</v>
      </c>
      <c r="AA12" s="6">
        <f>'الترتيب حسب النسبة المئوية'!$L$18-Z12</f>
        <v>0</v>
      </c>
      <c r="AB12" s="222" t="e">
        <f>Z12/'الترتيب حسب النسبة المئوية'!$L$18</f>
        <v>#DIV/0!</v>
      </c>
      <c r="AC12" s="223" t="e">
        <f>AA12/'الترتيب حسب النسبة المئوية'!$L$18</f>
        <v>#DIV/0!</v>
      </c>
      <c r="BH12" s="23"/>
    </row>
    <row r="13" spans="2:83" x14ac:dyDescent="0.2">
      <c r="B13" s="192" t="str">
        <f>IF('ادخال البيانات'!A14="","",'ادخال البيانات'!A14)</f>
        <v/>
      </c>
      <c r="C13" s="186" t="str">
        <f>'ادخال البيانات'!AP14</f>
        <v/>
      </c>
      <c r="D13" s="186" t="str">
        <f>'ادخال البيانات'!AQ14</f>
        <v/>
      </c>
      <c r="E13" s="186" t="str">
        <f>'ادخال البيانات'!AR14</f>
        <v/>
      </c>
      <c r="F13" s="186" t="str">
        <f>'ادخال البيانات'!AS14</f>
        <v/>
      </c>
      <c r="G13" s="186" t="str">
        <f>'ادخال البيانات'!AT14</f>
        <v/>
      </c>
      <c r="H13" s="186" t="str">
        <f>'ادخال البيانات'!AU14</f>
        <v/>
      </c>
      <c r="I13" s="186" t="str">
        <f>'ادخال البيانات'!AV14</f>
        <v/>
      </c>
      <c r="J13" s="186" t="str">
        <f>'ادخال البيانات'!AW14</f>
        <v/>
      </c>
      <c r="K13" s="186" t="str">
        <f>'ادخال البيانات'!AX14</f>
        <v/>
      </c>
      <c r="L13" s="186" t="str">
        <f>'ادخال البيانات'!AY14</f>
        <v/>
      </c>
      <c r="M13" s="186" t="str">
        <f>'ادخال البيانات'!AZ14</f>
        <v/>
      </c>
      <c r="N13" s="186" t="str">
        <f>'ادخال البيانات'!BA14</f>
        <v/>
      </c>
      <c r="O13" s="186" t="str">
        <f>'ادخال البيانات'!BB14</f>
        <v/>
      </c>
      <c r="P13" s="186" t="str">
        <f>'ادخال البيانات'!BC14</f>
        <v/>
      </c>
      <c r="Q13" s="186" t="str">
        <f>'ادخال البيانات'!BD14</f>
        <v/>
      </c>
      <c r="R13" s="186" t="str">
        <f>'ادخال البيانات'!BE14</f>
        <v/>
      </c>
      <c r="S13" s="186" t="str">
        <f>'ادخال البيانات'!BF14</f>
        <v/>
      </c>
      <c r="T13" s="186" t="str">
        <f>'ادخال البيانات'!BG14</f>
        <v/>
      </c>
      <c r="U13" s="186" t="str">
        <f>'ادخال البيانات'!BH14</f>
        <v/>
      </c>
      <c r="V13" s="187" t="str">
        <f>'ادخال البيانات'!BI14</f>
        <v/>
      </c>
      <c r="W13" s="200">
        <f t="shared" si="1"/>
        <v>0</v>
      </c>
      <c r="Y13" s="221">
        <v>8</v>
      </c>
      <c r="Z13" s="220">
        <f>AS6</f>
        <v>0</v>
      </c>
      <c r="AA13" s="220">
        <f>'الترتيب حسب النسبة المئوية'!$L$18-Z13</f>
        <v>0</v>
      </c>
      <c r="AB13" s="224" t="e">
        <f>Z13/'الترتيب حسب النسبة المئوية'!$L$18</f>
        <v>#DIV/0!</v>
      </c>
      <c r="AC13" s="225" t="e">
        <f>AA13/'الترتيب حسب النسبة المئوية'!$L$18</f>
        <v>#DIV/0!</v>
      </c>
    </row>
    <row r="14" spans="2:83" x14ac:dyDescent="0.2">
      <c r="B14" s="192" t="str">
        <f>IF('ادخال البيانات'!A15="","",'ادخال البيانات'!A15)</f>
        <v/>
      </c>
      <c r="C14" s="6" t="str">
        <f>'ادخال البيانات'!AP15</f>
        <v/>
      </c>
      <c r="D14" s="6" t="str">
        <f>'ادخال البيانات'!AQ15</f>
        <v/>
      </c>
      <c r="E14" s="6" t="str">
        <f>'ادخال البيانات'!AR15</f>
        <v/>
      </c>
      <c r="F14" s="6" t="str">
        <f>'ادخال البيانات'!AS15</f>
        <v/>
      </c>
      <c r="G14" s="6" t="str">
        <f>'ادخال البيانات'!AT15</f>
        <v/>
      </c>
      <c r="H14" s="6" t="str">
        <f>'ادخال البيانات'!AU15</f>
        <v/>
      </c>
      <c r="I14" s="6" t="str">
        <f>'ادخال البيانات'!AV15</f>
        <v/>
      </c>
      <c r="J14" s="6" t="str">
        <f>'ادخال البيانات'!AW15</f>
        <v/>
      </c>
      <c r="K14" s="6" t="str">
        <f>'ادخال البيانات'!AX15</f>
        <v/>
      </c>
      <c r="L14" s="6" t="str">
        <f>'ادخال البيانات'!AY15</f>
        <v/>
      </c>
      <c r="M14" s="6" t="str">
        <f>'ادخال البيانات'!AZ15</f>
        <v/>
      </c>
      <c r="N14" s="6" t="str">
        <f>'ادخال البيانات'!BA15</f>
        <v/>
      </c>
      <c r="O14" s="6" t="str">
        <f>'ادخال البيانات'!BB15</f>
        <v/>
      </c>
      <c r="P14" s="6" t="str">
        <f>'ادخال البيانات'!BC15</f>
        <v/>
      </c>
      <c r="Q14" s="6" t="str">
        <f>'ادخال البيانات'!BD15</f>
        <v/>
      </c>
      <c r="R14" s="6" t="str">
        <f>'ادخال البيانات'!BE15</f>
        <v/>
      </c>
      <c r="S14" s="6" t="str">
        <f>'ادخال البيانات'!BF15</f>
        <v/>
      </c>
      <c r="T14" s="6" t="str">
        <f>'ادخال البيانات'!BG15</f>
        <v/>
      </c>
      <c r="U14" s="6" t="str">
        <f>'ادخال البيانات'!BH15</f>
        <v/>
      </c>
      <c r="V14" s="183" t="str">
        <f>'ادخال البيانات'!BI15</f>
        <v/>
      </c>
      <c r="W14" s="190">
        <f t="shared" si="1"/>
        <v>0</v>
      </c>
      <c r="Y14" s="185">
        <v>9</v>
      </c>
      <c r="Z14" s="6">
        <f>AT6</f>
        <v>0</v>
      </c>
      <c r="AA14" s="6">
        <f>'الترتيب حسب النسبة المئوية'!$L$18-Z14</f>
        <v>0</v>
      </c>
      <c r="AB14" s="222" t="e">
        <f>Z14/'الترتيب حسب النسبة المئوية'!$L$18</f>
        <v>#DIV/0!</v>
      </c>
      <c r="AC14" s="223" t="e">
        <f>AA14/'الترتيب حسب النسبة المئوية'!$L$18</f>
        <v>#DIV/0!</v>
      </c>
    </row>
    <row r="15" spans="2:83" x14ac:dyDescent="0.2">
      <c r="B15" s="192" t="str">
        <f>IF('ادخال البيانات'!A16="","",'ادخال البيانات'!A16)</f>
        <v/>
      </c>
      <c r="C15" s="186" t="str">
        <f>'ادخال البيانات'!AP16</f>
        <v/>
      </c>
      <c r="D15" s="186" t="str">
        <f>'ادخال البيانات'!AQ16</f>
        <v/>
      </c>
      <c r="E15" s="186" t="str">
        <f>'ادخال البيانات'!AR16</f>
        <v/>
      </c>
      <c r="F15" s="186" t="str">
        <f>'ادخال البيانات'!AS16</f>
        <v/>
      </c>
      <c r="G15" s="186" t="str">
        <f>'ادخال البيانات'!AT16</f>
        <v/>
      </c>
      <c r="H15" s="186" t="str">
        <f>'ادخال البيانات'!AU16</f>
        <v/>
      </c>
      <c r="I15" s="186" t="str">
        <f>'ادخال البيانات'!AV16</f>
        <v/>
      </c>
      <c r="J15" s="186" t="str">
        <f>'ادخال البيانات'!AW16</f>
        <v/>
      </c>
      <c r="K15" s="186" t="str">
        <f>'ادخال البيانات'!AX16</f>
        <v/>
      </c>
      <c r="L15" s="186" t="str">
        <f>'ادخال البيانات'!AY16</f>
        <v/>
      </c>
      <c r="M15" s="186" t="str">
        <f>'ادخال البيانات'!AZ16</f>
        <v/>
      </c>
      <c r="N15" s="186" t="str">
        <f>'ادخال البيانات'!BA16</f>
        <v/>
      </c>
      <c r="O15" s="186" t="str">
        <f>'ادخال البيانات'!BB16</f>
        <v/>
      </c>
      <c r="P15" s="186" t="str">
        <f>'ادخال البيانات'!BC16</f>
        <v/>
      </c>
      <c r="Q15" s="186" t="str">
        <f>'ادخال البيانات'!BD16</f>
        <v/>
      </c>
      <c r="R15" s="186" t="str">
        <f>'ادخال البيانات'!BE16</f>
        <v/>
      </c>
      <c r="S15" s="186" t="str">
        <f>'ادخال البيانات'!BF16</f>
        <v/>
      </c>
      <c r="T15" s="186" t="str">
        <f>'ادخال البيانات'!BG16</f>
        <v/>
      </c>
      <c r="U15" s="186" t="str">
        <f>'ادخال البيانات'!BH16</f>
        <v/>
      </c>
      <c r="V15" s="187" t="str">
        <f>'ادخال البيانات'!BI16</f>
        <v/>
      </c>
      <c r="W15" s="200">
        <f t="shared" si="1"/>
        <v>0</v>
      </c>
      <c r="Y15" s="219">
        <v>10</v>
      </c>
      <c r="Z15" s="220">
        <f>AU6</f>
        <v>0</v>
      </c>
      <c r="AA15" s="220">
        <f>'الترتيب حسب النسبة المئوية'!$L$18-Z15</f>
        <v>0</v>
      </c>
      <c r="AB15" s="224" t="e">
        <f>Z15/'الترتيب حسب النسبة المئوية'!$L$18</f>
        <v>#DIV/0!</v>
      </c>
      <c r="AC15" s="225" t="e">
        <f>AA15/'الترتيب حسب النسبة المئوية'!$L$18</f>
        <v>#DIV/0!</v>
      </c>
    </row>
    <row r="16" spans="2:83" x14ac:dyDescent="0.2">
      <c r="B16" s="192" t="str">
        <f>IF('ادخال البيانات'!A17="","",'ادخال البيانات'!A17)</f>
        <v/>
      </c>
      <c r="C16" s="6" t="str">
        <f>'ادخال البيانات'!AP17</f>
        <v/>
      </c>
      <c r="D16" s="6" t="str">
        <f>'ادخال البيانات'!AQ17</f>
        <v/>
      </c>
      <c r="E16" s="6" t="str">
        <f>'ادخال البيانات'!AR17</f>
        <v/>
      </c>
      <c r="F16" s="6" t="str">
        <f>'ادخال البيانات'!AS17</f>
        <v/>
      </c>
      <c r="G16" s="6" t="str">
        <f>'ادخال البيانات'!AT17</f>
        <v/>
      </c>
      <c r="H16" s="6" t="str">
        <f>'ادخال البيانات'!AU17</f>
        <v/>
      </c>
      <c r="I16" s="6" t="str">
        <f>'ادخال البيانات'!AV17</f>
        <v/>
      </c>
      <c r="J16" s="6" t="str">
        <f>'ادخال البيانات'!AW17</f>
        <v/>
      </c>
      <c r="K16" s="6" t="str">
        <f>'ادخال البيانات'!AX17</f>
        <v/>
      </c>
      <c r="L16" s="6" t="str">
        <f>'ادخال البيانات'!AY17</f>
        <v/>
      </c>
      <c r="M16" s="6" t="str">
        <f>'ادخال البيانات'!AZ17</f>
        <v/>
      </c>
      <c r="N16" s="6" t="str">
        <f>'ادخال البيانات'!BA17</f>
        <v/>
      </c>
      <c r="O16" s="6" t="str">
        <f>'ادخال البيانات'!BB17</f>
        <v/>
      </c>
      <c r="P16" s="6" t="str">
        <f>'ادخال البيانات'!BC17</f>
        <v/>
      </c>
      <c r="Q16" s="6" t="str">
        <f>'ادخال البيانات'!BD17</f>
        <v/>
      </c>
      <c r="R16" s="6" t="str">
        <f>'ادخال البيانات'!BE17</f>
        <v/>
      </c>
      <c r="S16" s="6" t="str">
        <f>'ادخال البيانات'!BF17</f>
        <v/>
      </c>
      <c r="T16" s="6" t="str">
        <f>'ادخال البيانات'!BG17</f>
        <v/>
      </c>
      <c r="U16" s="6" t="str">
        <f>'ادخال البيانات'!BH17</f>
        <v/>
      </c>
      <c r="V16" s="183" t="str">
        <f>'ادخال البيانات'!BI17</f>
        <v/>
      </c>
      <c r="W16" s="190">
        <f t="shared" si="1"/>
        <v>0</v>
      </c>
      <c r="Y16" s="185">
        <v>11</v>
      </c>
      <c r="Z16" s="6">
        <f>AV6</f>
        <v>0</v>
      </c>
      <c r="AA16" s="6">
        <f>'الترتيب حسب النسبة المئوية'!$L$18-Z16</f>
        <v>0</v>
      </c>
      <c r="AB16" s="222" t="e">
        <f>Z16/'الترتيب حسب النسبة المئوية'!$L$18</f>
        <v>#DIV/0!</v>
      </c>
      <c r="AC16" s="223" t="e">
        <f>AA16/'الترتيب حسب النسبة المئوية'!$L$18</f>
        <v>#DIV/0!</v>
      </c>
    </row>
    <row r="17" spans="2:29" x14ac:dyDescent="0.2">
      <c r="B17" s="192" t="str">
        <f>IF('ادخال البيانات'!A18="","",'ادخال البيانات'!A18)</f>
        <v/>
      </c>
      <c r="C17" s="186" t="str">
        <f>'ادخال البيانات'!AP18</f>
        <v/>
      </c>
      <c r="D17" s="186" t="str">
        <f>'ادخال البيانات'!AQ18</f>
        <v/>
      </c>
      <c r="E17" s="186" t="str">
        <f>'ادخال البيانات'!AR18</f>
        <v/>
      </c>
      <c r="F17" s="186" t="str">
        <f>'ادخال البيانات'!AS18</f>
        <v/>
      </c>
      <c r="G17" s="186" t="str">
        <f>'ادخال البيانات'!AT18</f>
        <v/>
      </c>
      <c r="H17" s="186" t="str">
        <f>'ادخال البيانات'!AU18</f>
        <v/>
      </c>
      <c r="I17" s="186" t="str">
        <f>'ادخال البيانات'!AV18</f>
        <v/>
      </c>
      <c r="J17" s="186" t="str">
        <f>'ادخال البيانات'!AW18</f>
        <v/>
      </c>
      <c r="K17" s="186" t="str">
        <f>'ادخال البيانات'!AX18</f>
        <v/>
      </c>
      <c r="L17" s="186" t="str">
        <f>'ادخال البيانات'!AY18</f>
        <v/>
      </c>
      <c r="M17" s="186" t="str">
        <f>'ادخال البيانات'!AZ18</f>
        <v/>
      </c>
      <c r="N17" s="186" t="str">
        <f>'ادخال البيانات'!BA18</f>
        <v/>
      </c>
      <c r="O17" s="186" t="str">
        <f>'ادخال البيانات'!BB18</f>
        <v/>
      </c>
      <c r="P17" s="186" t="str">
        <f>'ادخال البيانات'!BC18</f>
        <v/>
      </c>
      <c r="Q17" s="186" t="str">
        <f>'ادخال البيانات'!BD18</f>
        <v/>
      </c>
      <c r="R17" s="186" t="str">
        <f>'ادخال البيانات'!BE18</f>
        <v/>
      </c>
      <c r="S17" s="186" t="str">
        <f>'ادخال البيانات'!BF18</f>
        <v/>
      </c>
      <c r="T17" s="186" t="str">
        <f>'ادخال البيانات'!BG18</f>
        <v/>
      </c>
      <c r="U17" s="186" t="str">
        <f>'ادخال البيانات'!BH18</f>
        <v/>
      </c>
      <c r="V17" s="187" t="str">
        <f>'ادخال البيانات'!BI18</f>
        <v/>
      </c>
      <c r="W17" s="200">
        <f t="shared" si="1"/>
        <v>0</v>
      </c>
      <c r="Y17" s="219">
        <v>12</v>
      </c>
      <c r="Z17" s="220">
        <f>AW6</f>
        <v>0</v>
      </c>
      <c r="AA17" s="220">
        <f>'الترتيب حسب النسبة المئوية'!$L$18-Z17</f>
        <v>0</v>
      </c>
      <c r="AB17" s="224" t="e">
        <f>Z17/'الترتيب حسب النسبة المئوية'!$L$18</f>
        <v>#DIV/0!</v>
      </c>
      <c r="AC17" s="225" t="e">
        <f>AA17/'الترتيب حسب النسبة المئوية'!$L$18</f>
        <v>#DIV/0!</v>
      </c>
    </row>
    <row r="18" spans="2:29" x14ac:dyDescent="0.2">
      <c r="B18" s="192" t="str">
        <f>IF('ادخال البيانات'!A19="","",'ادخال البيانات'!A19)</f>
        <v/>
      </c>
      <c r="C18" s="6" t="str">
        <f>'ادخال البيانات'!AP19</f>
        <v/>
      </c>
      <c r="D18" s="6" t="str">
        <f>'ادخال البيانات'!AQ19</f>
        <v/>
      </c>
      <c r="E18" s="6" t="str">
        <f>'ادخال البيانات'!AR19</f>
        <v/>
      </c>
      <c r="F18" s="6" t="str">
        <f>'ادخال البيانات'!AS19</f>
        <v/>
      </c>
      <c r="G18" s="6" t="str">
        <f>'ادخال البيانات'!AT19</f>
        <v/>
      </c>
      <c r="H18" s="6" t="str">
        <f>'ادخال البيانات'!AU19</f>
        <v/>
      </c>
      <c r="I18" s="6" t="str">
        <f>'ادخال البيانات'!AV19</f>
        <v/>
      </c>
      <c r="J18" s="6" t="str">
        <f>'ادخال البيانات'!AW19</f>
        <v/>
      </c>
      <c r="K18" s="6" t="str">
        <f>'ادخال البيانات'!AX19</f>
        <v/>
      </c>
      <c r="L18" s="6" t="str">
        <f>'ادخال البيانات'!AY19</f>
        <v/>
      </c>
      <c r="M18" s="6" t="str">
        <f>'ادخال البيانات'!AZ19</f>
        <v/>
      </c>
      <c r="N18" s="6" t="str">
        <f>'ادخال البيانات'!BA19</f>
        <v/>
      </c>
      <c r="O18" s="6" t="str">
        <f>'ادخال البيانات'!BB19</f>
        <v/>
      </c>
      <c r="P18" s="6" t="str">
        <f>'ادخال البيانات'!BC19</f>
        <v/>
      </c>
      <c r="Q18" s="6" t="str">
        <f>'ادخال البيانات'!BD19</f>
        <v/>
      </c>
      <c r="R18" s="6" t="str">
        <f>'ادخال البيانات'!BE19</f>
        <v/>
      </c>
      <c r="S18" s="6" t="str">
        <f>'ادخال البيانات'!BF19</f>
        <v/>
      </c>
      <c r="T18" s="6" t="str">
        <f>'ادخال البيانات'!BG19</f>
        <v/>
      </c>
      <c r="U18" s="6" t="str">
        <f>'ادخال البيانات'!BH19</f>
        <v/>
      </c>
      <c r="V18" s="183" t="str">
        <f>'ادخال البيانات'!BI19</f>
        <v/>
      </c>
      <c r="W18" s="190">
        <f t="shared" si="1"/>
        <v>0</v>
      </c>
      <c r="Y18" s="185">
        <v>13</v>
      </c>
      <c r="Z18" s="6">
        <f>AX6</f>
        <v>0</v>
      </c>
      <c r="AA18" s="6">
        <f>'الترتيب حسب النسبة المئوية'!$L$18-Z18</f>
        <v>0</v>
      </c>
      <c r="AB18" s="222" t="e">
        <f>Z18/'الترتيب حسب النسبة المئوية'!$L$18</f>
        <v>#DIV/0!</v>
      </c>
      <c r="AC18" s="223" t="e">
        <f>AA18/'الترتيب حسب النسبة المئوية'!$L$18</f>
        <v>#DIV/0!</v>
      </c>
    </row>
    <row r="19" spans="2:29" x14ac:dyDescent="0.2">
      <c r="B19" s="192" t="str">
        <f>IF('ادخال البيانات'!A20="","",'ادخال البيانات'!A20)</f>
        <v/>
      </c>
      <c r="C19" s="186" t="str">
        <f>'ادخال البيانات'!AP20</f>
        <v/>
      </c>
      <c r="D19" s="186" t="str">
        <f>'ادخال البيانات'!AQ20</f>
        <v/>
      </c>
      <c r="E19" s="186" t="str">
        <f>'ادخال البيانات'!AR20</f>
        <v/>
      </c>
      <c r="F19" s="186" t="str">
        <f>'ادخال البيانات'!AS20</f>
        <v/>
      </c>
      <c r="G19" s="186" t="str">
        <f>'ادخال البيانات'!AT20</f>
        <v/>
      </c>
      <c r="H19" s="186" t="str">
        <f>'ادخال البيانات'!AU20</f>
        <v/>
      </c>
      <c r="I19" s="186" t="str">
        <f>'ادخال البيانات'!AV20</f>
        <v/>
      </c>
      <c r="J19" s="186" t="str">
        <f>'ادخال البيانات'!AW20</f>
        <v/>
      </c>
      <c r="K19" s="186" t="str">
        <f>'ادخال البيانات'!AX20</f>
        <v/>
      </c>
      <c r="L19" s="186" t="str">
        <f>'ادخال البيانات'!AY20</f>
        <v/>
      </c>
      <c r="M19" s="186" t="str">
        <f>'ادخال البيانات'!AZ20</f>
        <v/>
      </c>
      <c r="N19" s="186" t="str">
        <f>'ادخال البيانات'!BA20</f>
        <v/>
      </c>
      <c r="O19" s="186" t="str">
        <f>'ادخال البيانات'!BB20</f>
        <v/>
      </c>
      <c r="P19" s="186" t="str">
        <f>'ادخال البيانات'!BC20</f>
        <v/>
      </c>
      <c r="Q19" s="186" t="str">
        <f>'ادخال البيانات'!BD20</f>
        <v/>
      </c>
      <c r="R19" s="186" t="str">
        <f>'ادخال البيانات'!BE20</f>
        <v/>
      </c>
      <c r="S19" s="186" t="str">
        <f>'ادخال البيانات'!BF20</f>
        <v/>
      </c>
      <c r="T19" s="186" t="str">
        <f>'ادخال البيانات'!BG20</f>
        <v/>
      </c>
      <c r="U19" s="186" t="str">
        <f>'ادخال البيانات'!BH20</f>
        <v/>
      </c>
      <c r="V19" s="187" t="str">
        <f>'ادخال البيانات'!BI20</f>
        <v/>
      </c>
      <c r="W19" s="200">
        <f t="shared" si="1"/>
        <v>0</v>
      </c>
      <c r="Y19" s="219">
        <v>14</v>
      </c>
      <c r="Z19" s="220">
        <f>AY6</f>
        <v>0</v>
      </c>
      <c r="AA19" s="220">
        <f>'الترتيب حسب النسبة المئوية'!$L$18-Z19</f>
        <v>0</v>
      </c>
      <c r="AB19" s="224" t="e">
        <f>Z19/'الترتيب حسب النسبة المئوية'!$L$18</f>
        <v>#DIV/0!</v>
      </c>
      <c r="AC19" s="225" t="e">
        <f>AA19/'الترتيب حسب النسبة المئوية'!$L$18</f>
        <v>#DIV/0!</v>
      </c>
    </row>
    <row r="20" spans="2:29" x14ac:dyDescent="0.2">
      <c r="B20" s="192" t="str">
        <f>IF('ادخال البيانات'!A21="","",'ادخال البيانات'!A21)</f>
        <v/>
      </c>
      <c r="C20" s="6" t="str">
        <f>'ادخال البيانات'!AP21</f>
        <v/>
      </c>
      <c r="D20" s="6" t="str">
        <f>'ادخال البيانات'!AQ21</f>
        <v/>
      </c>
      <c r="E20" s="6" t="str">
        <f>'ادخال البيانات'!AR21</f>
        <v/>
      </c>
      <c r="F20" s="6" t="str">
        <f>'ادخال البيانات'!AS21</f>
        <v/>
      </c>
      <c r="G20" s="6" t="str">
        <f>'ادخال البيانات'!AT21</f>
        <v/>
      </c>
      <c r="H20" s="6" t="str">
        <f>'ادخال البيانات'!AU21</f>
        <v/>
      </c>
      <c r="I20" s="6" t="str">
        <f>'ادخال البيانات'!AV21</f>
        <v/>
      </c>
      <c r="J20" s="6" t="str">
        <f>'ادخال البيانات'!AW21</f>
        <v/>
      </c>
      <c r="K20" s="6" t="str">
        <f>'ادخال البيانات'!AX21</f>
        <v/>
      </c>
      <c r="L20" s="6" t="str">
        <f>'ادخال البيانات'!AY21</f>
        <v/>
      </c>
      <c r="M20" s="6" t="str">
        <f>'ادخال البيانات'!AZ21</f>
        <v/>
      </c>
      <c r="N20" s="6" t="str">
        <f>'ادخال البيانات'!BA21</f>
        <v/>
      </c>
      <c r="O20" s="6" t="str">
        <f>'ادخال البيانات'!BB21</f>
        <v/>
      </c>
      <c r="P20" s="6" t="str">
        <f>'ادخال البيانات'!BC21</f>
        <v/>
      </c>
      <c r="Q20" s="6" t="str">
        <f>'ادخال البيانات'!BD21</f>
        <v/>
      </c>
      <c r="R20" s="6" t="str">
        <f>'ادخال البيانات'!BE21</f>
        <v/>
      </c>
      <c r="S20" s="6" t="str">
        <f>'ادخال البيانات'!BF21</f>
        <v/>
      </c>
      <c r="T20" s="6" t="str">
        <f>'ادخال البيانات'!BG21</f>
        <v/>
      </c>
      <c r="U20" s="6" t="str">
        <f>'ادخال البيانات'!BH21</f>
        <v/>
      </c>
      <c r="V20" s="183" t="str">
        <f>'ادخال البيانات'!BI21</f>
        <v/>
      </c>
      <c r="W20" s="190">
        <f t="shared" si="1"/>
        <v>0</v>
      </c>
      <c r="Y20" s="185">
        <v>15</v>
      </c>
      <c r="Z20" s="6">
        <f>AZ6</f>
        <v>0</v>
      </c>
      <c r="AA20" s="6">
        <f>'الترتيب حسب النسبة المئوية'!$L$18-Z20</f>
        <v>0</v>
      </c>
      <c r="AB20" s="222" t="e">
        <f>Z20/'الترتيب حسب النسبة المئوية'!$L$18</f>
        <v>#DIV/0!</v>
      </c>
      <c r="AC20" s="223" t="e">
        <f>AA20/'الترتيب حسب النسبة المئوية'!$L$18</f>
        <v>#DIV/0!</v>
      </c>
    </row>
    <row r="21" spans="2:29" x14ac:dyDescent="0.2">
      <c r="B21" s="192" t="str">
        <f>IF('ادخال البيانات'!A22="","",'ادخال البيانات'!A22)</f>
        <v/>
      </c>
      <c r="C21" s="186" t="str">
        <f>'ادخال البيانات'!AP22</f>
        <v/>
      </c>
      <c r="D21" s="186" t="str">
        <f>'ادخال البيانات'!AQ22</f>
        <v/>
      </c>
      <c r="E21" s="186" t="str">
        <f>'ادخال البيانات'!AR22</f>
        <v/>
      </c>
      <c r="F21" s="186" t="str">
        <f>'ادخال البيانات'!AS22</f>
        <v/>
      </c>
      <c r="G21" s="186" t="str">
        <f>'ادخال البيانات'!AT22</f>
        <v/>
      </c>
      <c r="H21" s="186" t="str">
        <f>'ادخال البيانات'!AU22</f>
        <v/>
      </c>
      <c r="I21" s="186" t="str">
        <f>'ادخال البيانات'!AV22</f>
        <v/>
      </c>
      <c r="J21" s="186" t="str">
        <f>'ادخال البيانات'!AW22</f>
        <v/>
      </c>
      <c r="K21" s="186" t="str">
        <f>'ادخال البيانات'!AX22</f>
        <v/>
      </c>
      <c r="L21" s="186" t="str">
        <f>'ادخال البيانات'!AY22</f>
        <v/>
      </c>
      <c r="M21" s="186" t="str">
        <f>'ادخال البيانات'!AZ22</f>
        <v/>
      </c>
      <c r="N21" s="186" t="str">
        <f>'ادخال البيانات'!BA22</f>
        <v/>
      </c>
      <c r="O21" s="186" t="str">
        <f>'ادخال البيانات'!BB22</f>
        <v/>
      </c>
      <c r="P21" s="186" t="str">
        <f>'ادخال البيانات'!BC22</f>
        <v/>
      </c>
      <c r="Q21" s="186" t="str">
        <f>'ادخال البيانات'!BD22</f>
        <v/>
      </c>
      <c r="R21" s="186" t="str">
        <f>'ادخال البيانات'!BE22</f>
        <v/>
      </c>
      <c r="S21" s="186" t="str">
        <f>'ادخال البيانات'!BF22</f>
        <v/>
      </c>
      <c r="T21" s="186" t="str">
        <f>'ادخال البيانات'!BG22</f>
        <v/>
      </c>
      <c r="U21" s="186" t="str">
        <f>'ادخال البيانات'!BH22</f>
        <v/>
      </c>
      <c r="V21" s="187" t="str">
        <f>'ادخال البيانات'!BI22</f>
        <v/>
      </c>
      <c r="W21" s="200">
        <f t="shared" si="1"/>
        <v>0</v>
      </c>
      <c r="Y21" s="219">
        <v>16</v>
      </c>
      <c r="Z21" s="220">
        <f>BA6</f>
        <v>0</v>
      </c>
      <c r="AA21" s="220">
        <f>'الترتيب حسب النسبة المئوية'!$L$18-Z21</f>
        <v>0</v>
      </c>
      <c r="AB21" s="224" t="e">
        <f>Z21/'الترتيب حسب النسبة المئوية'!$L$18</f>
        <v>#DIV/0!</v>
      </c>
      <c r="AC21" s="225" t="e">
        <f>AA21/'الترتيب حسب النسبة المئوية'!$L$18</f>
        <v>#DIV/0!</v>
      </c>
    </row>
    <row r="22" spans="2:29" x14ac:dyDescent="0.2">
      <c r="B22" s="192" t="str">
        <f>IF('ادخال البيانات'!A23="","",'ادخال البيانات'!A23)</f>
        <v/>
      </c>
      <c r="C22" s="6" t="str">
        <f>'ادخال البيانات'!AP23</f>
        <v/>
      </c>
      <c r="D22" s="6" t="str">
        <f>'ادخال البيانات'!AQ23</f>
        <v/>
      </c>
      <c r="E22" s="6" t="str">
        <f>'ادخال البيانات'!AR23</f>
        <v/>
      </c>
      <c r="F22" s="6" t="str">
        <f>'ادخال البيانات'!AS23</f>
        <v/>
      </c>
      <c r="G22" s="6" t="str">
        <f>'ادخال البيانات'!AT23</f>
        <v/>
      </c>
      <c r="H22" s="6" t="str">
        <f>'ادخال البيانات'!AU23</f>
        <v/>
      </c>
      <c r="I22" s="6" t="str">
        <f>'ادخال البيانات'!AV23</f>
        <v/>
      </c>
      <c r="J22" s="6" t="str">
        <f>'ادخال البيانات'!AW23</f>
        <v/>
      </c>
      <c r="K22" s="6" t="str">
        <f>'ادخال البيانات'!AX23</f>
        <v/>
      </c>
      <c r="L22" s="6" t="str">
        <f>'ادخال البيانات'!AY23</f>
        <v/>
      </c>
      <c r="M22" s="6" t="str">
        <f>'ادخال البيانات'!AZ23</f>
        <v/>
      </c>
      <c r="N22" s="6" t="str">
        <f>'ادخال البيانات'!BA23</f>
        <v/>
      </c>
      <c r="O22" s="6" t="str">
        <f>'ادخال البيانات'!BB23</f>
        <v/>
      </c>
      <c r="P22" s="6" t="str">
        <f>'ادخال البيانات'!BC23</f>
        <v/>
      </c>
      <c r="Q22" s="6" t="str">
        <f>'ادخال البيانات'!BD23</f>
        <v/>
      </c>
      <c r="R22" s="6" t="str">
        <f>'ادخال البيانات'!BE23</f>
        <v/>
      </c>
      <c r="S22" s="6" t="str">
        <f>'ادخال البيانات'!BF23</f>
        <v/>
      </c>
      <c r="T22" s="6" t="str">
        <f>'ادخال البيانات'!BG23</f>
        <v/>
      </c>
      <c r="U22" s="6" t="str">
        <f>'ادخال البيانات'!BH23</f>
        <v/>
      </c>
      <c r="V22" s="183" t="str">
        <f>'ادخال البيانات'!BI23</f>
        <v/>
      </c>
      <c r="W22" s="190">
        <f t="shared" si="1"/>
        <v>0</v>
      </c>
      <c r="Y22" s="185">
        <v>17</v>
      </c>
      <c r="Z22" s="6">
        <f>BB6</f>
        <v>0</v>
      </c>
      <c r="AA22" s="6">
        <f>'الترتيب حسب النسبة المئوية'!$L$18-Z22</f>
        <v>0</v>
      </c>
      <c r="AB22" s="222" t="e">
        <f>Z22/'الترتيب حسب النسبة المئوية'!$L$18</f>
        <v>#DIV/0!</v>
      </c>
      <c r="AC22" s="223" t="e">
        <f>AA22/'الترتيب حسب النسبة المئوية'!$L$18</f>
        <v>#DIV/0!</v>
      </c>
    </row>
    <row r="23" spans="2:29" x14ac:dyDescent="0.2">
      <c r="B23" s="192" t="str">
        <f>IF('ادخال البيانات'!A24="","",'ادخال البيانات'!A24)</f>
        <v/>
      </c>
      <c r="C23" s="186" t="str">
        <f>'ادخال البيانات'!AP24</f>
        <v/>
      </c>
      <c r="D23" s="186" t="str">
        <f>'ادخال البيانات'!AQ24</f>
        <v/>
      </c>
      <c r="E23" s="186" t="str">
        <f>'ادخال البيانات'!AR24</f>
        <v/>
      </c>
      <c r="F23" s="186" t="str">
        <f>'ادخال البيانات'!AS24</f>
        <v/>
      </c>
      <c r="G23" s="186" t="str">
        <f>'ادخال البيانات'!AT24</f>
        <v/>
      </c>
      <c r="H23" s="186" t="str">
        <f>'ادخال البيانات'!AU24</f>
        <v/>
      </c>
      <c r="I23" s="186" t="str">
        <f>'ادخال البيانات'!AV24</f>
        <v/>
      </c>
      <c r="J23" s="186" t="str">
        <f>'ادخال البيانات'!AW24</f>
        <v/>
      </c>
      <c r="K23" s="186" t="str">
        <f>'ادخال البيانات'!AX24</f>
        <v/>
      </c>
      <c r="L23" s="186" t="str">
        <f>'ادخال البيانات'!AY24</f>
        <v/>
      </c>
      <c r="M23" s="186" t="str">
        <f>'ادخال البيانات'!AZ24</f>
        <v/>
      </c>
      <c r="N23" s="186" t="str">
        <f>'ادخال البيانات'!BA24</f>
        <v/>
      </c>
      <c r="O23" s="186" t="str">
        <f>'ادخال البيانات'!BB24</f>
        <v/>
      </c>
      <c r="P23" s="186" t="str">
        <f>'ادخال البيانات'!BC24</f>
        <v/>
      </c>
      <c r="Q23" s="186" t="str">
        <f>'ادخال البيانات'!BD24</f>
        <v/>
      </c>
      <c r="R23" s="186" t="str">
        <f>'ادخال البيانات'!BE24</f>
        <v/>
      </c>
      <c r="S23" s="186" t="str">
        <f>'ادخال البيانات'!BF24</f>
        <v/>
      </c>
      <c r="T23" s="186" t="str">
        <f>'ادخال البيانات'!BG24</f>
        <v/>
      </c>
      <c r="U23" s="186" t="str">
        <f>'ادخال البيانات'!BH24</f>
        <v/>
      </c>
      <c r="V23" s="187" t="str">
        <f>'ادخال البيانات'!BI24</f>
        <v/>
      </c>
      <c r="W23" s="200">
        <f t="shared" si="1"/>
        <v>0</v>
      </c>
      <c r="Y23" s="219">
        <v>18</v>
      </c>
      <c r="Z23" s="220">
        <f>BC6</f>
        <v>0</v>
      </c>
      <c r="AA23" s="220">
        <f>'الترتيب حسب النسبة المئوية'!$L$18-Z23</f>
        <v>0</v>
      </c>
      <c r="AB23" s="224" t="e">
        <f>Z23/'الترتيب حسب النسبة المئوية'!$L$18</f>
        <v>#DIV/0!</v>
      </c>
      <c r="AC23" s="225" t="e">
        <f>AA23/'الترتيب حسب النسبة المئوية'!$L$18</f>
        <v>#DIV/0!</v>
      </c>
    </row>
    <row r="24" spans="2:29" x14ac:dyDescent="0.2">
      <c r="B24" s="192" t="str">
        <f>IF('ادخال البيانات'!A25="","",'ادخال البيانات'!A25)</f>
        <v/>
      </c>
      <c r="C24" s="6" t="str">
        <f>'ادخال البيانات'!AP25</f>
        <v/>
      </c>
      <c r="D24" s="6" t="str">
        <f>'ادخال البيانات'!AQ25</f>
        <v/>
      </c>
      <c r="E24" s="6" t="str">
        <f>'ادخال البيانات'!AR25</f>
        <v/>
      </c>
      <c r="F24" s="6" t="str">
        <f>'ادخال البيانات'!AS25</f>
        <v/>
      </c>
      <c r="G24" s="6" t="str">
        <f>'ادخال البيانات'!AT25</f>
        <v/>
      </c>
      <c r="H24" s="6" t="str">
        <f>'ادخال البيانات'!AU25</f>
        <v/>
      </c>
      <c r="I24" s="6" t="str">
        <f>'ادخال البيانات'!AV25</f>
        <v/>
      </c>
      <c r="J24" s="6" t="str">
        <f>'ادخال البيانات'!AW25</f>
        <v/>
      </c>
      <c r="K24" s="6" t="str">
        <f>'ادخال البيانات'!AX25</f>
        <v/>
      </c>
      <c r="L24" s="6" t="str">
        <f>'ادخال البيانات'!AY25</f>
        <v/>
      </c>
      <c r="M24" s="6" t="str">
        <f>'ادخال البيانات'!AZ25</f>
        <v/>
      </c>
      <c r="N24" s="6" t="str">
        <f>'ادخال البيانات'!BA25</f>
        <v/>
      </c>
      <c r="O24" s="6" t="str">
        <f>'ادخال البيانات'!BB25</f>
        <v/>
      </c>
      <c r="P24" s="6" t="str">
        <f>'ادخال البيانات'!BC25</f>
        <v/>
      </c>
      <c r="Q24" s="6" t="str">
        <f>'ادخال البيانات'!BD25</f>
        <v/>
      </c>
      <c r="R24" s="6" t="str">
        <f>'ادخال البيانات'!BE25</f>
        <v/>
      </c>
      <c r="S24" s="6" t="str">
        <f>'ادخال البيانات'!BF25</f>
        <v/>
      </c>
      <c r="T24" s="6" t="str">
        <f>'ادخال البيانات'!BG25</f>
        <v/>
      </c>
      <c r="U24" s="6" t="str">
        <f>'ادخال البيانات'!BH25</f>
        <v/>
      </c>
      <c r="V24" s="183" t="str">
        <f>'ادخال البيانات'!BI25</f>
        <v/>
      </c>
      <c r="W24" s="190">
        <f t="shared" si="1"/>
        <v>0</v>
      </c>
      <c r="Y24" s="185">
        <v>19</v>
      </c>
      <c r="Z24" s="6">
        <f>BD6</f>
        <v>0</v>
      </c>
      <c r="AA24" s="6">
        <f>'الترتيب حسب النسبة المئوية'!$L$18-Z24</f>
        <v>0</v>
      </c>
      <c r="AB24" s="222" t="e">
        <f>Z24/'الترتيب حسب النسبة المئوية'!$L$18</f>
        <v>#DIV/0!</v>
      </c>
      <c r="AC24" s="223" t="e">
        <f>AA24/'الترتيب حسب النسبة المئوية'!$L$18</f>
        <v>#DIV/0!</v>
      </c>
    </row>
    <row r="25" spans="2:29" x14ac:dyDescent="0.2">
      <c r="B25" s="192" t="str">
        <f>IF('ادخال البيانات'!A26="","",'ادخال البيانات'!A26)</f>
        <v/>
      </c>
      <c r="C25" s="186" t="str">
        <f>'ادخال البيانات'!AP26</f>
        <v/>
      </c>
      <c r="D25" s="186" t="str">
        <f>'ادخال البيانات'!AQ26</f>
        <v/>
      </c>
      <c r="E25" s="186" t="str">
        <f>'ادخال البيانات'!AR26</f>
        <v/>
      </c>
      <c r="F25" s="186" t="str">
        <f>'ادخال البيانات'!AS26</f>
        <v/>
      </c>
      <c r="G25" s="186" t="str">
        <f>'ادخال البيانات'!AT26</f>
        <v/>
      </c>
      <c r="H25" s="186" t="str">
        <f>'ادخال البيانات'!AU26</f>
        <v/>
      </c>
      <c r="I25" s="186" t="str">
        <f>'ادخال البيانات'!AV26</f>
        <v/>
      </c>
      <c r="J25" s="186" t="str">
        <f>'ادخال البيانات'!AW26</f>
        <v/>
      </c>
      <c r="K25" s="186" t="str">
        <f>'ادخال البيانات'!AX26</f>
        <v/>
      </c>
      <c r="L25" s="186" t="str">
        <f>'ادخال البيانات'!AY26</f>
        <v/>
      </c>
      <c r="M25" s="186" t="str">
        <f>'ادخال البيانات'!AZ26</f>
        <v/>
      </c>
      <c r="N25" s="186" t="str">
        <f>'ادخال البيانات'!BA26</f>
        <v/>
      </c>
      <c r="O25" s="186" t="str">
        <f>'ادخال البيانات'!BB26</f>
        <v/>
      </c>
      <c r="P25" s="186" t="str">
        <f>'ادخال البيانات'!BC26</f>
        <v/>
      </c>
      <c r="Q25" s="186" t="str">
        <f>'ادخال البيانات'!BD26</f>
        <v/>
      </c>
      <c r="R25" s="186" t="str">
        <f>'ادخال البيانات'!BE26</f>
        <v/>
      </c>
      <c r="S25" s="186" t="str">
        <f>'ادخال البيانات'!BF26</f>
        <v/>
      </c>
      <c r="T25" s="186" t="str">
        <f>'ادخال البيانات'!BG26</f>
        <v/>
      </c>
      <c r="U25" s="186" t="str">
        <f>'ادخال البيانات'!BH26</f>
        <v/>
      </c>
      <c r="V25" s="187" t="str">
        <f>'ادخال البيانات'!BI26</f>
        <v/>
      </c>
      <c r="W25" s="200">
        <f t="shared" si="1"/>
        <v>0</v>
      </c>
      <c r="Y25" s="219">
        <v>20</v>
      </c>
      <c r="Z25" s="220">
        <f>BE6</f>
        <v>0</v>
      </c>
      <c r="AA25" s="220">
        <f>'الترتيب حسب النسبة المئوية'!$L$18-Z25</f>
        <v>0</v>
      </c>
      <c r="AB25" s="224" t="e">
        <f>Z25/'الترتيب حسب النسبة المئوية'!$L$18</f>
        <v>#DIV/0!</v>
      </c>
      <c r="AC25" s="225" t="e">
        <f>AA25/'الترتيب حسب النسبة المئوية'!$L$18</f>
        <v>#DIV/0!</v>
      </c>
    </row>
    <row r="26" spans="2:29" x14ac:dyDescent="0.2">
      <c r="B26" s="192" t="str">
        <f>IF('ادخال البيانات'!A27="","",'ادخال البيانات'!A27)</f>
        <v/>
      </c>
      <c r="C26" s="6" t="str">
        <f>'ادخال البيانات'!AP27</f>
        <v/>
      </c>
      <c r="D26" s="6" t="str">
        <f>'ادخال البيانات'!AQ27</f>
        <v/>
      </c>
      <c r="E26" s="6" t="str">
        <f>'ادخال البيانات'!AR27</f>
        <v/>
      </c>
      <c r="F26" s="6" t="str">
        <f>'ادخال البيانات'!AS27</f>
        <v/>
      </c>
      <c r="G26" s="6" t="str">
        <f>'ادخال البيانات'!AT27</f>
        <v/>
      </c>
      <c r="H26" s="6" t="str">
        <f>'ادخال البيانات'!AU27</f>
        <v/>
      </c>
      <c r="I26" s="6" t="str">
        <f>'ادخال البيانات'!AV27</f>
        <v/>
      </c>
      <c r="J26" s="6" t="str">
        <f>'ادخال البيانات'!AW27</f>
        <v/>
      </c>
      <c r="K26" s="6" t="str">
        <f>'ادخال البيانات'!AX27</f>
        <v/>
      </c>
      <c r="L26" s="6" t="str">
        <f>'ادخال البيانات'!AY27</f>
        <v/>
      </c>
      <c r="M26" s="6" t="str">
        <f>'ادخال البيانات'!AZ27</f>
        <v/>
      </c>
      <c r="N26" s="6" t="str">
        <f>'ادخال البيانات'!BA27</f>
        <v/>
      </c>
      <c r="O26" s="6" t="str">
        <f>'ادخال البيانات'!BB27</f>
        <v/>
      </c>
      <c r="P26" s="6" t="str">
        <f>'ادخال البيانات'!BC27</f>
        <v/>
      </c>
      <c r="Q26" s="6" t="str">
        <f>'ادخال البيانات'!BD27</f>
        <v/>
      </c>
      <c r="R26" s="6" t="str">
        <f>'ادخال البيانات'!BE27</f>
        <v/>
      </c>
      <c r="S26" s="6" t="str">
        <f>'ادخال البيانات'!BF27</f>
        <v/>
      </c>
      <c r="T26" s="6" t="str">
        <f>'ادخال البيانات'!BG27</f>
        <v/>
      </c>
      <c r="U26" s="6" t="str">
        <f>'ادخال البيانات'!BH27</f>
        <v/>
      </c>
      <c r="V26" s="183" t="str">
        <f>'ادخال البيانات'!BI27</f>
        <v/>
      </c>
      <c r="W26" s="190">
        <f t="shared" si="1"/>
        <v>0</v>
      </c>
    </row>
    <row r="27" spans="2:29" x14ac:dyDescent="0.2">
      <c r="B27" s="192" t="str">
        <f>IF('ادخال البيانات'!A28="","",'ادخال البيانات'!A28)</f>
        <v/>
      </c>
      <c r="C27" s="6" t="str">
        <f>'ادخال البيانات'!AP28</f>
        <v/>
      </c>
      <c r="D27" s="6" t="str">
        <f>'ادخال البيانات'!AQ28</f>
        <v/>
      </c>
      <c r="E27" s="6" t="str">
        <f>'ادخال البيانات'!AR28</f>
        <v/>
      </c>
      <c r="F27" s="6" t="str">
        <f>'ادخال البيانات'!AS28</f>
        <v/>
      </c>
      <c r="G27" s="6" t="str">
        <f>'ادخال البيانات'!AT28</f>
        <v/>
      </c>
      <c r="H27" s="6" t="str">
        <f>'ادخال البيانات'!AU28</f>
        <v/>
      </c>
      <c r="I27" s="6" t="str">
        <f>'ادخال البيانات'!AV28</f>
        <v/>
      </c>
      <c r="J27" s="6" t="str">
        <f>'ادخال البيانات'!AW28</f>
        <v/>
      </c>
      <c r="K27" s="6" t="str">
        <f>'ادخال البيانات'!AX28</f>
        <v/>
      </c>
      <c r="L27" s="6" t="str">
        <f>'ادخال البيانات'!AY28</f>
        <v/>
      </c>
      <c r="M27" s="6" t="str">
        <f>'ادخال البيانات'!AZ28</f>
        <v/>
      </c>
      <c r="N27" s="6" t="str">
        <f>'ادخال البيانات'!BA28</f>
        <v/>
      </c>
      <c r="O27" s="6" t="str">
        <f>'ادخال البيانات'!BB28</f>
        <v/>
      </c>
      <c r="P27" s="6" t="str">
        <f>'ادخال البيانات'!BC28</f>
        <v/>
      </c>
      <c r="Q27" s="6" t="str">
        <f>'ادخال البيانات'!BD28</f>
        <v/>
      </c>
      <c r="R27" s="6" t="str">
        <f>'ادخال البيانات'!BE28</f>
        <v/>
      </c>
      <c r="S27" s="6" t="str">
        <f>'ادخال البيانات'!BF28</f>
        <v/>
      </c>
      <c r="T27" s="6" t="str">
        <f>'ادخال البيانات'!BG28</f>
        <v/>
      </c>
      <c r="U27" s="6" t="str">
        <f>'ادخال البيانات'!BH28</f>
        <v/>
      </c>
      <c r="V27" s="183" t="str">
        <f>'ادخال البيانات'!BI28</f>
        <v/>
      </c>
      <c r="W27" s="190">
        <f t="shared" si="1"/>
        <v>0</v>
      </c>
    </row>
    <row r="28" spans="2:29" x14ac:dyDescent="0.2">
      <c r="B28" s="192" t="str">
        <f>IF('ادخال البيانات'!A29="","",'ادخال البيانات'!A29)</f>
        <v/>
      </c>
      <c r="C28" s="6" t="str">
        <f>'ادخال البيانات'!AP29</f>
        <v/>
      </c>
      <c r="D28" s="6" t="str">
        <f>'ادخال البيانات'!AQ29</f>
        <v/>
      </c>
      <c r="E28" s="6" t="str">
        <f>'ادخال البيانات'!AR29</f>
        <v/>
      </c>
      <c r="F28" s="6" t="str">
        <f>'ادخال البيانات'!AS29</f>
        <v/>
      </c>
      <c r="G28" s="6" t="str">
        <f>'ادخال البيانات'!AT29</f>
        <v/>
      </c>
      <c r="H28" s="6" t="str">
        <f>'ادخال البيانات'!AU29</f>
        <v/>
      </c>
      <c r="I28" s="6" t="str">
        <f>'ادخال البيانات'!AV29</f>
        <v/>
      </c>
      <c r="J28" s="6" t="str">
        <f>'ادخال البيانات'!AW29</f>
        <v/>
      </c>
      <c r="K28" s="6" t="str">
        <f>'ادخال البيانات'!AX29</f>
        <v/>
      </c>
      <c r="L28" s="6" t="str">
        <f>'ادخال البيانات'!AY29</f>
        <v/>
      </c>
      <c r="M28" s="6" t="str">
        <f>'ادخال البيانات'!AZ29</f>
        <v/>
      </c>
      <c r="N28" s="6" t="str">
        <f>'ادخال البيانات'!BA29</f>
        <v/>
      </c>
      <c r="O28" s="6" t="str">
        <f>'ادخال البيانات'!BB29</f>
        <v/>
      </c>
      <c r="P28" s="6" t="str">
        <f>'ادخال البيانات'!BC29</f>
        <v/>
      </c>
      <c r="Q28" s="6" t="str">
        <f>'ادخال البيانات'!BD29</f>
        <v/>
      </c>
      <c r="R28" s="6" t="str">
        <f>'ادخال البيانات'!BE29</f>
        <v/>
      </c>
      <c r="S28" s="6" t="str">
        <f>'ادخال البيانات'!BF29</f>
        <v/>
      </c>
      <c r="T28" s="6" t="str">
        <f>'ادخال البيانات'!BG29</f>
        <v/>
      </c>
      <c r="U28" s="6" t="str">
        <f>'ادخال البيانات'!BH29</f>
        <v/>
      </c>
      <c r="V28" s="183" t="str">
        <f>'ادخال البيانات'!BI29</f>
        <v/>
      </c>
      <c r="W28" s="190">
        <f t="shared" si="1"/>
        <v>0</v>
      </c>
    </row>
    <row r="29" spans="2:29" x14ac:dyDescent="0.2">
      <c r="B29" s="192" t="str">
        <f>IF('ادخال البيانات'!A30="","",'ادخال البيانات'!A30)</f>
        <v/>
      </c>
      <c r="C29" s="6" t="str">
        <f>'ادخال البيانات'!AP30</f>
        <v/>
      </c>
      <c r="D29" s="6" t="str">
        <f>'ادخال البيانات'!AQ30</f>
        <v/>
      </c>
      <c r="E29" s="6" t="str">
        <f>'ادخال البيانات'!AR30</f>
        <v/>
      </c>
      <c r="F29" s="6" t="str">
        <f>'ادخال البيانات'!AS30</f>
        <v/>
      </c>
      <c r="G29" s="6" t="str">
        <f>'ادخال البيانات'!AT30</f>
        <v/>
      </c>
      <c r="H29" s="6" t="str">
        <f>'ادخال البيانات'!AU30</f>
        <v/>
      </c>
      <c r="I29" s="6" t="str">
        <f>'ادخال البيانات'!AV30</f>
        <v/>
      </c>
      <c r="J29" s="6" t="str">
        <f>'ادخال البيانات'!AW30</f>
        <v/>
      </c>
      <c r="K29" s="6" t="str">
        <f>'ادخال البيانات'!AX30</f>
        <v/>
      </c>
      <c r="L29" s="6" t="str">
        <f>'ادخال البيانات'!AY30</f>
        <v/>
      </c>
      <c r="M29" s="6" t="str">
        <f>'ادخال البيانات'!AZ30</f>
        <v/>
      </c>
      <c r="N29" s="6" t="str">
        <f>'ادخال البيانات'!BA30</f>
        <v/>
      </c>
      <c r="O29" s="6" t="str">
        <f>'ادخال البيانات'!BB30</f>
        <v/>
      </c>
      <c r="P29" s="6" t="str">
        <f>'ادخال البيانات'!BC30</f>
        <v/>
      </c>
      <c r="Q29" s="6" t="str">
        <f>'ادخال البيانات'!BD30</f>
        <v/>
      </c>
      <c r="R29" s="6" t="str">
        <f>'ادخال البيانات'!BE30</f>
        <v/>
      </c>
      <c r="S29" s="6" t="str">
        <f>'ادخال البيانات'!BF30</f>
        <v/>
      </c>
      <c r="T29" s="6" t="str">
        <f>'ادخال البيانات'!BG30</f>
        <v/>
      </c>
      <c r="U29" s="6" t="str">
        <f>'ادخال البيانات'!BH30</f>
        <v/>
      </c>
      <c r="V29" s="183" t="str">
        <f>'ادخال البيانات'!BI30</f>
        <v/>
      </c>
      <c r="W29" s="190">
        <f t="shared" si="1"/>
        <v>0</v>
      </c>
    </row>
    <row r="30" spans="2:29" x14ac:dyDescent="0.2">
      <c r="B30" s="192" t="str">
        <f>IF('ادخال البيانات'!A31="","",'ادخال البيانات'!A31)</f>
        <v/>
      </c>
      <c r="C30" s="6" t="str">
        <f>'ادخال البيانات'!AP31</f>
        <v/>
      </c>
      <c r="D30" s="6" t="str">
        <f>'ادخال البيانات'!AQ31</f>
        <v/>
      </c>
      <c r="E30" s="6" t="str">
        <f>'ادخال البيانات'!AR31</f>
        <v/>
      </c>
      <c r="F30" s="6" t="str">
        <f>'ادخال البيانات'!AS31</f>
        <v/>
      </c>
      <c r="G30" s="6" t="str">
        <f>'ادخال البيانات'!AT31</f>
        <v/>
      </c>
      <c r="H30" s="6" t="str">
        <f>'ادخال البيانات'!AU31</f>
        <v/>
      </c>
      <c r="I30" s="6" t="str">
        <f>'ادخال البيانات'!AV31</f>
        <v/>
      </c>
      <c r="J30" s="6" t="str">
        <f>'ادخال البيانات'!AW31</f>
        <v/>
      </c>
      <c r="K30" s="6" t="str">
        <f>'ادخال البيانات'!AX31</f>
        <v/>
      </c>
      <c r="L30" s="6" t="str">
        <f>'ادخال البيانات'!AY31</f>
        <v/>
      </c>
      <c r="M30" s="6" t="str">
        <f>'ادخال البيانات'!AZ31</f>
        <v/>
      </c>
      <c r="N30" s="6" t="str">
        <f>'ادخال البيانات'!BA31</f>
        <v/>
      </c>
      <c r="O30" s="6" t="str">
        <f>'ادخال البيانات'!BB31</f>
        <v/>
      </c>
      <c r="P30" s="6" t="str">
        <f>'ادخال البيانات'!BC31</f>
        <v/>
      </c>
      <c r="Q30" s="6" t="str">
        <f>'ادخال البيانات'!BD31</f>
        <v/>
      </c>
      <c r="R30" s="6" t="str">
        <f>'ادخال البيانات'!BE31</f>
        <v/>
      </c>
      <c r="S30" s="6" t="str">
        <f>'ادخال البيانات'!BF31</f>
        <v/>
      </c>
      <c r="T30" s="6" t="str">
        <f>'ادخال البيانات'!BG31</f>
        <v/>
      </c>
      <c r="U30" s="6" t="str">
        <f>'ادخال البيانات'!BH31</f>
        <v/>
      </c>
      <c r="V30" s="183" t="str">
        <f>'ادخال البيانات'!BI31</f>
        <v/>
      </c>
      <c r="W30" s="190">
        <f t="shared" si="1"/>
        <v>0</v>
      </c>
    </row>
    <row r="31" spans="2:29" x14ac:dyDescent="0.2">
      <c r="B31" s="192" t="str">
        <f>IF('ادخال البيانات'!A32="","",'ادخال البيانات'!A32)</f>
        <v/>
      </c>
      <c r="C31" s="6" t="str">
        <f>'ادخال البيانات'!AP32</f>
        <v/>
      </c>
      <c r="D31" s="6" t="str">
        <f>'ادخال البيانات'!AQ32</f>
        <v/>
      </c>
      <c r="E31" s="6" t="str">
        <f>'ادخال البيانات'!AR32</f>
        <v/>
      </c>
      <c r="F31" s="6" t="str">
        <f>'ادخال البيانات'!AS32</f>
        <v/>
      </c>
      <c r="G31" s="6" t="str">
        <f>'ادخال البيانات'!AT32</f>
        <v/>
      </c>
      <c r="H31" s="6" t="str">
        <f>'ادخال البيانات'!AU32</f>
        <v/>
      </c>
      <c r="I31" s="6" t="str">
        <f>'ادخال البيانات'!AV32</f>
        <v/>
      </c>
      <c r="J31" s="6" t="str">
        <f>'ادخال البيانات'!AW32</f>
        <v/>
      </c>
      <c r="K31" s="6" t="str">
        <f>'ادخال البيانات'!AX32</f>
        <v/>
      </c>
      <c r="L31" s="6" t="str">
        <f>'ادخال البيانات'!AY32</f>
        <v/>
      </c>
      <c r="M31" s="6" t="str">
        <f>'ادخال البيانات'!AZ32</f>
        <v/>
      </c>
      <c r="N31" s="6" t="str">
        <f>'ادخال البيانات'!BA32</f>
        <v/>
      </c>
      <c r="O31" s="6" t="str">
        <f>'ادخال البيانات'!BB32</f>
        <v/>
      </c>
      <c r="P31" s="6" t="str">
        <f>'ادخال البيانات'!BC32</f>
        <v/>
      </c>
      <c r="Q31" s="6" t="str">
        <f>'ادخال البيانات'!BD32</f>
        <v/>
      </c>
      <c r="R31" s="6" t="str">
        <f>'ادخال البيانات'!BE32</f>
        <v/>
      </c>
      <c r="S31" s="6" t="str">
        <f>'ادخال البيانات'!BF32</f>
        <v/>
      </c>
      <c r="T31" s="6" t="str">
        <f>'ادخال البيانات'!BG32</f>
        <v/>
      </c>
      <c r="U31" s="6" t="str">
        <f>'ادخال البيانات'!BH32</f>
        <v/>
      </c>
      <c r="V31" s="183" t="str">
        <f>'ادخال البيانات'!BI32</f>
        <v/>
      </c>
      <c r="W31" s="190">
        <f t="shared" si="1"/>
        <v>0</v>
      </c>
    </row>
    <row r="32" spans="2:29" x14ac:dyDescent="0.2">
      <c r="B32" s="192" t="str">
        <f>IF('ادخال البيانات'!A33="","",'ادخال البيانات'!A33)</f>
        <v/>
      </c>
      <c r="C32" s="6" t="str">
        <f>'ادخال البيانات'!AP33</f>
        <v/>
      </c>
      <c r="D32" s="6" t="str">
        <f>'ادخال البيانات'!AQ33</f>
        <v/>
      </c>
      <c r="E32" s="6" t="str">
        <f>'ادخال البيانات'!AR33</f>
        <v/>
      </c>
      <c r="F32" s="6" t="str">
        <f>'ادخال البيانات'!AS33</f>
        <v/>
      </c>
      <c r="G32" s="6" t="str">
        <f>'ادخال البيانات'!AT33</f>
        <v/>
      </c>
      <c r="H32" s="6" t="str">
        <f>'ادخال البيانات'!AU33</f>
        <v/>
      </c>
      <c r="I32" s="6" t="str">
        <f>'ادخال البيانات'!AV33</f>
        <v/>
      </c>
      <c r="J32" s="6" t="str">
        <f>'ادخال البيانات'!AW33</f>
        <v/>
      </c>
      <c r="K32" s="6" t="str">
        <f>'ادخال البيانات'!AX33</f>
        <v/>
      </c>
      <c r="L32" s="6" t="str">
        <f>'ادخال البيانات'!AY33</f>
        <v/>
      </c>
      <c r="M32" s="6" t="str">
        <f>'ادخال البيانات'!AZ33</f>
        <v/>
      </c>
      <c r="N32" s="6" t="str">
        <f>'ادخال البيانات'!BA33</f>
        <v/>
      </c>
      <c r="O32" s="6" t="str">
        <f>'ادخال البيانات'!BB33</f>
        <v/>
      </c>
      <c r="P32" s="6" t="str">
        <f>'ادخال البيانات'!BC33</f>
        <v/>
      </c>
      <c r="Q32" s="6" t="str">
        <f>'ادخال البيانات'!BD33</f>
        <v/>
      </c>
      <c r="R32" s="6" t="str">
        <f>'ادخال البيانات'!BE33</f>
        <v/>
      </c>
      <c r="S32" s="6" t="str">
        <f>'ادخال البيانات'!BF33</f>
        <v/>
      </c>
      <c r="T32" s="6" t="str">
        <f>'ادخال البيانات'!BG33</f>
        <v/>
      </c>
      <c r="U32" s="6" t="str">
        <f>'ادخال البيانات'!BH33</f>
        <v/>
      </c>
      <c r="V32" s="183" t="str">
        <f>'ادخال البيانات'!BI33</f>
        <v/>
      </c>
      <c r="W32" s="190">
        <f t="shared" si="1"/>
        <v>0</v>
      </c>
    </row>
    <row r="33" spans="2:23" x14ac:dyDescent="0.2">
      <c r="B33" s="192" t="str">
        <f>IF('ادخال البيانات'!A34="","",'ادخال البيانات'!A34)</f>
        <v/>
      </c>
      <c r="C33" s="6" t="str">
        <f>'ادخال البيانات'!AP34</f>
        <v/>
      </c>
      <c r="D33" s="6" t="str">
        <f>'ادخال البيانات'!AQ34</f>
        <v/>
      </c>
      <c r="E33" s="6" t="str">
        <f>'ادخال البيانات'!AR34</f>
        <v/>
      </c>
      <c r="F33" s="6" t="str">
        <f>'ادخال البيانات'!AS34</f>
        <v/>
      </c>
      <c r="G33" s="6" t="str">
        <f>'ادخال البيانات'!AT34</f>
        <v/>
      </c>
      <c r="H33" s="6" t="str">
        <f>'ادخال البيانات'!AU34</f>
        <v/>
      </c>
      <c r="I33" s="6" t="str">
        <f>'ادخال البيانات'!AV34</f>
        <v/>
      </c>
      <c r="J33" s="6" t="str">
        <f>'ادخال البيانات'!AW34</f>
        <v/>
      </c>
      <c r="K33" s="6" t="str">
        <f>'ادخال البيانات'!AX34</f>
        <v/>
      </c>
      <c r="L33" s="6" t="str">
        <f>'ادخال البيانات'!AY34</f>
        <v/>
      </c>
      <c r="M33" s="6" t="str">
        <f>'ادخال البيانات'!AZ34</f>
        <v/>
      </c>
      <c r="N33" s="6" t="str">
        <f>'ادخال البيانات'!BA34</f>
        <v/>
      </c>
      <c r="O33" s="6" t="str">
        <f>'ادخال البيانات'!BB34</f>
        <v/>
      </c>
      <c r="P33" s="6" t="str">
        <f>'ادخال البيانات'!BC34</f>
        <v/>
      </c>
      <c r="Q33" s="6" t="str">
        <f>'ادخال البيانات'!BD34</f>
        <v/>
      </c>
      <c r="R33" s="6" t="str">
        <f>'ادخال البيانات'!BE34</f>
        <v/>
      </c>
      <c r="S33" s="6" t="str">
        <f>'ادخال البيانات'!BF34</f>
        <v/>
      </c>
      <c r="T33" s="6" t="str">
        <f>'ادخال البيانات'!BG34</f>
        <v/>
      </c>
      <c r="U33" s="6" t="str">
        <f>'ادخال البيانات'!BH34</f>
        <v/>
      </c>
      <c r="V33" s="183" t="str">
        <f>'ادخال البيانات'!BI34</f>
        <v/>
      </c>
      <c r="W33" s="190">
        <f t="shared" si="1"/>
        <v>0</v>
      </c>
    </row>
    <row r="34" spans="2:23" x14ac:dyDescent="0.2">
      <c r="B34" s="192" t="str">
        <f>IF('ادخال البيانات'!A35="","",'ادخال البيانات'!A35)</f>
        <v/>
      </c>
      <c r="C34" s="6" t="str">
        <f>'ادخال البيانات'!AP35</f>
        <v/>
      </c>
      <c r="D34" s="6" t="str">
        <f>'ادخال البيانات'!AQ35</f>
        <v/>
      </c>
      <c r="E34" s="6" t="str">
        <f>'ادخال البيانات'!AR35</f>
        <v/>
      </c>
      <c r="F34" s="6" t="str">
        <f>'ادخال البيانات'!AS35</f>
        <v/>
      </c>
      <c r="G34" s="6" t="str">
        <f>'ادخال البيانات'!AT35</f>
        <v/>
      </c>
      <c r="H34" s="6" t="str">
        <f>'ادخال البيانات'!AU35</f>
        <v/>
      </c>
      <c r="I34" s="6" t="str">
        <f>'ادخال البيانات'!AV35</f>
        <v/>
      </c>
      <c r="J34" s="6" t="str">
        <f>'ادخال البيانات'!AW35</f>
        <v/>
      </c>
      <c r="K34" s="6" t="str">
        <f>'ادخال البيانات'!AX35</f>
        <v/>
      </c>
      <c r="L34" s="6" t="str">
        <f>'ادخال البيانات'!AY35</f>
        <v/>
      </c>
      <c r="M34" s="6" t="str">
        <f>'ادخال البيانات'!AZ35</f>
        <v/>
      </c>
      <c r="N34" s="6" t="str">
        <f>'ادخال البيانات'!BA35</f>
        <v/>
      </c>
      <c r="O34" s="6" t="str">
        <f>'ادخال البيانات'!BB35</f>
        <v/>
      </c>
      <c r="P34" s="6" t="str">
        <f>'ادخال البيانات'!BC35</f>
        <v/>
      </c>
      <c r="Q34" s="6" t="str">
        <f>'ادخال البيانات'!BD35</f>
        <v/>
      </c>
      <c r="R34" s="6" t="str">
        <f>'ادخال البيانات'!BE35</f>
        <v/>
      </c>
      <c r="S34" s="6" t="str">
        <f>'ادخال البيانات'!BF35</f>
        <v/>
      </c>
      <c r="T34" s="6" t="str">
        <f>'ادخال البيانات'!BG35</f>
        <v/>
      </c>
      <c r="U34" s="6" t="str">
        <f>'ادخال البيانات'!BH35</f>
        <v/>
      </c>
      <c r="V34" s="183" t="str">
        <f>'ادخال البيانات'!BI35</f>
        <v/>
      </c>
      <c r="W34" s="190">
        <f t="shared" si="1"/>
        <v>0</v>
      </c>
    </row>
    <row r="35" spans="2:23" x14ac:dyDescent="0.2">
      <c r="B35" s="192" t="str">
        <f>IF('ادخال البيانات'!A36="","",'ادخال البيانات'!A36)</f>
        <v/>
      </c>
      <c r="C35" s="6" t="str">
        <f>'ادخال البيانات'!AP36</f>
        <v/>
      </c>
      <c r="D35" s="6" t="str">
        <f>'ادخال البيانات'!AQ36</f>
        <v/>
      </c>
      <c r="E35" s="6" t="str">
        <f>'ادخال البيانات'!AR36</f>
        <v/>
      </c>
      <c r="F35" s="6" t="str">
        <f>'ادخال البيانات'!AS36</f>
        <v/>
      </c>
      <c r="G35" s="6" t="str">
        <f>'ادخال البيانات'!AT36</f>
        <v/>
      </c>
      <c r="H35" s="6" t="str">
        <f>'ادخال البيانات'!AU36</f>
        <v/>
      </c>
      <c r="I35" s="6" t="str">
        <f>'ادخال البيانات'!AV36</f>
        <v/>
      </c>
      <c r="J35" s="6" t="str">
        <f>'ادخال البيانات'!AW36</f>
        <v/>
      </c>
      <c r="K35" s="6" t="str">
        <f>'ادخال البيانات'!AX36</f>
        <v/>
      </c>
      <c r="L35" s="6" t="str">
        <f>'ادخال البيانات'!AY36</f>
        <v/>
      </c>
      <c r="M35" s="6" t="str">
        <f>'ادخال البيانات'!AZ36</f>
        <v/>
      </c>
      <c r="N35" s="6" t="str">
        <f>'ادخال البيانات'!BA36</f>
        <v/>
      </c>
      <c r="O35" s="6" t="str">
        <f>'ادخال البيانات'!BB36</f>
        <v/>
      </c>
      <c r="P35" s="6" t="str">
        <f>'ادخال البيانات'!BC36</f>
        <v/>
      </c>
      <c r="Q35" s="6" t="str">
        <f>'ادخال البيانات'!BD36</f>
        <v/>
      </c>
      <c r="R35" s="6" t="str">
        <f>'ادخال البيانات'!BE36</f>
        <v/>
      </c>
      <c r="S35" s="6" t="str">
        <f>'ادخال البيانات'!BF36</f>
        <v/>
      </c>
      <c r="T35" s="6" t="str">
        <f>'ادخال البيانات'!BG36</f>
        <v/>
      </c>
      <c r="U35" s="6" t="str">
        <f>'ادخال البيانات'!BH36</f>
        <v/>
      </c>
      <c r="V35" s="183" t="str">
        <f>'ادخال البيانات'!BI36</f>
        <v/>
      </c>
      <c r="W35" s="190">
        <f t="shared" si="1"/>
        <v>0</v>
      </c>
    </row>
    <row r="36" spans="2:23" x14ac:dyDescent="0.2">
      <c r="B36" s="192" t="str">
        <f>IF('ادخال البيانات'!A37="","",'ادخال البيانات'!A37)</f>
        <v/>
      </c>
      <c r="C36" s="6" t="str">
        <f>'ادخال البيانات'!AP37</f>
        <v/>
      </c>
      <c r="D36" s="6" t="str">
        <f>'ادخال البيانات'!AQ37</f>
        <v/>
      </c>
      <c r="E36" s="6" t="str">
        <f>'ادخال البيانات'!AR37</f>
        <v/>
      </c>
      <c r="F36" s="6" t="str">
        <f>'ادخال البيانات'!AS37</f>
        <v/>
      </c>
      <c r="G36" s="6" t="str">
        <f>'ادخال البيانات'!AT37</f>
        <v/>
      </c>
      <c r="H36" s="6" t="str">
        <f>'ادخال البيانات'!AU37</f>
        <v/>
      </c>
      <c r="I36" s="6" t="str">
        <f>'ادخال البيانات'!AV37</f>
        <v/>
      </c>
      <c r="J36" s="6" t="str">
        <f>'ادخال البيانات'!AW37</f>
        <v/>
      </c>
      <c r="K36" s="6" t="str">
        <f>'ادخال البيانات'!AX37</f>
        <v/>
      </c>
      <c r="L36" s="6" t="str">
        <f>'ادخال البيانات'!AY37</f>
        <v/>
      </c>
      <c r="M36" s="6" t="str">
        <f>'ادخال البيانات'!AZ37</f>
        <v/>
      </c>
      <c r="N36" s="6" t="str">
        <f>'ادخال البيانات'!BA37</f>
        <v/>
      </c>
      <c r="O36" s="6" t="str">
        <f>'ادخال البيانات'!BB37</f>
        <v/>
      </c>
      <c r="P36" s="6" t="str">
        <f>'ادخال البيانات'!BC37</f>
        <v/>
      </c>
      <c r="Q36" s="6" t="str">
        <f>'ادخال البيانات'!BD37</f>
        <v/>
      </c>
      <c r="R36" s="6" t="str">
        <f>'ادخال البيانات'!BE37</f>
        <v/>
      </c>
      <c r="S36" s="6" t="str">
        <f>'ادخال البيانات'!BF37</f>
        <v/>
      </c>
      <c r="T36" s="6" t="str">
        <f>'ادخال البيانات'!BG37</f>
        <v/>
      </c>
      <c r="U36" s="6" t="str">
        <f>'ادخال البيانات'!BH37</f>
        <v/>
      </c>
      <c r="V36" s="183" t="str">
        <f>'ادخال البيانات'!BI37</f>
        <v/>
      </c>
      <c r="W36" s="190">
        <f t="shared" si="1"/>
        <v>0</v>
      </c>
    </row>
    <row r="37" spans="2:23" x14ac:dyDescent="0.2">
      <c r="B37" s="192" t="str">
        <f>IF('ادخال البيانات'!A38="","",'ادخال البيانات'!A38)</f>
        <v/>
      </c>
      <c r="C37" s="6" t="str">
        <f>'ادخال البيانات'!AP38</f>
        <v/>
      </c>
      <c r="D37" s="6" t="str">
        <f>'ادخال البيانات'!AQ38</f>
        <v/>
      </c>
      <c r="E37" s="6" t="str">
        <f>'ادخال البيانات'!AR38</f>
        <v/>
      </c>
      <c r="F37" s="6" t="str">
        <f>'ادخال البيانات'!AS38</f>
        <v/>
      </c>
      <c r="G37" s="6" t="str">
        <f>'ادخال البيانات'!AT38</f>
        <v/>
      </c>
      <c r="H37" s="6" t="str">
        <f>'ادخال البيانات'!AU38</f>
        <v/>
      </c>
      <c r="I37" s="6" t="str">
        <f>'ادخال البيانات'!AV38</f>
        <v/>
      </c>
      <c r="J37" s="6" t="str">
        <f>'ادخال البيانات'!AW38</f>
        <v/>
      </c>
      <c r="K37" s="6" t="str">
        <f>'ادخال البيانات'!AX38</f>
        <v/>
      </c>
      <c r="L37" s="6" t="str">
        <f>'ادخال البيانات'!AY38</f>
        <v/>
      </c>
      <c r="M37" s="6" t="str">
        <f>'ادخال البيانات'!AZ38</f>
        <v/>
      </c>
      <c r="N37" s="6" t="str">
        <f>'ادخال البيانات'!BA38</f>
        <v/>
      </c>
      <c r="O37" s="6" t="str">
        <f>'ادخال البيانات'!BB38</f>
        <v/>
      </c>
      <c r="P37" s="6" t="str">
        <f>'ادخال البيانات'!BC38</f>
        <v/>
      </c>
      <c r="Q37" s="6" t="str">
        <f>'ادخال البيانات'!BD38</f>
        <v/>
      </c>
      <c r="R37" s="6" t="str">
        <f>'ادخال البيانات'!BE38</f>
        <v/>
      </c>
      <c r="S37" s="6" t="str">
        <f>'ادخال البيانات'!BF38</f>
        <v/>
      </c>
      <c r="T37" s="6" t="str">
        <f>'ادخال البيانات'!BG38</f>
        <v/>
      </c>
      <c r="U37" s="6" t="str">
        <f>'ادخال البيانات'!BH38</f>
        <v/>
      </c>
      <c r="V37" s="183" t="str">
        <f>'ادخال البيانات'!BI38</f>
        <v/>
      </c>
      <c r="W37" s="190">
        <f t="shared" si="1"/>
        <v>0</v>
      </c>
    </row>
    <row r="38" spans="2:23" x14ac:dyDescent="0.2">
      <c r="B38" s="192" t="str">
        <f>IF('ادخال البيانات'!A39="","",'ادخال البيانات'!A39)</f>
        <v/>
      </c>
      <c r="C38" s="6" t="str">
        <f>'ادخال البيانات'!AP39</f>
        <v/>
      </c>
      <c r="D38" s="6" t="str">
        <f>'ادخال البيانات'!AQ39</f>
        <v/>
      </c>
      <c r="E38" s="6" t="str">
        <f>'ادخال البيانات'!AR39</f>
        <v/>
      </c>
      <c r="F38" s="6" t="str">
        <f>'ادخال البيانات'!AS39</f>
        <v/>
      </c>
      <c r="G38" s="6" t="str">
        <f>'ادخال البيانات'!AT39</f>
        <v/>
      </c>
      <c r="H38" s="6" t="str">
        <f>'ادخال البيانات'!AU39</f>
        <v/>
      </c>
      <c r="I38" s="6" t="str">
        <f>'ادخال البيانات'!AV39</f>
        <v/>
      </c>
      <c r="J38" s="6" t="str">
        <f>'ادخال البيانات'!AW39</f>
        <v/>
      </c>
      <c r="K38" s="6" t="str">
        <f>'ادخال البيانات'!AX39</f>
        <v/>
      </c>
      <c r="L38" s="6" t="str">
        <f>'ادخال البيانات'!AY39</f>
        <v/>
      </c>
      <c r="M38" s="6" t="str">
        <f>'ادخال البيانات'!AZ39</f>
        <v/>
      </c>
      <c r="N38" s="6" t="str">
        <f>'ادخال البيانات'!BA39</f>
        <v/>
      </c>
      <c r="O38" s="6" t="str">
        <f>'ادخال البيانات'!BB39</f>
        <v/>
      </c>
      <c r="P38" s="6" t="str">
        <f>'ادخال البيانات'!BC39</f>
        <v/>
      </c>
      <c r="Q38" s="6" t="str">
        <f>'ادخال البيانات'!BD39</f>
        <v/>
      </c>
      <c r="R38" s="6" t="str">
        <f>'ادخال البيانات'!BE39</f>
        <v/>
      </c>
      <c r="S38" s="6" t="str">
        <f>'ادخال البيانات'!BF39</f>
        <v/>
      </c>
      <c r="T38" s="6" t="str">
        <f>'ادخال البيانات'!BG39</f>
        <v/>
      </c>
      <c r="U38" s="6" t="str">
        <f>'ادخال البيانات'!BH39</f>
        <v/>
      </c>
      <c r="V38" s="183" t="str">
        <f>'ادخال البيانات'!BI39</f>
        <v/>
      </c>
      <c r="W38" s="190">
        <f t="shared" si="1"/>
        <v>0</v>
      </c>
    </row>
    <row r="39" spans="2:23" x14ac:dyDescent="0.2">
      <c r="B39" s="192" t="str">
        <f>IF('ادخال البيانات'!A40="","",'ادخال البيانات'!A40)</f>
        <v/>
      </c>
      <c r="C39" s="6" t="str">
        <f>'ادخال البيانات'!AP40</f>
        <v/>
      </c>
      <c r="D39" s="6" t="str">
        <f>'ادخال البيانات'!AQ40</f>
        <v/>
      </c>
      <c r="E39" s="6" t="str">
        <f>'ادخال البيانات'!AR40</f>
        <v/>
      </c>
      <c r="F39" s="6" t="str">
        <f>'ادخال البيانات'!AS40</f>
        <v/>
      </c>
      <c r="G39" s="6" t="str">
        <f>'ادخال البيانات'!AT40</f>
        <v/>
      </c>
      <c r="H39" s="6" t="str">
        <f>'ادخال البيانات'!AU40</f>
        <v/>
      </c>
      <c r="I39" s="6" t="str">
        <f>'ادخال البيانات'!AV40</f>
        <v/>
      </c>
      <c r="J39" s="6" t="str">
        <f>'ادخال البيانات'!AW40</f>
        <v/>
      </c>
      <c r="K39" s="6" t="str">
        <f>'ادخال البيانات'!AX40</f>
        <v/>
      </c>
      <c r="L39" s="6" t="str">
        <f>'ادخال البيانات'!AY40</f>
        <v/>
      </c>
      <c r="M39" s="6" t="str">
        <f>'ادخال البيانات'!AZ40</f>
        <v/>
      </c>
      <c r="N39" s="6" t="str">
        <f>'ادخال البيانات'!BA40</f>
        <v/>
      </c>
      <c r="O39" s="6" t="str">
        <f>'ادخال البيانات'!BB40</f>
        <v/>
      </c>
      <c r="P39" s="6" t="str">
        <f>'ادخال البيانات'!BC40</f>
        <v/>
      </c>
      <c r="Q39" s="6" t="str">
        <f>'ادخال البيانات'!BD40</f>
        <v/>
      </c>
      <c r="R39" s="6" t="str">
        <f>'ادخال البيانات'!BE40</f>
        <v/>
      </c>
      <c r="S39" s="6" t="str">
        <f>'ادخال البيانات'!BF40</f>
        <v/>
      </c>
      <c r="T39" s="6" t="str">
        <f>'ادخال البيانات'!BG40</f>
        <v/>
      </c>
      <c r="U39" s="6" t="str">
        <f>'ادخال البيانات'!BH40</f>
        <v/>
      </c>
      <c r="V39" s="183" t="str">
        <f>'ادخال البيانات'!BI40</f>
        <v/>
      </c>
      <c r="W39" s="190">
        <f t="shared" si="1"/>
        <v>0</v>
      </c>
    </row>
    <row r="40" spans="2:23" x14ac:dyDescent="0.2">
      <c r="B40" s="192" t="str">
        <f>IF('ادخال البيانات'!A41="","",'ادخال البيانات'!A41)</f>
        <v/>
      </c>
      <c r="C40" s="6" t="str">
        <f>'ادخال البيانات'!AP41</f>
        <v/>
      </c>
      <c r="D40" s="6" t="str">
        <f>'ادخال البيانات'!AQ41</f>
        <v/>
      </c>
      <c r="E40" s="6" t="str">
        <f>'ادخال البيانات'!AR41</f>
        <v/>
      </c>
      <c r="F40" s="6" t="str">
        <f>'ادخال البيانات'!AS41</f>
        <v/>
      </c>
      <c r="G40" s="6" t="str">
        <f>'ادخال البيانات'!AT41</f>
        <v/>
      </c>
      <c r="H40" s="6" t="str">
        <f>'ادخال البيانات'!AU41</f>
        <v/>
      </c>
      <c r="I40" s="6" t="str">
        <f>'ادخال البيانات'!AV41</f>
        <v/>
      </c>
      <c r="J40" s="6" t="str">
        <f>'ادخال البيانات'!AW41</f>
        <v/>
      </c>
      <c r="K40" s="6" t="str">
        <f>'ادخال البيانات'!AX41</f>
        <v/>
      </c>
      <c r="L40" s="6" t="str">
        <f>'ادخال البيانات'!AY41</f>
        <v/>
      </c>
      <c r="M40" s="6" t="str">
        <f>'ادخال البيانات'!AZ41</f>
        <v/>
      </c>
      <c r="N40" s="6" t="str">
        <f>'ادخال البيانات'!BA41</f>
        <v/>
      </c>
      <c r="O40" s="6" t="str">
        <f>'ادخال البيانات'!BB41</f>
        <v/>
      </c>
      <c r="P40" s="6" t="str">
        <f>'ادخال البيانات'!BC41</f>
        <v/>
      </c>
      <c r="Q40" s="6" t="str">
        <f>'ادخال البيانات'!BD41</f>
        <v/>
      </c>
      <c r="R40" s="6" t="str">
        <f>'ادخال البيانات'!BE41</f>
        <v/>
      </c>
      <c r="S40" s="6" t="str">
        <f>'ادخال البيانات'!BF41</f>
        <v/>
      </c>
      <c r="T40" s="6" t="str">
        <f>'ادخال البيانات'!BG41</f>
        <v/>
      </c>
      <c r="U40" s="6" t="str">
        <f>'ادخال البيانات'!BH41</f>
        <v/>
      </c>
      <c r="V40" s="183" t="str">
        <f>'ادخال البيانات'!BI41</f>
        <v/>
      </c>
      <c r="W40" s="190">
        <f t="shared" si="1"/>
        <v>0</v>
      </c>
    </row>
    <row r="41" spans="2:23" x14ac:dyDescent="0.2">
      <c r="B41" s="192" t="str">
        <f>IF('ادخال البيانات'!A42="","",'ادخال البيانات'!A42)</f>
        <v/>
      </c>
      <c r="C41" s="6" t="str">
        <f>'ادخال البيانات'!AP42</f>
        <v/>
      </c>
      <c r="D41" s="6" t="str">
        <f>'ادخال البيانات'!AQ42</f>
        <v/>
      </c>
      <c r="E41" s="6" t="str">
        <f>'ادخال البيانات'!AR42</f>
        <v/>
      </c>
      <c r="F41" s="6" t="str">
        <f>'ادخال البيانات'!AS42</f>
        <v/>
      </c>
      <c r="G41" s="6" t="str">
        <f>'ادخال البيانات'!AT42</f>
        <v/>
      </c>
      <c r="H41" s="6" t="str">
        <f>'ادخال البيانات'!AU42</f>
        <v/>
      </c>
      <c r="I41" s="6" t="str">
        <f>'ادخال البيانات'!AV42</f>
        <v/>
      </c>
      <c r="J41" s="6" t="str">
        <f>'ادخال البيانات'!AW42</f>
        <v/>
      </c>
      <c r="K41" s="6" t="str">
        <f>'ادخال البيانات'!AX42</f>
        <v/>
      </c>
      <c r="L41" s="6" t="str">
        <f>'ادخال البيانات'!AY42</f>
        <v/>
      </c>
      <c r="M41" s="6" t="str">
        <f>'ادخال البيانات'!AZ42</f>
        <v/>
      </c>
      <c r="N41" s="6" t="str">
        <f>'ادخال البيانات'!BA42</f>
        <v/>
      </c>
      <c r="O41" s="6" t="str">
        <f>'ادخال البيانات'!BB42</f>
        <v/>
      </c>
      <c r="P41" s="6" t="str">
        <f>'ادخال البيانات'!BC42</f>
        <v/>
      </c>
      <c r="Q41" s="6" t="str">
        <f>'ادخال البيانات'!BD42</f>
        <v/>
      </c>
      <c r="R41" s="6" t="str">
        <f>'ادخال البيانات'!BE42</f>
        <v/>
      </c>
      <c r="S41" s="6" t="str">
        <f>'ادخال البيانات'!BF42</f>
        <v/>
      </c>
      <c r="T41" s="6" t="str">
        <f>'ادخال البيانات'!BG42</f>
        <v/>
      </c>
      <c r="U41" s="6" t="str">
        <f>'ادخال البيانات'!BH42</f>
        <v/>
      </c>
      <c r="V41" s="183" t="str">
        <f>'ادخال البيانات'!BI42</f>
        <v/>
      </c>
      <c r="W41" s="190">
        <f t="shared" si="1"/>
        <v>0</v>
      </c>
    </row>
    <row r="42" spans="2:23" x14ac:dyDescent="0.2">
      <c r="B42" s="192" t="str">
        <f>IF('ادخال البيانات'!A43="","",'ادخال البيانات'!A43)</f>
        <v/>
      </c>
      <c r="C42" s="6" t="str">
        <f>'ادخال البيانات'!AP43</f>
        <v/>
      </c>
      <c r="D42" s="6" t="str">
        <f>'ادخال البيانات'!AQ43</f>
        <v/>
      </c>
      <c r="E42" s="6" t="str">
        <f>'ادخال البيانات'!AR43</f>
        <v/>
      </c>
      <c r="F42" s="6" t="str">
        <f>'ادخال البيانات'!AS43</f>
        <v/>
      </c>
      <c r="G42" s="6" t="str">
        <f>'ادخال البيانات'!AT43</f>
        <v/>
      </c>
      <c r="H42" s="6" t="str">
        <f>'ادخال البيانات'!AU43</f>
        <v/>
      </c>
      <c r="I42" s="6" t="str">
        <f>'ادخال البيانات'!AV43</f>
        <v/>
      </c>
      <c r="J42" s="6" t="str">
        <f>'ادخال البيانات'!AW43</f>
        <v/>
      </c>
      <c r="K42" s="6" t="str">
        <f>'ادخال البيانات'!AX43</f>
        <v/>
      </c>
      <c r="L42" s="6" t="str">
        <f>'ادخال البيانات'!AY43</f>
        <v/>
      </c>
      <c r="M42" s="6" t="str">
        <f>'ادخال البيانات'!AZ43</f>
        <v/>
      </c>
      <c r="N42" s="6" t="str">
        <f>'ادخال البيانات'!BA43</f>
        <v/>
      </c>
      <c r="O42" s="6" t="str">
        <f>'ادخال البيانات'!BB43</f>
        <v/>
      </c>
      <c r="P42" s="6" t="str">
        <f>'ادخال البيانات'!BC43</f>
        <v/>
      </c>
      <c r="Q42" s="6" t="str">
        <f>'ادخال البيانات'!BD43</f>
        <v/>
      </c>
      <c r="R42" s="6" t="str">
        <f>'ادخال البيانات'!BE43</f>
        <v/>
      </c>
      <c r="S42" s="6" t="str">
        <f>'ادخال البيانات'!BF43</f>
        <v/>
      </c>
      <c r="T42" s="6" t="str">
        <f>'ادخال البيانات'!BG43</f>
        <v/>
      </c>
      <c r="U42" s="6" t="str">
        <f>'ادخال البيانات'!BH43</f>
        <v/>
      </c>
      <c r="V42" s="183" t="str">
        <f>'ادخال البيانات'!BI43</f>
        <v/>
      </c>
      <c r="W42" s="190">
        <f t="shared" si="1"/>
        <v>0</v>
      </c>
    </row>
    <row r="43" spans="2:23" x14ac:dyDescent="0.2">
      <c r="B43" s="192" t="str">
        <f>IF('ادخال البيانات'!A44="","",'ادخال البيانات'!A44)</f>
        <v/>
      </c>
      <c r="C43" s="6" t="str">
        <f>'ادخال البيانات'!AP44</f>
        <v/>
      </c>
      <c r="D43" s="6" t="str">
        <f>'ادخال البيانات'!AQ44</f>
        <v/>
      </c>
      <c r="E43" s="6" t="str">
        <f>'ادخال البيانات'!AR44</f>
        <v/>
      </c>
      <c r="F43" s="6" t="str">
        <f>'ادخال البيانات'!AS44</f>
        <v/>
      </c>
      <c r="G43" s="6" t="str">
        <f>'ادخال البيانات'!AT44</f>
        <v/>
      </c>
      <c r="H43" s="6" t="str">
        <f>'ادخال البيانات'!AU44</f>
        <v/>
      </c>
      <c r="I43" s="6" t="str">
        <f>'ادخال البيانات'!AV44</f>
        <v/>
      </c>
      <c r="J43" s="6" t="str">
        <f>'ادخال البيانات'!AW44</f>
        <v/>
      </c>
      <c r="K43" s="6" t="str">
        <f>'ادخال البيانات'!AX44</f>
        <v/>
      </c>
      <c r="L43" s="6" t="str">
        <f>'ادخال البيانات'!AY44</f>
        <v/>
      </c>
      <c r="M43" s="6" t="str">
        <f>'ادخال البيانات'!AZ44</f>
        <v/>
      </c>
      <c r="N43" s="6" t="str">
        <f>'ادخال البيانات'!BA44</f>
        <v/>
      </c>
      <c r="O43" s="6" t="str">
        <f>'ادخال البيانات'!BB44</f>
        <v/>
      </c>
      <c r="P43" s="6" t="str">
        <f>'ادخال البيانات'!BC44</f>
        <v/>
      </c>
      <c r="Q43" s="6" t="str">
        <f>'ادخال البيانات'!BD44</f>
        <v/>
      </c>
      <c r="R43" s="6" t="str">
        <f>'ادخال البيانات'!BE44</f>
        <v/>
      </c>
      <c r="S43" s="6" t="str">
        <f>'ادخال البيانات'!BF44</f>
        <v/>
      </c>
      <c r="T43" s="6" t="str">
        <f>'ادخال البيانات'!BG44</f>
        <v/>
      </c>
      <c r="U43" s="6" t="str">
        <f>'ادخال البيانات'!BH44</f>
        <v/>
      </c>
      <c r="V43" s="183" t="str">
        <f>'ادخال البيانات'!BI44</f>
        <v/>
      </c>
      <c r="W43" s="190">
        <f t="shared" si="1"/>
        <v>0</v>
      </c>
    </row>
    <row r="44" spans="2:23" x14ac:dyDescent="0.2">
      <c r="B44" s="192" t="str">
        <f>IF('ادخال البيانات'!A45="","",'ادخال البيانات'!A45)</f>
        <v/>
      </c>
      <c r="C44" s="6" t="str">
        <f>'ادخال البيانات'!AP45</f>
        <v/>
      </c>
      <c r="D44" s="6" t="str">
        <f>'ادخال البيانات'!AQ45</f>
        <v/>
      </c>
      <c r="E44" s="6" t="str">
        <f>'ادخال البيانات'!AR45</f>
        <v/>
      </c>
      <c r="F44" s="6" t="str">
        <f>'ادخال البيانات'!AS45</f>
        <v/>
      </c>
      <c r="G44" s="6" t="str">
        <f>'ادخال البيانات'!AT45</f>
        <v/>
      </c>
      <c r="H44" s="6" t="str">
        <f>'ادخال البيانات'!AU45</f>
        <v/>
      </c>
      <c r="I44" s="6" t="str">
        <f>'ادخال البيانات'!AV45</f>
        <v/>
      </c>
      <c r="J44" s="6" t="str">
        <f>'ادخال البيانات'!AW45</f>
        <v/>
      </c>
      <c r="K44" s="6" t="str">
        <f>'ادخال البيانات'!AX45</f>
        <v/>
      </c>
      <c r="L44" s="6" t="str">
        <f>'ادخال البيانات'!AY45</f>
        <v/>
      </c>
      <c r="M44" s="6" t="str">
        <f>'ادخال البيانات'!AZ45</f>
        <v/>
      </c>
      <c r="N44" s="6" t="str">
        <f>'ادخال البيانات'!BA45</f>
        <v/>
      </c>
      <c r="O44" s="6" t="str">
        <f>'ادخال البيانات'!BB45</f>
        <v/>
      </c>
      <c r="P44" s="6" t="str">
        <f>'ادخال البيانات'!BC45</f>
        <v/>
      </c>
      <c r="Q44" s="6" t="str">
        <f>'ادخال البيانات'!BD45</f>
        <v/>
      </c>
      <c r="R44" s="6" t="str">
        <f>'ادخال البيانات'!BE45</f>
        <v/>
      </c>
      <c r="S44" s="6" t="str">
        <f>'ادخال البيانات'!BF45</f>
        <v/>
      </c>
      <c r="T44" s="6" t="str">
        <f>'ادخال البيانات'!BG45</f>
        <v/>
      </c>
      <c r="U44" s="6" t="str">
        <f>'ادخال البيانات'!BH45</f>
        <v/>
      </c>
      <c r="V44" s="183" t="str">
        <f>'ادخال البيانات'!BI45</f>
        <v/>
      </c>
      <c r="W44" s="190">
        <f t="shared" si="1"/>
        <v>0</v>
      </c>
    </row>
    <row r="45" spans="2:23" x14ac:dyDescent="0.2">
      <c r="B45" s="192" t="str">
        <f>IF('ادخال البيانات'!A46="","",'ادخال البيانات'!A46)</f>
        <v/>
      </c>
      <c r="C45" s="6" t="str">
        <f>'ادخال البيانات'!AP46</f>
        <v/>
      </c>
      <c r="D45" s="6" t="str">
        <f>'ادخال البيانات'!AQ46</f>
        <v/>
      </c>
      <c r="E45" s="6" t="str">
        <f>'ادخال البيانات'!AR46</f>
        <v/>
      </c>
      <c r="F45" s="6" t="str">
        <f>'ادخال البيانات'!AS46</f>
        <v/>
      </c>
      <c r="G45" s="6" t="str">
        <f>'ادخال البيانات'!AT46</f>
        <v/>
      </c>
      <c r="H45" s="6" t="str">
        <f>'ادخال البيانات'!AU46</f>
        <v/>
      </c>
      <c r="I45" s="6" t="str">
        <f>'ادخال البيانات'!AV46</f>
        <v/>
      </c>
      <c r="J45" s="6" t="str">
        <f>'ادخال البيانات'!AW46</f>
        <v/>
      </c>
      <c r="K45" s="6" t="str">
        <f>'ادخال البيانات'!AX46</f>
        <v/>
      </c>
      <c r="L45" s="6" t="str">
        <f>'ادخال البيانات'!AY46</f>
        <v/>
      </c>
      <c r="M45" s="6" t="str">
        <f>'ادخال البيانات'!AZ46</f>
        <v/>
      </c>
      <c r="N45" s="6" t="str">
        <f>'ادخال البيانات'!BA46</f>
        <v/>
      </c>
      <c r="O45" s="6" t="str">
        <f>'ادخال البيانات'!BB46</f>
        <v/>
      </c>
      <c r="P45" s="6" t="str">
        <f>'ادخال البيانات'!BC46</f>
        <v/>
      </c>
      <c r="Q45" s="6" t="str">
        <f>'ادخال البيانات'!BD46</f>
        <v/>
      </c>
      <c r="R45" s="6" t="str">
        <f>'ادخال البيانات'!BE46</f>
        <v/>
      </c>
      <c r="S45" s="6" t="str">
        <f>'ادخال البيانات'!BF46</f>
        <v/>
      </c>
      <c r="T45" s="6" t="str">
        <f>'ادخال البيانات'!BG46</f>
        <v/>
      </c>
      <c r="U45" s="6" t="str">
        <f>'ادخال البيانات'!BH46</f>
        <v/>
      </c>
      <c r="V45" s="183" t="str">
        <f>'ادخال البيانات'!BI46</f>
        <v/>
      </c>
      <c r="W45" s="190">
        <f t="shared" si="1"/>
        <v>0</v>
      </c>
    </row>
    <row r="46" spans="2:23" x14ac:dyDescent="0.2">
      <c r="B46" s="192" t="str">
        <f>IF('ادخال البيانات'!A47="","",'ادخال البيانات'!A47)</f>
        <v/>
      </c>
      <c r="C46" s="6" t="str">
        <f>'ادخال البيانات'!AP47</f>
        <v/>
      </c>
      <c r="D46" s="6" t="str">
        <f>'ادخال البيانات'!AQ47</f>
        <v/>
      </c>
      <c r="E46" s="6" t="str">
        <f>'ادخال البيانات'!AR47</f>
        <v/>
      </c>
      <c r="F46" s="6" t="str">
        <f>'ادخال البيانات'!AS47</f>
        <v/>
      </c>
      <c r="G46" s="6" t="str">
        <f>'ادخال البيانات'!AT47</f>
        <v/>
      </c>
      <c r="H46" s="6" t="str">
        <f>'ادخال البيانات'!AU47</f>
        <v/>
      </c>
      <c r="I46" s="6" t="str">
        <f>'ادخال البيانات'!AV47</f>
        <v/>
      </c>
      <c r="J46" s="6" t="str">
        <f>'ادخال البيانات'!AW47</f>
        <v/>
      </c>
      <c r="K46" s="6" t="str">
        <f>'ادخال البيانات'!AX47</f>
        <v/>
      </c>
      <c r="L46" s="6" t="str">
        <f>'ادخال البيانات'!AY47</f>
        <v/>
      </c>
      <c r="M46" s="6" t="str">
        <f>'ادخال البيانات'!AZ47</f>
        <v/>
      </c>
      <c r="N46" s="6" t="str">
        <f>'ادخال البيانات'!BA47</f>
        <v/>
      </c>
      <c r="O46" s="6" t="str">
        <f>'ادخال البيانات'!BB47</f>
        <v/>
      </c>
      <c r="P46" s="6" t="str">
        <f>'ادخال البيانات'!BC47</f>
        <v/>
      </c>
      <c r="Q46" s="6" t="str">
        <f>'ادخال البيانات'!BD47</f>
        <v/>
      </c>
      <c r="R46" s="6" t="str">
        <f>'ادخال البيانات'!BE47</f>
        <v/>
      </c>
      <c r="S46" s="6" t="str">
        <f>'ادخال البيانات'!BF47</f>
        <v/>
      </c>
      <c r="T46" s="6" t="str">
        <f>'ادخال البيانات'!BG47</f>
        <v/>
      </c>
      <c r="U46" s="6" t="str">
        <f>'ادخال البيانات'!BH47</f>
        <v/>
      </c>
      <c r="V46" s="183" t="str">
        <f>'ادخال البيانات'!BI47</f>
        <v/>
      </c>
      <c r="W46" s="190">
        <f t="shared" si="1"/>
        <v>0</v>
      </c>
    </row>
    <row r="47" spans="2:23" x14ac:dyDescent="0.2">
      <c r="B47" s="192" t="str">
        <f>IF('ادخال البيانات'!A48="","",'ادخال البيانات'!A48)</f>
        <v/>
      </c>
      <c r="C47" s="6" t="str">
        <f>'ادخال البيانات'!AP48</f>
        <v/>
      </c>
      <c r="D47" s="6" t="str">
        <f>'ادخال البيانات'!AQ48</f>
        <v/>
      </c>
      <c r="E47" s="6" t="str">
        <f>'ادخال البيانات'!AR48</f>
        <v/>
      </c>
      <c r="F47" s="6" t="str">
        <f>'ادخال البيانات'!AS48</f>
        <v/>
      </c>
      <c r="G47" s="6" t="str">
        <f>'ادخال البيانات'!AT48</f>
        <v/>
      </c>
      <c r="H47" s="6" t="str">
        <f>'ادخال البيانات'!AU48</f>
        <v/>
      </c>
      <c r="I47" s="6" t="str">
        <f>'ادخال البيانات'!AV48</f>
        <v/>
      </c>
      <c r="J47" s="6" t="str">
        <f>'ادخال البيانات'!AW48</f>
        <v/>
      </c>
      <c r="K47" s="6" t="str">
        <f>'ادخال البيانات'!AX48</f>
        <v/>
      </c>
      <c r="L47" s="6" t="str">
        <f>'ادخال البيانات'!AY48</f>
        <v/>
      </c>
      <c r="M47" s="6" t="str">
        <f>'ادخال البيانات'!AZ48</f>
        <v/>
      </c>
      <c r="N47" s="6" t="str">
        <f>'ادخال البيانات'!BA48</f>
        <v/>
      </c>
      <c r="O47" s="6" t="str">
        <f>'ادخال البيانات'!BB48</f>
        <v/>
      </c>
      <c r="P47" s="6" t="str">
        <f>'ادخال البيانات'!BC48</f>
        <v/>
      </c>
      <c r="Q47" s="6" t="str">
        <f>'ادخال البيانات'!BD48</f>
        <v/>
      </c>
      <c r="R47" s="6" t="str">
        <f>'ادخال البيانات'!BE48</f>
        <v/>
      </c>
      <c r="S47" s="6" t="str">
        <f>'ادخال البيانات'!BF48</f>
        <v/>
      </c>
      <c r="T47" s="6" t="str">
        <f>'ادخال البيانات'!BG48</f>
        <v/>
      </c>
      <c r="U47" s="6" t="str">
        <f>'ادخال البيانات'!BH48</f>
        <v/>
      </c>
      <c r="V47" s="183" t="str">
        <f>'ادخال البيانات'!BI48</f>
        <v/>
      </c>
      <c r="W47" s="190">
        <f t="shared" si="1"/>
        <v>0</v>
      </c>
    </row>
    <row r="48" spans="2:23" x14ac:dyDescent="0.2">
      <c r="B48" s="192" t="str">
        <f>IF('ادخال البيانات'!A49="","",'ادخال البيانات'!A49)</f>
        <v/>
      </c>
      <c r="C48" s="6" t="str">
        <f>'ادخال البيانات'!AP49</f>
        <v/>
      </c>
      <c r="D48" s="6" t="str">
        <f>'ادخال البيانات'!AQ49</f>
        <v/>
      </c>
      <c r="E48" s="6" t="str">
        <f>'ادخال البيانات'!AR49</f>
        <v/>
      </c>
      <c r="F48" s="6" t="str">
        <f>'ادخال البيانات'!AS49</f>
        <v/>
      </c>
      <c r="G48" s="6" t="str">
        <f>'ادخال البيانات'!AT49</f>
        <v/>
      </c>
      <c r="H48" s="6" t="str">
        <f>'ادخال البيانات'!AU49</f>
        <v/>
      </c>
      <c r="I48" s="6" t="str">
        <f>'ادخال البيانات'!AV49</f>
        <v/>
      </c>
      <c r="J48" s="6" t="str">
        <f>'ادخال البيانات'!AW49</f>
        <v/>
      </c>
      <c r="K48" s="6" t="str">
        <f>'ادخال البيانات'!AX49</f>
        <v/>
      </c>
      <c r="L48" s="6" t="str">
        <f>'ادخال البيانات'!AY49</f>
        <v/>
      </c>
      <c r="M48" s="6" t="str">
        <f>'ادخال البيانات'!AZ49</f>
        <v/>
      </c>
      <c r="N48" s="6" t="str">
        <f>'ادخال البيانات'!BA49</f>
        <v/>
      </c>
      <c r="O48" s="6" t="str">
        <f>'ادخال البيانات'!BB49</f>
        <v/>
      </c>
      <c r="P48" s="6" t="str">
        <f>'ادخال البيانات'!BC49</f>
        <v/>
      </c>
      <c r="Q48" s="6" t="str">
        <f>'ادخال البيانات'!BD49</f>
        <v/>
      </c>
      <c r="R48" s="6" t="str">
        <f>'ادخال البيانات'!BE49</f>
        <v/>
      </c>
      <c r="S48" s="6" t="str">
        <f>'ادخال البيانات'!BF49</f>
        <v/>
      </c>
      <c r="T48" s="6" t="str">
        <f>'ادخال البيانات'!BG49</f>
        <v/>
      </c>
      <c r="U48" s="6" t="str">
        <f>'ادخال البيانات'!BH49</f>
        <v/>
      </c>
      <c r="V48" s="183" t="str">
        <f>'ادخال البيانات'!BI49</f>
        <v/>
      </c>
      <c r="W48" s="190">
        <f t="shared" si="1"/>
        <v>0</v>
      </c>
    </row>
    <row r="49" spans="2:23" x14ac:dyDescent="0.2">
      <c r="B49" s="192" t="str">
        <f>IF('ادخال البيانات'!A50="","",'ادخال البيانات'!A50)</f>
        <v/>
      </c>
      <c r="C49" s="6" t="str">
        <f>'ادخال البيانات'!AP50</f>
        <v/>
      </c>
      <c r="D49" s="6" t="str">
        <f>'ادخال البيانات'!AQ50</f>
        <v/>
      </c>
      <c r="E49" s="6" t="str">
        <f>'ادخال البيانات'!AR50</f>
        <v/>
      </c>
      <c r="F49" s="6" t="str">
        <f>'ادخال البيانات'!AS50</f>
        <v/>
      </c>
      <c r="G49" s="6" t="str">
        <f>'ادخال البيانات'!AT50</f>
        <v/>
      </c>
      <c r="H49" s="6" t="str">
        <f>'ادخال البيانات'!AU50</f>
        <v/>
      </c>
      <c r="I49" s="6" t="str">
        <f>'ادخال البيانات'!AV50</f>
        <v/>
      </c>
      <c r="J49" s="6" t="str">
        <f>'ادخال البيانات'!AW50</f>
        <v/>
      </c>
      <c r="K49" s="6" t="str">
        <f>'ادخال البيانات'!AX50</f>
        <v/>
      </c>
      <c r="L49" s="6" t="str">
        <f>'ادخال البيانات'!AY50</f>
        <v/>
      </c>
      <c r="M49" s="6" t="str">
        <f>'ادخال البيانات'!AZ50</f>
        <v/>
      </c>
      <c r="N49" s="6" t="str">
        <f>'ادخال البيانات'!BA50</f>
        <v/>
      </c>
      <c r="O49" s="6" t="str">
        <f>'ادخال البيانات'!BB50</f>
        <v/>
      </c>
      <c r="P49" s="6" t="str">
        <f>'ادخال البيانات'!BC50</f>
        <v/>
      </c>
      <c r="Q49" s="6" t="str">
        <f>'ادخال البيانات'!BD50</f>
        <v/>
      </c>
      <c r="R49" s="6" t="str">
        <f>'ادخال البيانات'!BE50</f>
        <v/>
      </c>
      <c r="S49" s="6" t="str">
        <f>'ادخال البيانات'!BF50</f>
        <v/>
      </c>
      <c r="T49" s="6" t="str">
        <f>'ادخال البيانات'!BG50</f>
        <v/>
      </c>
      <c r="U49" s="6" t="str">
        <f>'ادخال البيانات'!BH50</f>
        <v/>
      </c>
      <c r="V49" s="183" t="str">
        <f>'ادخال البيانات'!BI50</f>
        <v/>
      </c>
      <c r="W49" s="190">
        <f t="shared" si="1"/>
        <v>0</v>
      </c>
    </row>
    <row r="50" spans="2:23" x14ac:dyDescent="0.2">
      <c r="B50" s="192" t="str">
        <f>IF('ادخال البيانات'!A51="","",'ادخال البيانات'!A51)</f>
        <v/>
      </c>
      <c r="C50" s="6" t="str">
        <f>'ادخال البيانات'!AP51</f>
        <v/>
      </c>
      <c r="D50" s="6" t="str">
        <f>'ادخال البيانات'!AQ51</f>
        <v/>
      </c>
      <c r="E50" s="6" t="str">
        <f>'ادخال البيانات'!AR51</f>
        <v/>
      </c>
      <c r="F50" s="6" t="str">
        <f>'ادخال البيانات'!AS51</f>
        <v/>
      </c>
      <c r="G50" s="6" t="str">
        <f>'ادخال البيانات'!AT51</f>
        <v/>
      </c>
      <c r="H50" s="6" t="str">
        <f>'ادخال البيانات'!AU51</f>
        <v/>
      </c>
      <c r="I50" s="6" t="str">
        <f>'ادخال البيانات'!AV51</f>
        <v/>
      </c>
      <c r="J50" s="6" t="str">
        <f>'ادخال البيانات'!AW51</f>
        <v/>
      </c>
      <c r="K50" s="6" t="str">
        <f>'ادخال البيانات'!AX51</f>
        <v/>
      </c>
      <c r="L50" s="6" t="str">
        <f>'ادخال البيانات'!AY51</f>
        <v/>
      </c>
      <c r="M50" s="6" t="str">
        <f>'ادخال البيانات'!AZ51</f>
        <v/>
      </c>
      <c r="N50" s="6" t="str">
        <f>'ادخال البيانات'!BA51</f>
        <v/>
      </c>
      <c r="O50" s="6" t="str">
        <f>'ادخال البيانات'!BB51</f>
        <v/>
      </c>
      <c r="P50" s="6" t="str">
        <f>'ادخال البيانات'!BC51</f>
        <v/>
      </c>
      <c r="Q50" s="6" t="str">
        <f>'ادخال البيانات'!BD51</f>
        <v/>
      </c>
      <c r="R50" s="6" t="str">
        <f>'ادخال البيانات'!BE51</f>
        <v/>
      </c>
      <c r="S50" s="6" t="str">
        <f>'ادخال البيانات'!BF51</f>
        <v/>
      </c>
      <c r="T50" s="6" t="str">
        <f>'ادخال البيانات'!BG51</f>
        <v/>
      </c>
      <c r="U50" s="6" t="str">
        <f>'ادخال البيانات'!BH51</f>
        <v/>
      </c>
      <c r="V50" s="183" t="str">
        <f>'ادخال البيانات'!BI51</f>
        <v/>
      </c>
      <c r="W50" s="190">
        <f t="shared" si="1"/>
        <v>0</v>
      </c>
    </row>
    <row r="51" spans="2:23" x14ac:dyDescent="0.2">
      <c r="B51" s="192" t="str">
        <f>IF('ادخال البيانات'!A52="","",'ادخال البيانات'!A52)</f>
        <v/>
      </c>
      <c r="C51" s="6" t="str">
        <f>'ادخال البيانات'!AP52</f>
        <v/>
      </c>
      <c r="D51" s="6" t="str">
        <f>'ادخال البيانات'!AQ52</f>
        <v/>
      </c>
      <c r="E51" s="6" t="str">
        <f>'ادخال البيانات'!AR52</f>
        <v/>
      </c>
      <c r="F51" s="6" t="str">
        <f>'ادخال البيانات'!AS52</f>
        <v/>
      </c>
      <c r="G51" s="6" t="str">
        <f>'ادخال البيانات'!AT52</f>
        <v/>
      </c>
      <c r="H51" s="6" t="str">
        <f>'ادخال البيانات'!AU52</f>
        <v/>
      </c>
      <c r="I51" s="6" t="str">
        <f>'ادخال البيانات'!AV52</f>
        <v/>
      </c>
      <c r="J51" s="6" t="str">
        <f>'ادخال البيانات'!AW52</f>
        <v/>
      </c>
      <c r="K51" s="6" t="str">
        <f>'ادخال البيانات'!AX52</f>
        <v/>
      </c>
      <c r="L51" s="6" t="str">
        <f>'ادخال البيانات'!AY52</f>
        <v/>
      </c>
      <c r="M51" s="6" t="str">
        <f>'ادخال البيانات'!AZ52</f>
        <v/>
      </c>
      <c r="N51" s="6" t="str">
        <f>'ادخال البيانات'!BA52</f>
        <v/>
      </c>
      <c r="O51" s="6" t="str">
        <f>'ادخال البيانات'!BB52</f>
        <v/>
      </c>
      <c r="P51" s="6" t="str">
        <f>'ادخال البيانات'!BC52</f>
        <v/>
      </c>
      <c r="Q51" s="6" t="str">
        <f>'ادخال البيانات'!BD52</f>
        <v/>
      </c>
      <c r="R51" s="6" t="str">
        <f>'ادخال البيانات'!BE52</f>
        <v/>
      </c>
      <c r="S51" s="6" t="str">
        <f>'ادخال البيانات'!BF52</f>
        <v/>
      </c>
      <c r="T51" s="6" t="str">
        <f>'ادخال البيانات'!BG52</f>
        <v/>
      </c>
      <c r="U51" s="6" t="str">
        <f>'ادخال البيانات'!BH52</f>
        <v/>
      </c>
      <c r="V51" s="183" t="str">
        <f>'ادخال البيانات'!BI52</f>
        <v/>
      </c>
      <c r="W51" s="190">
        <f t="shared" si="1"/>
        <v>0</v>
      </c>
    </row>
    <row r="52" spans="2:23" x14ac:dyDescent="0.2">
      <c r="B52" s="192" t="str">
        <f>IF('ادخال البيانات'!A53="","",'ادخال البيانات'!A53)</f>
        <v/>
      </c>
      <c r="C52" s="6" t="str">
        <f>'ادخال البيانات'!AP53</f>
        <v/>
      </c>
      <c r="D52" s="6" t="str">
        <f>'ادخال البيانات'!AQ53</f>
        <v/>
      </c>
      <c r="E52" s="6" t="str">
        <f>'ادخال البيانات'!AR53</f>
        <v/>
      </c>
      <c r="F52" s="6" t="str">
        <f>'ادخال البيانات'!AS53</f>
        <v/>
      </c>
      <c r="G52" s="6" t="str">
        <f>'ادخال البيانات'!AT53</f>
        <v/>
      </c>
      <c r="H52" s="6" t="str">
        <f>'ادخال البيانات'!AU53</f>
        <v/>
      </c>
      <c r="I52" s="6" t="str">
        <f>'ادخال البيانات'!AV53</f>
        <v/>
      </c>
      <c r="J52" s="6" t="str">
        <f>'ادخال البيانات'!AW53</f>
        <v/>
      </c>
      <c r="K52" s="6" t="str">
        <f>'ادخال البيانات'!AX53</f>
        <v/>
      </c>
      <c r="L52" s="6" t="str">
        <f>'ادخال البيانات'!AY53</f>
        <v/>
      </c>
      <c r="M52" s="6" t="str">
        <f>'ادخال البيانات'!AZ53</f>
        <v/>
      </c>
      <c r="N52" s="6" t="str">
        <f>'ادخال البيانات'!BA53</f>
        <v/>
      </c>
      <c r="O52" s="6" t="str">
        <f>'ادخال البيانات'!BB53</f>
        <v/>
      </c>
      <c r="P52" s="6" t="str">
        <f>'ادخال البيانات'!BC53</f>
        <v/>
      </c>
      <c r="Q52" s="6" t="str">
        <f>'ادخال البيانات'!BD53</f>
        <v/>
      </c>
      <c r="R52" s="6" t="str">
        <f>'ادخال البيانات'!BE53</f>
        <v/>
      </c>
      <c r="S52" s="6" t="str">
        <f>'ادخال البيانات'!BF53</f>
        <v/>
      </c>
      <c r="T52" s="6" t="str">
        <f>'ادخال البيانات'!BG53</f>
        <v/>
      </c>
      <c r="U52" s="6" t="str">
        <f>'ادخال البيانات'!BH53</f>
        <v/>
      </c>
      <c r="V52" s="183" t="str">
        <f>'ادخال البيانات'!BI53</f>
        <v/>
      </c>
      <c r="W52" s="190">
        <f t="shared" si="1"/>
        <v>0</v>
      </c>
    </row>
    <row r="53" spans="2:23" x14ac:dyDescent="0.2">
      <c r="B53" s="192" t="str">
        <f>IF('ادخال البيانات'!A54="","",'ادخال البيانات'!A54)</f>
        <v/>
      </c>
      <c r="C53" s="6" t="str">
        <f>'ادخال البيانات'!AP54</f>
        <v/>
      </c>
      <c r="D53" s="6" t="str">
        <f>'ادخال البيانات'!AQ54</f>
        <v/>
      </c>
      <c r="E53" s="6" t="str">
        <f>'ادخال البيانات'!AR54</f>
        <v/>
      </c>
      <c r="F53" s="6" t="str">
        <f>'ادخال البيانات'!AS54</f>
        <v/>
      </c>
      <c r="G53" s="6" t="str">
        <f>'ادخال البيانات'!AT54</f>
        <v/>
      </c>
      <c r="H53" s="6" t="str">
        <f>'ادخال البيانات'!AU54</f>
        <v/>
      </c>
      <c r="I53" s="6" t="str">
        <f>'ادخال البيانات'!AV54</f>
        <v/>
      </c>
      <c r="J53" s="6" t="str">
        <f>'ادخال البيانات'!AW54</f>
        <v/>
      </c>
      <c r="K53" s="6" t="str">
        <f>'ادخال البيانات'!AX54</f>
        <v/>
      </c>
      <c r="L53" s="6" t="str">
        <f>'ادخال البيانات'!AY54</f>
        <v/>
      </c>
      <c r="M53" s="6" t="str">
        <f>'ادخال البيانات'!AZ54</f>
        <v/>
      </c>
      <c r="N53" s="6" t="str">
        <f>'ادخال البيانات'!BA54</f>
        <v/>
      </c>
      <c r="O53" s="6" t="str">
        <f>'ادخال البيانات'!BB54</f>
        <v/>
      </c>
      <c r="P53" s="6" t="str">
        <f>'ادخال البيانات'!BC54</f>
        <v/>
      </c>
      <c r="Q53" s="6" t="str">
        <f>'ادخال البيانات'!BD54</f>
        <v/>
      </c>
      <c r="R53" s="6" t="str">
        <f>'ادخال البيانات'!BE54</f>
        <v/>
      </c>
      <c r="S53" s="6" t="str">
        <f>'ادخال البيانات'!BF54</f>
        <v/>
      </c>
      <c r="T53" s="6" t="str">
        <f>'ادخال البيانات'!BG54</f>
        <v/>
      </c>
      <c r="U53" s="6" t="str">
        <f>'ادخال البيانات'!BH54</f>
        <v/>
      </c>
      <c r="V53" s="183" t="str">
        <f>'ادخال البيانات'!BI54</f>
        <v/>
      </c>
      <c r="W53" s="190">
        <f t="shared" si="1"/>
        <v>0</v>
      </c>
    </row>
    <row r="54" spans="2:23" x14ac:dyDescent="0.2">
      <c r="B54" s="192" t="str">
        <f>IF('ادخال البيانات'!A55="","",'ادخال البيانات'!A55)</f>
        <v/>
      </c>
      <c r="C54" s="6" t="str">
        <f>'ادخال البيانات'!AP55</f>
        <v/>
      </c>
      <c r="D54" s="6" t="str">
        <f>'ادخال البيانات'!AQ55</f>
        <v/>
      </c>
      <c r="E54" s="6" t="str">
        <f>'ادخال البيانات'!AR55</f>
        <v/>
      </c>
      <c r="F54" s="6" t="str">
        <f>'ادخال البيانات'!AS55</f>
        <v/>
      </c>
      <c r="G54" s="6" t="str">
        <f>'ادخال البيانات'!AT55</f>
        <v/>
      </c>
      <c r="H54" s="6" t="str">
        <f>'ادخال البيانات'!AU55</f>
        <v/>
      </c>
      <c r="I54" s="6" t="str">
        <f>'ادخال البيانات'!AV55</f>
        <v/>
      </c>
      <c r="J54" s="6" t="str">
        <f>'ادخال البيانات'!AW55</f>
        <v/>
      </c>
      <c r="K54" s="6" t="str">
        <f>'ادخال البيانات'!AX55</f>
        <v/>
      </c>
      <c r="L54" s="6" t="str">
        <f>'ادخال البيانات'!AY55</f>
        <v/>
      </c>
      <c r="M54" s="6" t="str">
        <f>'ادخال البيانات'!AZ55</f>
        <v/>
      </c>
      <c r="N54" s="6" t="str">
        <f>'ادخال البيانات'!BA55</f>
        <v/>
      </c>
      <c r="O54" s="6" t="str">
        <f>'ادخال البيانات'!BB55</f>
        <v/>
      </c>
      <c r="P54" s="6" t="str">
        <f>'ادخال البيانات'!BC55</f>
        <v/>
      </c>
      <c r="Q54" s="6" t="str">
        <f>'ادخال البيانات'!BD55</f>
        <v/>
      </c>
      <c r="R54" s="6" t="str">
        <f>'ادخال البيانات'!BE55</f>
        <v/>
      </c>
      <c r="S54" s="6" t="str">
        <f>'ادخال البيانات'!BF55</f>
        <v/>
      </c>
      <c r="T54" s="6" t="str">
        <f>'ادخال البيانات'!BG55</f>
        <v/>
      </c>
      <c r="U54" s="6" t="str">
        <f>'ادخال البيانات'!BH55</f>
        <v/>
      </c>
      <c r="V54" s="183" t="str">
        <f>'ادخال البيانات'!BI55</f>
        <v/>
      </c>
      <c r="W54" s="190">
        <f t="shared" si="1"/>
        <v>0</v>
      </c>
    </row>
    <row r="55" spans="2:23" x14ac:dyDescent="0.2">
      <c r="B55" s="192" t="str">
        <f>IF('ادخال البيانات'!A56="","",'ادخال البيانات'!A56)</f>
        <v/>
      </c>
      <c r="C55" s="6" t="str">
        <f>'ادخال البيانات'!AP56</f>
        <v/>
      </c>
      <c r="D55" s="6" t="str">
        <f>'ادخال البيانات'!AQ56</f>
        <v/>
      </c>
      <c r="E55" s="6" t="str">
        <f>'ادخال البيانات'!AR56</f>
        <v/>
      </c>
      <c r="F55" s="6" t="str">
        <f>'ادخال البيانات'!AS56</f>
        <v/>
      </c>
      <c r="G55" s="6" t="str">
        <f>'ادخال البيانات'!AT56</f>
        <v/>
      </c>
      <c r="H55" s="6" t="str">
        <f>'ادخال البيانات'!AU56</f>
        <v/>
      </c>
      <c r="I55" s="6" t="str">
        <f>'ادخال البيانات'!AV56</f>
        <v/>
      </c>
      <c r="J55" s="6" t="str">
        <f>'ادخال البيانات'!AW56</f>
        <v/>
      </c>
      <c r="K55" s="6" t="str">
        <f>'ادخال البيانات'!AX56</f>
        <v/>
      </c>
      <c r="L55" s="6" t="str">
        <f>'ادخال البيانات'!AY56</f>
        <v/>
      </c>
      <c r="M55" s="6" t="str">
        <f>'ادخال البيانات'!AZ56</f>
        <v/>
      </c>
      <c r="N55" s="6" t="str">
        <f>'ادخال البيانات'!BA56</f>
        <v/>
      </c>
      <c r="O55" s="6" t="str">
        <f>'ادخال البيانات'!BB56</f>
        <v/>
      </c>
      <c r="P55" s="6" t="str">
        <f>'ادخال البيانات'!BC56</f>
        <v/>
      </c>
      <c r="Q55" s="6" t="str">
        <f>'ادخال البيانات'!BD56</f>
        <v/>
      </c>
      <c r="R55" s="6" t="str">
        <f>'ادخال البيانات'!BE56</f>
        <v/>
      </c>
      <c r="S55" s="6" t="str">
        <f>'ادخال البيانات'!BF56</f>
        <v/>
      </c>
      <c r="T55" s="6" t="str">
        <f>'ادخال البيانات'!BG56</f>
        <v/>
      </c>
      <c r="U55" s="6" t="str">
        <f>'ادخال البيانات'!BH56</f>
        <v/>
      </c>
      <c r="V55" s="183" t="str">
        <f>'ادخال البيانات'!BI56</f>
        <v/>
      </c>
      <c r="W55" s="190">
        <f t="shared" si="1"/>
        <v>0</v>
      </c>
    </row>
    <row r="56" spans="2:23" x14ac:dyDescent="0.2">
      <c r="B56" s="192" t="str">
        <f>IF('ادخال البيانات'!A57="","",'ادخال البيانات'!A57)</f>
        <v/>
      </c>
      <c r="C56" s="6" t="str">
        <f>'ادخال البيانات'!AP57</f>
        <v/>
      </c>
      <c r="D56" s="6" t="str">
        <f>'ادخال البيانات'!AQ57</f>
        <v/>
      </c>
      <c r="E56" s="6" t="str">
        <f>'ادخال البيانات'!AR57</f>
        <v/>
      </c>
      <c r="F56" s="6" t="str">
        <f>'ادخال البيانات'!AS57</f>
        <v/>
      </c>
      <c r="G56" s="6" t="str">
        <f>'ادخال البيانات'!AT57</f>
        <v/>
      </c>
      <c r="H56" s="6" t="str">
        <f>'ادخال البيانات'!AU57</f>
        <v/>
      </c>
      <c r="I56" s="6" t="str">
        <f>'ادخال البيانات'!AV57</f>
        <v/>
      </c>
      <c r="J56" s="6" t="str">
        <f>'ادخال البيانات'!AW57</f>
        <v/>
      </c>
      <c r="K56" s="6" t="str">
        <f>'ادخال البيانات'!AX57</f>
        <v/>
      </c>
      <c r="L56" s="6" t="str">
        <f>'ادخال البيانات'!AY57</f>
        <v/>
      </c>
      <c r="M56" s="6" t="str">
        <f>'ادخال البيانات'!AZ57</f>
        <v/>
      </c>
      <c r="N56" s="6" t="str">
        <f>'ادخال البيانات'!BA57</f>
        <v/>
      </c>
      <c r="O56" s="6" t="str">
        <f>'ادخال البيانات'!BB57</f>
        <v/>
      </c>
      <c r="P56" s="6" t="str">
        <f>'ادخال البيانات'!BC57</f>
        <v/>
      </c>
      <c r="Q56" s="6" t="str">
        <f>'ادخال البيانات'!BD57</f>
        <v/>
      </c>
      <c r="R56" s="6" t="str">
        <f>'ادخال البيانات'!BE57</f>
        <v/>
      </c>
      <c r="S56" s="6" t="str">
        <f>'ادخال البيانات'!BF57</f>
        <v/>
      </c>
      <c r="T56" s="6" t="str">
        <f>'ادخال البيانات'!BG57</f>
        <v/>
      </c>
      <c r="U56" s="6" t="str">
        <f>'ادخال البيانات'!BH57</f>
        <v/>
      </c>
      <c r="V56" s="183" t="str">
        <f>'ادخال البيانات'!BI57</f>
        <v/>
      </c>
      <c r="W56" s="190">
        <f t="shared" si="1"/>
        <v>0</v>
      </c>
    </row>
    <row r="57" spans="2:23" x14ac:dyDescent="0.2">
      <c r="B57" s="192" t="str">
        <f>IF('ادخال البيانات'!A58="","",'ادخال البيانات'!A58)</f>
        <v/>
      </c>
      <c r="C57" s="6" t="str">
        <f>'ادخال البيانات'!AP58</f>
        <v/>
      </c>
      <c r="D57" s="6" t="str">
        <f>'ادخال البيانات'!AQ58</f>
        <v/>
      </c>
      <c r="E57" s="6" t="str">
        <f>'ادخال البيانات'!AR58</f>
        <v/>
      </c>
      <c r="F57" s="6" t="str">
        <f>'ادخال البيانات'!AS58</f>
        <v/>
      </c>
      <c r="G57" s="6" t="str">
        <f>'ادخال البيانات'!AT58</f>
        <v/>
      </c>
      <c r="H57" s="6" t="str">
        <f>'ادخال البيانات'!AU58</f>
        <v/>
      </c>
      <c r="I57" s="6" t="str">
        <f>'ادخال البيانات'!AV58</f>
        <v/>
      </c>
      <c r="J57" s="6" t="str">
        <f>'ادخال البيانات'!AW58</f>
        <v/>
      </c>
      <c r="K57" s="6" t="str">
        <f>'ادخال البيانات'!AX58</f>
        <v/>
      </c>
      <c r="L57" s="6" t="str">
        <f>'ادخال البيانات'!AY58</f>
        <v/>
      </c>
      <c r="M57" s="6" t="str">
        <f>'ادخال البيانات'!AZ58</f>
        <v/>
      </c>
      <c r="N57" s="6" t="str">
        <f>'ادخال البيانات'!BA58</f>
        <v/>
      </c>
      <c r="O57" s="6" t="str">
        <f>'ادخال البيانات'!BB58</f>
        <v/>
      </c>
      <c r="P57" s="6" t="str">
        <f>'ادخال البيانات'!BC58</f>
        <v/>
      </c>
      <c r="Q57" s="6" t="str">
        <f>'ادخال البيانات'!BD58</f>
        <v/>
      </c>
      <c r="R57" s="6" t="str">
        <f>'ادخال البيانات'!BE58</f>
        <v/>
      </c>
      <c r="S57" s="6" t="str">
        <f>'ادخال البيانات'!BF58</f>
        <v/>
      </c>
      <c r="T57" s="6" t="str">
        <f>'ادخال البيانات'!BG58</f>
        <v/>
      </c>
      <c r="U57" s="6" t="str">
        <f>'ادخال البيانات'!BH58</f>
        <v/>
      </c>
      <c r="V57" s="183" t="str">
        <f>'ادخال البيانات'!BI58</f>
        <v/>
      </c>
      <c r="W57" s="190">
        <f t="shared" si="1"/>
        <v>0</v>
      </c>
    </row>
    <row r="58" spans="2:23" x14ac:dyDescent="0.2">
      <c r="B58" s="192" t="str">
        <f>IF('ادخال البيانات'!A59="","",'ادخال البيانات'!A59)</f>
        <v/>
      </c>
      <c r="C58" s="6" t="str">
        <f>'ادخال البيانات'!AP59</f>
        <v/>
      </c>
      <c r="D58" s="6" t="str">
        <f>'ادخال البيانات'!AQ59</f>
        <v/>
      </c>
      <c r="E58" s="6" t="str">
        <f>'ادخال البيانات'!AR59</f>
        <v/>
      </c>
      <c r="F58" s="6" t="str">
        <f>'ادخال البيانات'!AS59</f>
        <v/>
      </c>
      <c r="G58" s="6" t="str">
        <f>'ادخال البيانات'!AT59</f>
        <v/>
      </c>
      <c r="H58" s="6" t="str">
        <f>'ادخال البيانات'!AU59</f>
        <v/>
      </c>
      <c r="I58" s="6" t="str">
        <f>'ادخال البيانات'!AV59</f>
        <v/>
      </c>
      <c r="J58" s="6" t="str">
        <f>'ادخال البيانات'!AW59</f>
        <v/>
      </c>
      <c r="K58" s="6" t="str">
        <f>'ادخال البيانات'!AX59</f>
        <v/>
      </c>
      <c r="L58" s="6" t="str">
        <f>'ادخال البيانات'!AY59</f>
        <v/>
      </c>
      <c r="M58" s="6" t="str">
        <f>'ادخال البيانات'!AZ59</f>
        <v/>
      </c>
      <c r="N58" s="6" t="str">
        <f>'ادخال البيانات'!BA59</f>
        <v/>
      </c>
      <c r="O58" s="6" t="str">
        <f>'ادخال البيانات'!BB59</f>
        <v/>
      </c>
      <c r="P58" s="6" t="str">
        <f>'ادخال البيانات'!BC59</f>
        <v/>
      </c>
      <c r="Q58" s="6" t="str">
        <f>'ادخال البيانات'!BD59</f>
        <v/>
      </c>
      <c r="R58" s="6" t="str">
        <f>'ادخال البيانات'!BE59</f>
        <v/>
      </c>
      <c r="S58" s="6" t="str">
        <f>'ادخال البيانات'!BF59</f>
        <v/>
      </c>
      <c r="T58" s="6" t="str">
        <f>'ادخال البيانات'!BG59</f>
        <v/>
      </c>
      <c r="U58" s="6" t="str">
        <f>'ادخال البيانات'!BH59</f>
        <v/>
      </c>
      <c r="V58" s="183" t="str">
        <f>'ادخال البيانات'!BI59</f>
        <v/>
      </c>
      <c r="W58" s="190">
        <f t="shared" si="1"/>
        <v>0</v>
      </c>
    </row>
    <row r="59" spans="2:23" x14ac:dyDescent="0.2">
      <c r="B59" s="192" t="str">
        <f>IF('ادخال البيانات'!A60="","",'ادخال البيانات'!A60)</f>
        <v/>
      </c>
      <c r="C59" s="6" t="str">
        <f>'ادخال البيانات'!AP60</f>
        <v/>
      </c>
      <c r="D59" s="6" t="str">
        <f>'ادخال البيانات'!AQ60</f>
        <v/>
      </c>
      <c r="E59" s="6" t="str">
        <f>'ادخال البيانات'!AR60</f>
        <v/>
      </c>
      <c r="F59" s="6" t="str">
        <f>'ادخال البيانات'!AS60</f>
        <v/>
      </c>
      <c r="G59" s="6" t="str">
        <f>'ادخال البيانات'!AT60</f>
        <v/>
      </c>
      <c r="H59" s="6" t="str">
        <f>'ادخال البيانات'!AU60</f>
        <v/>
      </c>
      <c r="I59" s="6" t="str">
        <f>'ادخال البيانات'!AV60</f>
        <v/>
      </c>
      <c r="J59" s="6" t="str">
        <f>'ادخال البيانات'!AW60</f>
        <v/>
      </c>
      <c r="K59" s="6" t="str">
        <f>'ادخال البيانات'!AX60</f>
        <v/>
      </c>
      <c r="L59" s="6" t="str">
        <f>'ادخال البيانات'!AY60</f>
        <v/>
      </c>
      <c r="M59" s="6" t="str">
        <f>'ادخال البيانات'!AZ60</f>
        <v/>
      </c>
      <c r="N59" s="6" t="str">
        <f>'ادخال البيانات'!BA60</f>
        <v/>
      </c>
      <c r="O59" s="6" t="str">
        <f>'ادخال البيانات'!BB60</f>
        <v/>
      </c>
      <c r="P59" s="6" t="str">
        <f>'ادخال البيانات'!BC60</f>
        <v/>
      </c>
      <c r="Q59" s="6" t="str">
        <f>'ادخال البيانات'!BD60</f>
        <v/>
      </c>
      <c r="R59" s="6" t="str">
        <f>'ادخال البيانات'!BE60</f>
        <v/>
      </c>
      <c r="S59" s="6" t="str">
        <f>'ادخال البيانات'!BF60</f>
        <v/>
      </c>
      <c r="T59" s="6" t="str">
        <f>'ادخال البيانات'!BG60</f>
        <v/>
      </c>
      <c r="U59" s="6" t="str">
        <f>'ادخال البيانات'!BH60</f>
        <v/>
      </c>
      <c r="V59" s="183" t="str">
        <f>'ادخال البيانات'!BI60</f>
        <v/>
      </c>
      <c r="W59" s="190">
        <f t="shared" si="1"/>
        <v>0</v>
      </c>
    </row>
    <row r="60" spans="2:23" x14ac:dyDescent="0.2">
      <c r="B60" s="192" t="str">
        <f>IF('ادخال البيانات'!A61="","",'ادخال البيانات'!A61)</f>
        <v/>
      </c>
      <c r="C60" s="6" t="str">
        <f>'ادخال البيانات'!AP61</f>
        <v/>
      </c>
      <c r="D60" s="6" t="str">
        <f>'ادخال البيانات'!AQ61</f>
        <v/>
      </c>
      <c r="E60" s="6" t="str">
        <f>'ادخال البيانات'!AR61</f>
        <v/>
      </c>
      <c r="F60" s="6" t="str">
        <f>'ادخال البيانات'!AS61</f>
        <v/>
      </c>
      <c r="G60" s="6" t="str">
        <f>'ادخال البيانات'!AT61</f>
        <v/>
      </c>
      <c r="H60" s="6" t="str">
        <f>'ادخال البيانات'!AU61</f>
        <v/>
      </c>
      <c r="I60" s="6" t="str">
        <f>'ادخال البيانات'!AV61</f>
        <v/>
      </c>
      <c r="J60" s="6" t="str">
        <f>'ادخال البيانات'!AW61</f>
        <v/>
      </c>
      <c r="K60" s="6" t="str">
        <f>'ادخال البيانات'!AX61</f>
        <v/>
      </c>
      <c r="L60" s="6" t="str">
        <f>'ادخال البيانات'!AY61</f>
        <v/>
      </c>
      <c r="M60" s="6" t="str">
        <f>'ادخال البيانات'!AZ61</f>
        <v/>
      </c>
      <c r="N60" s="6" t="str">
        <f>'ادخال البيانات'!BA61</f>
        <v/>
      </c>
      <c r="O60" s="6" t="str">
        <f>'ادخال البيانات'!BB61</f>
        <v/>
      </c>
      <c r="P60" s="6" t="str">
        <f>'ادخال البيانات'!BC61</f>
        <v/>
      </c>
      <c r="Q60" s="6" t="str">
        <f>'ادخال البيانات'!BD61</f>
        <v/>
      </c>
      <c r="R60" s="6" t="str">
        <f>'ادخال البيانات'!BE61</f>
        <v/>
      </c>
      <c r="S60" s="6" t="str">
        <f>'ادخال البيانات'!BF61</f>
        <v/>
      </c>
      <c r="T60" s="6" t="str">
        <f>'ادخال البيانات'!BG61</f>
        <v/>
      </c>
      <c r="U60" s="6" t="str">
        <f>'ادخال البيانات'!BH61</f>
        <v/>
      </c>
      <c r="V60" s="183" t="str">
        <f>'ادخال البيانات'!BI61</f>
        <v/>
      </c>
      <c r="W60" s="190">
        <f t="shared" si="1"/>
        <v>0</v>
      </c>
    </row>
    <row r="61" spans="2:23" x14ac:dyDescent="0.2">
      <c r="B61" s="192" t="str">
        <f>IF('ادخال البيانات'!A62="","",'ادخال البيانات'!A62)</f>
        <v/>
      </c>
      <c r="C61" s="6" t="str">
        <f>'ادخال البيانات'!AP62</f>
        <v/>
      </c>
      <c r="D61" s="6" t="str">
        <f>'ادخال البيانات'!AQ62</f>
        <v/>
      </c>
      <c r="E61" s="6" t="str">
        <f>'ادخال البيانات'!AR62</f>
        <v/>
      </c>
      <c r="F61" s="6" t="str">
        <f>'ادخال البيانات'!AS62</f>
        <v/>
      </c>
      <c r="G61" s="6" t="str">
        <f>'ادخال البيانات'!AT62</f>
        <v/>
      </c>
      <c r="H61" s="6" t="str">
        <f>'ادخال البيانات'!AU62</f>
        <v/>
      </c>
      <c r="I61" s="6" t="str">
        <f>'ادخال البيانات'!AV62</f>
        <v/>
      </c>
      <c r="J61" s="6" t="str">
        <f>'ادخال البيانات'!AW62</f>
        <v/>
      </c>
      <c r="K61" s="6" t="str">
        <f>'ادخال البيانات'!AX62</f>
        <v/>
      </c>
      <c r="L61" s="6" t="str">
        <f>'ادخال البيانات'!AY62</f>
        <v/>
      </c>
      <c r="M61" s="6" t="str">
        <f>'ادخال البيانات'!AZ62</f>
        <v/>
      </c>
      <c r="N61" s="6" t="str">
        <f>'ادخال البيانات'!BA62</f>
        <v/>
      </c>
      <c r="O61" s="6" t="str">
        <f>'ادخال البيانات'!BB62</f>
        <v/>
      </c>
      <c r="P61" s="6" t="str">
        <f>'ادخال البيانات'!BC62</f>
        <v/>
      </c>
      <c r="Q61" s="6" t="str">
        <f>'ادخال البيانات'!BD62</f>
        <v/>
      </c>
      <c r="R61" s="6" t="str">
        <f>'ادخال البيانات'!BE62</f>
        <v/>
      </c>
      <c r="S61" s="6" t="str">
        <f>'ادخال البيانات'!BF62</f>
        <v/>
      </c>
      <c r="T61" s="6" t="str">
        <f>'ادخال البيانات'!BG62</f>
        <v/>
      </c>
      <c r="U61" s="6" t="str">
        <f>'ادخال البيانات'!BH62</f>
        <v/>
      </c>
      <c r="V61" s="183" t="str">
        <f>'ادخال البيانات'!BI62</f>
        <v/>
      </c>
      <c r="W61" s="190">
        <f t="shared" si="1"/>
        <v>0</v>
      </c>
    </row>
    <row r="62" spans="2:23" x14ac:dyDescent="0.2">
      <c r="B62" s="192" t="str">
        <f>IF('ادخال البيانات'!A63="","",'ادخال البيانات'!A63)</f>
        <v/>
      </c>
      <c r="C62" s="6" t="str">
        <f>'ادخال البيانات'!AP63</f>
        <v/>
      </c>
      <c r="D62" s="6" t="str">
        <f>'ادخال البيانات'!AQ63</f>
        <v/>
      </c>
      <c r="E62" s="6" t="str">
        <f>'ادخال البيانات'!AR63</f>
        <v/>
      </c>
      <c r="F62" s="6" t="str">
        <f>'ادخال البيانات'!AS63</f>
        <v/>
      </c>
      <c r="G62" s="6" t="str">
        <f>'ادخال البيانات'!AT63</f>
        <v/>
      </c>
      <c r="H62" s="6" t="str">
        <f>'ادخال البيانات'!AU63</f>
        <v/>
      </c>
      <c r="I62" s="6" t="str">
        <f>'ادخال البيانات'!AV63</f>
        <v/>
      </c>
      <c r="J62" s="6" t="str">
        <f>'ادخال البيانات'!AW63</f>
        <v/>
      </c>
      <c r="K62" s="6" t="str">
        <f>'ادخال البيانات'!AX63</f>
        <v/>
      </c>
      <c r="L62" s="6" t="str">
        <f>'ادخال البيانات'!AY63</f>
        <v/>
      </c>
      <c r="M62" s="6" t="str">
        <f>'ادخال البيانات'!AZ63</f>
        <v/>
      </c>
      <c r="N62" s="6" t="str">
        <f>'ادخال البيانات'!BA63</f>
        <v/>
      </c>
      <c r="O62" s="6" t="str">
        <f>'ادخال البيانات'!BB63</f>
        <v/>
      </c>
      <c r="P62" s="6" t="str">
        <f>'ادخال البيانات'!BC63</f>
        <v/>
      </c>
      <c r="Q62" s="6" t="str">
        <f>'ادخال البيانات'!BD63</f>
        <v/>
      </c>
      <c r="R62" s="6" t="str">
        <f>'ادخال البيانات'!BE63</f>
        <v/>
      </c>
      <c r="S62" s="6" t="str">
        <f>'ادخال البيانات'!BF63</f>
        <v/>
      </c>
      <c r="T62" s="6" t="str">
        <f>'ادخال البيانات'!BG63</f>
        <v/>
      </c>
      <c r="U62" s="6" t="str">
        <f>'ادخال البيانات'!BH63</f>
        <v/>
      </c>
      <c r="V62" s="183" t="str">
        <f>'ادخال البيانات'!BI63</f>
        <v/>
      </c>
      <c r="W62" s="190">
        <f t="shared" si="1"/>
        <v>0</v>
      </c>
    </row>
    <row r="63" spans="2:23" x14ac:dyDescent="0.2">
      <c r="B63" s="192" t="str">
        <f>IF('ادخال البيانات'!A64="","",'ادخال البيانات'!A64)</f>
        <v/>
      </c>
      <c r="C63" s="6" t="str">
        <f>'ادخال البيانات'!AP64</f>
        <v/>
      </c>
      <c r="D63" s="6" t="str">
        <f>'ادخال البيانات'!AQ64</f>
        <v/>
      </c>
      <c r="E63" s="6" t="str">
        <f>'ادخال البيانات'!AR64</f>
        <v/>
      </c>
      <c r="F63" s="6" t="str">
        <f>'ادخال البيانات'!AS64</f>
        <v/>
      </c>
      <c r="G63" s="6" t="str">
        <f>'ادخال البيانات'!AT64</f>
        <v/>
      </c>
      <c r="H63" s="6" t="str">
        <f>'ادخال البيانات'!AU64</f>
        <v/>
      </c>
      <c r="I63" s="6" t="str">
        <f>'ادخال البيانات'!AV64</f>
        <v/>
      </c>
      <c r="J63" s="6" t="str">
        <f>'ادخال البيانات'!AW64</f>
        <v/>
      </c>
      <c r="K63" s="6" t="str">
        <f>'ادخال البيانات'!AX64</f>
        <v/>
      </c>
      <c r="L63" s="6" t="str">
        <f>'ادخال البيانات'!AY64</f>
        <v/>
      </c>
      <c r="M63" s="6" t="str">
        <f>'ادخال البيانات'!AZ64</f>
        <v/>
      </c>
      <c r="N63" s="6" t="str">
        <f>'ادخال البيانات'!BA64</f>
        <v/>
      </c>
      <c r="O63" s="6" t="str">
        <f>'ادخال البيانات'!BB64</f>
        <v/>
      </c>
      <c r="P63" s="6" t="str">
        <f>'ادخال البيانات'!BC64</f>
        <v/>
      </c>
      <c r="Q63" s="6" t="str">
        <f>'ادخال البيانات'!BD64</f>
        <v/>
      </c>
      <c r="R63" s="6" t="str">
        <f>'ادخال البيانات'!BE64</f>
        <v/>
      </c>
      <c r="S63" s="6" t="str">
        <f>'ادخال البيانات'!BF64</f>
        <v/>
      </c>
      <c r="T63" s="6" t="str">
        <f>'ادخال البيانات'!BG64</f>
        <v/>
      </c>
      <c r="U63" s="6" t="str">
        <f>'ادخال البيانات'!BH64</f>
        <v/>
      </c>
      <c r="V63" s="183" t="str">
        <f>'ادخال البيانات'!BI64</f>
        <v/>
      </c>
      <c r="W63" s="190">
        <f t="shared" si="1"/>
        <v>0</v>
      </c>
    </row>
    <row r="64" spans="2:23" x14ac:dyDescent="0.2">
      <c r="B64" s="192" t="str">
        <f>IF('ادخال البيانات'!A65="","",'ادخال البيانات'!A65)</f>
        <v/>
      </c>
      <c r="C64" s="6" t="str">
        <f>'ادخال البيانات'!AP65</f>
        <v/>
      </c>
      <c r="D64" s="6" t="str">
        <f>'ادخال البيانات'!AQ65</f>
        <v/>
      </c>
      <c r="E64" s="6" t="str">
        <f>'ادخال البيانات'!AR65</f>
        <v/>
      </c>
      <c r="F64" s="6" t="str">
        <f>'ادخال البيانات'!AS65</f>
        <v/>
      </c>
      <c r="G64" s="6" t="str">
        <f>'ادخال البيانات'!AT65</f>
        <v/>
      </c>
      <c r="H64" s="6" t="str">
        <f>'ادخال البيانات'!AU65</f>
        <v/>
      </c>
      <c r="I64" s="6" t="str">
        <f>'ادخال البيانات'!AV65</f>
        <v/>
      </c>
      <c r="J64" s="6" t="str">
        <f>'ادخال البيانات'!AW65</f>
        <v/>
      </c>
      <c r="K64" s="6" t="str">
        <f>'ادخال البيانات'!AX65</f>
        <v/>
      </c>
      <c r="L64" s="6" t="str">
        <f>'ادخال البيانات'!AY65</f>
        <v/>
      </c>
      <c r="M64" s="6" t="str">
        <f>'ادخال البيانات'!AZ65</f>
        <v/>
      </c>
      <c r="N64" s="6" t="str">
        <f>'ادخال البيانات'!BA65</f>
        <v/>
      </c>
      <c r="O64" s="6" t="str">
        <f>'ادخال البيانات'!BB65</f>
        <v/>
      </c>
      <c r="P64" s="6" t="str">
        <f>'ادخال البيانات'!BC65</f>
        <v/>
      </c>
      <c r="Q64" s="6" t="str">
        <f>'ادخال البيانات'!BD65</f>
        <v/>
      </c>
      <c r="R64" s="6" t="str">
        <f>'ادخال البيانات'!BE65</f>
        <v/>
      </c>
      <c r="S64" s="6" t="str">
        <f>'ادخال البيانات'!BF65</f>
        <v/>
      </c>
      <c r="T64" s="6" t="str">
        <f>'ادخال البيانات'!BG65</f>
        <v/>
      </c>
      <c r="U64" s="6" t="str">
        <f>'ادخال البيانات'!BH65</f>
        <v/>
      </c>
      <c r="V64" s="183" t="str">
        <f>'ادخال البيانات'!BI65</f>
        <v/>
      </c>
      <c r="W64" s="190">
        <f t="shared" si="1"/>
        <v>0</v>
      </c>
    </row>
    <row r="65" spans="2:23" x14ac:dyDescent="0.2">
      <c r="B65" s="192" t="str">
        <f>IF('ادخال البيانات'!A66="","",'ادخال البيانات'!A66)</f>
        <v/>
      </c>
      <c r="C65" s="6" t="str">
        <f>'ادخال البيانات'!AP66</f>
        <v/>
      </c>
      <c r="D65" s="6" t="str">
        <f>'ادخال البيانات'!AQ66</f>
        <v/>
      </c>
      <c r="E65" s="6" t="str">
        <f>'ادخال البيانات'!AR66</f>
        <v/>
      </c>
      <c r="F65" s="6" t="str">
        <f>'ادخال البيانات'!AS66</f>
        <v/>
      </c>
      <c r="G65" s="6" t="str">
        <f>'ادخال البيانات'!AT66</f>
        <v/>
      </c>
      <c r="H65" s="6" t="str">
        <f>'ادخال البيانات'!AU66</f>
        <v/>
      </c>
      <c r="I65" s="6" t="str">
        <f>'ادخال البيانات'!AV66</f>
        <v/>
      </c>
      <c r="J65" s="6" t="str">
        <f>'ادخال البيانات'!AW66</f>
        <v/>
      </c>
      <c r="K65" s="6" t="str">
        <f>'ادخال البيانات'!AX66</f>
        <v/>
      </c>
      <c r="L65" s="6" t="str">
        <f>'ادخال البيانات'!AY66</f>
        <v/>
      </c>
      <c r="M65" s="6" t="str">
        <f>'ادخال البيانات'!AZ66</f>
        <v/>
      </c>
      <c r="N65" s="6" t="str">
        <f>'ادخال البيانات'!BA66</f>
        <v/>
      </c>
      <c r="O65" s="6" t="str">
        <f>'ادخال البيانات'!BB66</f>
        <v/>
      </c>
      <c r="P65" s="6" t="str">
        <f>'ادخال البيانات'!BC66</f>
        <v/>
      </c>
      <c r="Q65" s="6" t="str">
        <f>'ادخال البيانات'!BD66</f>
        <v/>
      </c>
      <c r="R65" s="6" t="str">
        <f>'ادخال البيانات'!BE66</f>
        <v/>
      </c>
      <c r="S65" s="6" t="str">
        <f>'ادخال البيانات'!BF66</f>
        <v/>
      </c>
      <c r="T65" s="6" t="str">
        <f>'ادخال البيانات'!BG66</f>
        <v/>
      </c>
      <c r="U65" s="6" t="str">
        <f>'ادخال البيانات'!BH66</f>
        <v/>
      </c>
      <c r="V65" s="183" t="str">
        <f>'ادخال البيانات'!BI66</f>
        <v/>
      </c>
      <c r="W65" s="190">
        <f t="shared" si="1"/>
        <v>0</v>
      </c>
    </row>
    <row r="66" spans="2:23" x14ac:dyDescent="0.2">
      <c r="B66" s="192" t="str">
        <f>IF('ادخال البيانات'!A67="","",'ادخال البيانات'!A67)</f>
        <v/>
      </c>
      <c r="C66" s="6" t="str">
        <f>'ادخال البيانات'!AP67</f>
        <v/>
      </c>
      <c r="D66" s="6" t="str">
        <f>'ادخال البيانات'!AQ67</f>
        <v/>
      </c>
      <c r="E66" s="6" t="str">
        <f>'ادخال البيانات'!AR67</f>
        <v/>
      </c>
      <c r="F66" s="6" t="str">
        <f>'ادخال البيانات'!AS67</f>
        <v/>
      </c>
      <c r="G66" s="6" t="str">
        <f>'ادخال البيانات'!AT67</f>
        <v/>
      </c>
      <c r="H66" s="6" t="str">
        <f>'ادخال البيانات'!AU67</f>
        <v/>
      </c>
      <c r="I66" s="6" t="str">
        <f>'ادخال البيانات'!AV67</f>
        <v/>
      </c>
      <c r="J66" s="6" t="str">
        <f>'ادخال البيانات'!AW67</f>
        <v/>
      </c>
      <c r="K66" s="6" t="str">
        <f>'ادخال البيانات'!AX67</f>
        <v/>
      </c>
      <c r="L66" s="6" t="str">
        <f>'ادخال البيانات'!AY67</f>
        <v/>
      </c>
      <c r="M66" s="6" t="str">
        <f>'ادخال البيانات'!AZ67</f>
        <v/>
      </c>
      <c r="N66" s="6" t="str">
        <f>'ادخال البيانات'!BA67</f>
        <v/>
      </c>
      <c r="O66" s="6" t="str">
        <f>'ادخال البيانات'!BB67</f>
        <v/>
      </c>
      <c r="P66" s="6" t="str">
        <f>'ادخال البيانات'!BC67</f>
        <v/>
      </c>
      <c r="Q66" s="6" t="str">
        <f>'ادخال البيانات'!BD67</f>
        <v/>
      </c>
      <c r="R66" s="6" t="str">
        <f>'ادخال البيانات'!BE67</f>
        <v/>
      </c>
      <c r="S66" s="6" t="str">
        <f>'ادخال البيانات'!BF67</f>
        <v/>
      </c>
      <c r="T66" s="6" t="str">
        <f>'ادخال البيانات'!BG67</f>
        <v/>
      </c>
      <c r="U66" s="6" t="str">
        <f>'ادخال البيانات'!BH67</f>
        <v/>
      </c>
      <c r="V66" s="183" t="str">
        <f>'ادخال البيانات'!BI67</f>
        <v/>
      </c>
      <c r="W66" s="190">
        <f t="shared" si="1"/>
        <v>0</v>
      </c>
    </row>
    <row r="67" spans="2:23" x14ac:dyDescent="0.2">
      <c r="B67" s="192" t="str">
        <f>IF('ادخال البيانات'!A68="","",'ادخال البيانات'!A68)</f>
        <v/>
      </c>
      <c r="C67" s="6" t="str">
        <f>'ادخال البيانات'!AP68</f>
        <v/>
      </c>
      <c r="D67" s="6" t="str">
        <f>'ادخال البيانات'!AQ68</f>
        <v/>
      </c>
      <c r="E67" s="6" t="str">
        <f>'ادخال البيانات'!AR68</f>
        <v/>
      </c>
      <c r="F67" s="6" t="str">
        <f>'ادخال البيانات'!AS68</f>
        <v/>
      </c>
      <c r="G67" s="6" t="str">
        <f>'ادخال البيانات'!AT68</f>
        <v/>
      </c>
      <c r="H67" s="6" t="str">
        <f>'ادخال البيانات'!AU68</f>
        <v/>
      </c>
      <c r="I67" s="6" t="str">
        <f>'ادخال البيانات'!AV68</f>
        <v/>
      </c>
      <c r="J67" s="6" t="str">
        <f>'ادخال البيانات'!AW68</f>
        <v/>
      </c>
      <c r="K67" s="6" t="str">
        <f>'ادخال البيانات'!AX68</f>
        <v/>
      </c>
      <c r="L67" s="6" t="str">
        <f>'ادخال البيانات'!AY68</f>
        <v/>
      </c>
      <c r="M67" s="6" t="str">
        <f>'ادخال البيانات'!AZ68</f>
        <v/>
      </c>
      <c r="N67" s="6" t="str">
        <f>'ادخال البيانات'!BA68</f>
        <v/>
      </c>
      <c r="O67" s="6" t="str">
        <f>'ادخال البيانات'!BB68</f>
        <v/>
      </c>
      <c r="P67" s="6" t="str">
        <f>'ادخال البيانات'!BC68</f>
        <v/>
      </c>
      <c r="Q67" s="6" t="str">
        <f>'ادخال البيانات'!BD68</f>
        <v/>
      </c>
      <c r="R67" s="6" t="str">
        <f>'ادخال البيانات'!BE68</f>
        <v/>
      </c>
      <c r="S67" s="6" t="str">
        <f>'ادخال البيانات'!BF68</f>
        <v/>
      </c>
      <c r="T67" s="6" t="str">
        <f>'ادخال البيانات'!BG68</f>
        <v/>
      </c>
      <c r="U67" s="6" t="str">
        <f>'ادخال البيانات'!BH68</f>
        <v/>
      </c>
      <c r="V67" s="183" t="str">
        <f>'ادخال البيانات'!BI68</f>
        <v/>
      </c>
      <c r="W67" s="190">
        <f t="shared" si="1"/>
        <v>0</v>
      </c>
    </row>
    <row r="68" spans="2:23" x14ac:dyDescent="0.2">
      <c r="B68" s="192" t="str">
        <f>IF('ادخال البيانات'!A69="","",'ادخال البيانات'!A69)</f>
        <v/>
      </c>
      <c r="C68" s="6" t="str">
        <f>'ادخال البيانات'!AP69</f>
        <v/>
      </c>
      <c r="D68" s="6" t="str">
        <f>'ادخال البيانات'!AQ69</f>
        <v/>
      </c>
      <c r="E68" s="6" t="str">
        <f>'ادخال البيانات'!AR69</f>
        <v/>
      </c>
      <c r="F68" s="6" t="str">
        <f>'ادخال البيانات'!AS69</f>
        <v/>
      </c>
      <c r="G68" s="6" t="str">
        <f>'ادخال البيانات'!AT69</f>
        <v/>
      </c>
      <c r="H68" s="6" t="str">
        <f>'ادخال البيانات'!AU69</f>
        <v/>
      </c>
      <c r="I68" s="6" t="str">
        <f>'ادخال البيانات'!AV69</f>
        <v/>
      </c>
      <c r="J68" s="6" t="str">
        <f>'ادخال البيانات'!AW69</f>
        <v/>
      </c>
      <c r="K68" s="6" t="str">
        <f>'ادخال البيانات'!AX69</f>
        <v/>
      </c>
      <c r="L68" s="6" t="str">
        <f>'ادخال البيانات'!AY69</f>
        <v/>
      </c>
      <c r="M68" s="6" t="str">
        <f>'ادخال البيانات'!AZ69</f>
        <v/>
      </c>
      <c r="N68" s="6" t="str">
        <f>'ادخال البيانات'!BA69</f>
        <v/>
      </c>
      <c r="O68" s="6" t="str">
        <f>'ادخال البيانات'!BB69</f>
        <v/>
      </c>
      <c r="P68" s="6" t="str">
        <f>'ادخال البيانات'!BC69</f>
        <v/>
      </c>
      <c r="Q68" s="6" t="str">
        <f>'ادخال البيانات'!BD69</f>
        <v/>
      </c>
      <c r="R68" s="6" t="str">
        <f>'ادخال البيانات'!BE69</f>
        <v/>
      </c>
      <c r="S68" s="6" t="str">
        <f>'ادخال البيانات'!BF69</f>
        <v/>
      </c>
      <c r="T68" s="6" t="str">
        <f>'ادخال البيانات'!BG69</f>
        <v/>
      </c>
      <c r="U68" s="6" t="str">
        <f>'ادخال البيانات'!BH69</f>
        <v/>
      </c>
      <c r="V68" s="183" t="str">
        <f>'ادخال البيانات'!BI69</f>
        <v/>
      </c>
      <c r="W68" s="190">
        <f t="shared" si="1"/>
        <v>0</v>
      </c>
    </row>
    <row r="69" spans="2:23" x14ac:dyDescent="0.2">
      <c r="B69" s="192" t="str">
        <f>IF('ادخال البيانات'!A70="","",'ادخال البيانات'!A70)</f>
        <v/>
      </c>
      <c r="C69" s="6" t="str">
        <f>'ادخال البيانات'!AP70</f>
        <v/>
      </c>
      <c r="D69" s="6" t="str">
        <f>'ادخال البيانات'!AQ70</f>
        <v/>
      </c>
      <c r="E69" s="6" t="str">
        <f>'ادخال البيانات'!AR70</f>
        <v/>
      </c>
      <c r="F69" s="6" t="str">
        <f>'ادخال البيانات'!AS70</f>
        <v/>
      </c>
      <c r="G69" s="6" t="str">
        <f>'ادخال البيانات'!AT70</f>
        <v/>
      </c>
      <c r="H69" s="6" t="str">
        <f>'ادخال البيانات'!AU70</f>
        <v/>
      </c>
      <c r="I69" s="6" t="str">
        <f>'ادخال البيانات'!AV70</f>
        <v/>
      </c>
      <c r="J69" s="6" t="str">
        <f>'ادخال البيانات'!AW70</f>
        <v/>
      </c>
      <c r="K69" s="6" t="str">
        <f>'ادخال البيانات'!AX70</f>
        <v/>
      </c>
      <c r="L69" s="6" t="str">
        <f>'ادخال البيانات'!AY70</f>
        <v/>
      </c>
      <c r="M69" s="6" t="str">
        <f>'ادخال البيانات'!AZ70</f>
        <v/>
      </c>
      <c r="N69" s="6" t="str">
        <f>'ادخال البيانات'!BA70</f>
        <v/>
      </c>
      <c r="O69" s="6" t="str">
        <f>'ادخال البيانات'!BB70</f>
        <v/>
      </c>
      <c r="P69" s="6" t="str">
        <f>'ادخال البيانات'!BC70</f>
        <v/>
      </c>
      <c r="Q69" s="6" t="str">
        <f>'ادخال البيانات'!BD70</f>
        <v/>
      </c>
      <c r="R69" s="6" t="str">
        <f>'ادخال البيانات'!BE70</f>
        <v/>
      </c>
      <c r="S69" s="6" t="str">
        <f>'ادخال البيانات'!BF70</f>
        <v/>
      </c>
      <c r="T69" s="6" t="str">
        <f>'ادخال البيانات'!BG70</f>
        <v/>
      </c>
      <c r="U69" s="6" t="str">
        <f>'ادخال البيانات'!BH70</f>
        <v/>
      </c>
      <c r="V69" s="183" t="str">
        <f>'ادخال البيانات'!BI70</f>
        <v/>
      </c>
      <c r="W69" s="190">
        <f t="shared" si="1"/>
        <v>0</v>
      </c>
    </row>
    <row r="70" spans="2:23" x14ac:dyDescent="0.2">
      <c r="B70" s="192" t="str">
        <f>IF('ادخال البيانات'!A71="","",'ادخال البيانات'!A71)</f>
        <v/>
      </c>
      <c r="C70" s="6" t="str">
        <f>'ادخال البيانات'!AP71</f>
        <v/>
      </c>
      <c r="D70" s="6" t="str">
        <f>'ادخال البيانات'!AQ71</f>
        <v/>
      </c>
      <c r="E70" s="6" t="str">
        <f>'ادخال البيانات'!AR71</f>
        <v/>
      </c>
      <c r="F70" s="6" t="str">
        <f>'ادخال البيانات'!AS71</f>
        <v/>
      </c>
      <c r="G70" s="6" t="str">
        <f>'ادخال البيانات'!AT71</f>
        <v/>
      </c>
      <c r="H70" s="6" t="str">
        <f>'ادخال البيانات'!AU71</f>
        <v/>
      </c>
      <c r="I70" s="6" t="str">
        <f>'ادخال البيانات'!AV71</f>
        <v/>
      </c>
      <c r="J70" s="6" t="str">
        <f>'ادخال البيانات'!AW71</f>
        <v/>
      </c>
      <c r="K70" s="6" t="str">
        <f>'ادخال البيانات'!AX71</f>
        <v/>
      </c>
      <c r="L70" s="6" t="str">
        <f>'ادخال البيانات'!AY71</f>
        <v/>
      </c>
      <c r="M70" s="6" t="str">
        <f>'ادخال البيانات'!AZ71</f>
        <v/>
      </c>
      <c r="N70" s="6" t="str">
        <f>'ادخال البيانات'!BA71</f>
        <v/>
      </c>
      <c r="O70" s="6" t="str">
        <f>'ادخال البيانات'!BB71</f>
        <v/>
      </c>
      <c r="P70" s="6" t="str">
        <f>'ادخال البيانات'!BC71</f>
        <v/>
      </c>
      <c r="Q70" s="6" t="str">
        <f>'ادخال البيانات'!BD71</f>
        <v/>
      </c>
      <c r="R70" s="6" t="str">
        <f>'ادخال البيانات'!BE71</f>
        <v/>
      </c>
      <c r="S70" s="6" t="str">
        <f>'ادخال البيانات'!BF71</f>
        <v/>
      </c>
      <c r="T70" s="6" t="str">
        <f>'ادخال البيانات'!BG71</f>
        <v/>
      </c>
      <c r="U70" s="6" t="str">
        <f>'ادخال البيانات'!BH71</f>
        <v/>
      </c>
      <c r="V70" s="183" t="str">
        <f>'ادخال البيانات'!BI71</f>
        <v/>
      </c>
      <c r="W70" s="190">
        <f t="shared" si="1"/>
        <v>0</v>
      </c>
    </row>
    <row r="71" spans="2:23" x14ac:dyDescent="0.2">
      <c r="B71" s="192" t="str">
        <f>IF('ادخال البيانات'!A72="","",'ادخال البيانات'!A72)</f>
        <v/>
      </c>
      <c r="C71" s="6" t="str">
        <f>'ادخال البيانات'!AP72</f>
        <v/>
      </c>
      <c r="D71" s="6" t="str">
        <f>'ادخال البيانات'!AQ72</f>
        <v/>
      </c>
      <c r="E71" s="6" t="str">
        <f>'ادخال البيانات'!AR72</f>
        <v/>
      </c>
      <c r="F71" s="6" t="str">
        <f>'ادخال البيانات'!AS72</f>
        <v/>
      </c>
      <c r="G71" s="6" t="str">
        <f>'ادخال البيانات'!AT72</f>
        <v/>
      </c>
      <c r="H71" s="6" t="str">
        <f>'ادخال البيانات'!AU72</f>
        <v/>
      </c>
      <c r="I71" s="6" t="str">
        <f>'ادخال البيانات'!AV72</f>
        <v/>
      </c>
      <c r="J71" s="6" t="str">
        <f>'ادخال البيانات'!AW72</f>
        <v/>
      </c>
      <c r="K71" s="6" t="str">
        <f>'ادخال البيانات'!AX72</f>
        <v/>
      </c>
      <c r="L71" s="6" t="str">
        <f>'ادخال البيانات'!AY72</f>
        <v/>
      </c>
      <c r="M71" s="6" t="str">
        <f>'ادخال البيانات'!AZ72</f>
        <v/>
      </c>
      <c r="N71" s="6" t="str">
        <f>'ادخال البيانات'!BA72</f>
        <v/>
      </c>
      <c r="O71" s="6" t="str">
        <f>'ادخال البيانات'!BB72</f>
        <v/>
      </c>
      <c r="P71" s="6" t="str">
        <f>'ادخال البيانات'!BC72</f>
        <v/>
      </c>
      <c r="Q71" s="6" t="str">
        <f>'ادخال البيانات'!BD72</f>
        <v/>
      </c>
      <c r="R71" s="6" t="str">
        <f>'ادخال البيانات'!BE72</f>
        <v/>
      </c>
      <c r="S71" s="6" t="str">
        <f>'ادخال البيانات'!BF72</f>
        <v/>
      </c>
      <c r="T71" s="6" t="str">
        <f>'ادخال البيانات'!BG72</f>
        <v/>
      </c>
      <c r="U71" s="6" t="str">
        <f>'ادخال البيانات'!BH72</f>
        <v/>
      </c>
      <c r="V71" s="183" t="str">
        <f>'ادخال البيانات'!BI72</f>
        <v/>
      </c>
      <c r="W71" s="190">
        <f t="shared" ref="W71:W134" si="3">COUNTIF(C71:V71,"&gt;0")</f>
        <v>0</v>
      </c>
    </row>
    <row r="72" spans="2:23" x14ac:dyDescent="0.2">
      <c r="B72" s="192" t="str">
        <f>IF('ادخال البيانات'!A73="","",'ادخال البيانات'!A73)</f>
        <v/>
      </c>
      <c r="C72" s="6" t="str">
        <f>'ادخال البيانات'!AP73</f>
        <v/>
      </c>
      <c r="D72" s="6" t="str">
        <f>'ادخال البيانات'!AQ73</f>
        <v/>
      </c>
      <c r="E72" s="6" t="str">
        <f>'ادخال البيانات'!AR73</f>
        <v/>
      </c>
      <c r="F72" s="6" t="str">
        <f>'ادخال البيانات'!AS73</f>
        <v/>
      </c>
      <c r="G72" s="6" t="str">
        <f>'ادخال البيانات'!AT73</f>
        <v/>
      </c>
      <c r="H72" s="6" t="str">
        <f>'ادخال البيانات'!AU73</f>
        <v/>
      </c>
      <c r="I72" s="6" t="str">
        <f>'ادخال البيانات'!AV73</f>
        <v/>
      </c>
      <c r="J72" s="6" t="str">
        <f>'ادخال البيانات'!AW73</f>
        <v/>
      </c>
      <c r="K72" s="6" t="str">
        <f>'ادخال البيانات'!AX73</f>
        <v/>
      </c>
      <c r="L72" s="6" t="str">
        <f>'ادخال البيانات'!AY73</f>
        <v/>
      </c>
      <c r="M72" s="6" t="str">
        <f>'ادخال البيانات'!AZ73</f>
        <v/>
      </c>
      <c r="N72" s="6" t="str">
        <f>'ادخال البيانات'!BA73</f>
        <v/>
      </c>
      <c r="O72" s="6" t="str">
        <f>'ادخال البيانات'!BB73</f>
        <v/>
      </c>
      <c r="P72" s="6" t="str">
        <f>'ادخال البيانات'!BC73</f>
        <v/>
      </c>
      <c r="Q72" s="6" t="str">
        <f>'ادخال البيانات'!BD73</f>
        <v/>
      </c>
      <c r="R72" s="6" t="str">
        <f>'ادخال البيانات'!BE73</f>
        <v/>
      </c>
      <c r="S72" s="6" t="str">
        <f>'ادخال البيانات'!BF73</f>
        <v/>
      </c>
      <c r="T72" s="6" t="str">
        <f>'ادخال البيانات'!BG73</f>
        <v/>
      </c>
      <c r="U72" s="6" t="str">
        <f>'ادخال البيانات'!BH73</f>
        <v/>
      </c>
      <c r="V72" s="183" t="str">
        <f>'ادخال البيانات'!BI73</f>
        <v/>
      </c>
      <c r="W72" s="190">
        <f t="shared" si="3"/>
        <v>0</v>
      </c>
    </row>
    <row r="73" spans="2:23" x14ac:dyDescent="0.2">
      <c r="B73" s="192" t="str">
        <f>IF('ادخال البيانات'!A74="","",'ادخال البيانات'!A74)</f>
        <v/>
      </c>
      <c r="C73" s="6" t="str">
        <f>'ادخال البيانات'!AP74</f>
        <v/>
      </c>
      <c r="D73" s="6" t="str">
        <f>'ادخال البيانات'!AQ74</f>
        <v/>
      </c>
      <c r="E73" s="6" t="str">
        <f>'ادخال البيانات'!AR74</f>
        <v/>
      </c>
      <c r="F73" s="6" t="str">
        <f>'ادخال البيانات'!AS74</f>
        <v/>
      </c>
      <c r="G73" s="6" t="str">
        <f>'ادخال البيانات'!AT74</f>
        <v/>
      </c>
      <c r="H73" s="6" t="str">
        <f>'ادخال البيانات'!AU74</f>
        <v/>
      </c>
      <c r="I73" s="6" t="str">
        <f>'ادخال البيانات'!AV74</f>
        <v/>
      </c>
      <c r="J73" s="6" t="str">
        <f>'ادخال البيانات'!AW74</f>
        <v/>
      </c>
      <c r="K73" s="6" t="str">
        <f>'ادخال البيانات'!AX74</f>
        <v/>
      </c>
      <c r="L73" s="6" t="str">
        <f>'ادخال البيانات'!AY74</f>
        <v/>
      </c>
      <c r="M73" s="6" t="str">
        <f>'ادخال البيانات'!AZ74</f>
        <v/>
      </c>
      <c r="N73" s="6" t="str">
        <f>'ادخال البيانات'!BA74</f>
        <v/>
      </c>
      <c r="O73" s="6" t="str">
        <f>'ادخال البيانات'!BB74</f>
        <v/>
      </c>
      <c r="P73" s="6" t="str">
        <f>'ادخال البيانات'!BC74</f>
        <v/>
      </c>
      <c r="Q73" s="6" t="str">
        <f>'ادخال البيانات'!BD74</f>
        <v/>
      </c>
      <c r="R73" s="6" t="str">
        <f>'ادخال البيانات'!BE74</f>
        <v/>
      </c>
      <c r="S73" s="6" t="str">
        <f>'ادخال البيانات'!BF74</f>
        <v/>
      </c>
      <c r="T73" s="6" t="str">
        <f>'ادخال البيانات'!BG74</f>
        <v/>
      </c>
      <c r="U73" s="6" t="str">
        <f>'ادخال البيانات'!BH74</f>
        <v/>
      </c>
      <c r="V73" s="183" t="str">
        <f>'ادخال البيانات'!BI74</f>
        <v/>
      </c>
      <c r="W73" s="190">
        <f t="shared" si="3"/>
        <v>0</v>
      </c>
    </row>
    <row r="74" spans="2:23" x14ac:dyDescent="0.2">
      <c r="B74" s="192" t="str">
        <f>IF('ادخال البيانات'!A75="","",'ادخال البيانات'!A75)</f>
        <v/>
      </c>
      <c r="C74" s="6" t="str">
        <f>'ادخال البيانات'!AP75</f>
        <v/>
      </c>
      <c r="D74" s="6" t="str">
        <f>'ادخال البيانات'!AQ75</f>
        <v/>
      </c>
      <c r="E74" s="6" t="str">
        <f>'ادخال البيانات'!AR75</f>
        <v/>
      </c>
      <c r="F74" s="6" t="str">
        <f>'ادخال البيانات'!AS75</f>
        <v/>
      </c>
      <c r="G74" s="6" t="str">
        <f>'ادخال البيانات'!AT75</f>
        <v/>
      </c>
      <c r="H74" s="6" t="str">
        <f>'ادخال البيانات'!AU75</f>
        <v/>
      </c>
      <c r="I74" s="6" t="str">
        <f>'ادخال البيانات'!AV75</f>
        <v/>
      </c>
      <c r="J74" s="6" t="str">
        <f>'ادخال البيانات'!AW75</f>
        <v/>
      </c>
      <c r="K74" s="6" t="str">
        <f>'ادخال البيانات'!AX75</f>
        <v/>
      </c>
      <c r="L74" s="6" t="str">
        <f>'ادخال البيانات'!AY75</f>
        <v/>
      </c>
      <c r="M74" s="6" t="str">
        <f>'ادخال البيانات'!AZ75</f>
        <v/>
      </c>
      <c r="N74" s="6" t="str">
        <f>'ادخال البيانات'!BA75</f>
        <v/>
      </c>
      <c r="O74" s="6" t="str">
        <f>'ادخال البيانات'!BB75</f>
        <v/>
      </c>
      <c r="P74" s="6" t="str">
        <f>'ادخال البيانات'!BC75</f>
        <v/>
      </c>
      <c r="Q74" s="6" t="str">
        <f>'ادخال البيانات'!BD75</f>
        <v/>
      </c>
      <c r="R74" s="6" t="str">
        <f>'ادخال البيانات'!BE75</f>
        <v/>
      </c>
      <c r="S74" s="6" t="str">
        <f>'ادخال البيانات'!BF75</f>
        <v/>
      </c>
      <c r="T74" s="6" t="str">
        <f>'ادخال البيانات'!BG75</f>
        <v/>
      </c>
      <c r="U74" s="6" t="str">
        <f>'ادخال البيانات'!BH75</f>
        <v/>
      </c>
      <c r="V74" s="183" t="str">
        <f>'ادخال البيانات'!BI75</f>
        <v/>
      </c>
      <c r="W74" s="190">
        <f t="shared" si="3"/>
        <v>0</v>
      </c>
    </row>
    <row r="75" spans="2:23" x14ac:dyDescent="0.2">
      <c r="B75" s="192" t="str">
        <f>IF('ادخال البيانات'!A76="","",'ادخال البيانات'!A76)</f>
        <v/>
      </c>
      <c r="C75" s="6" t="str">
        <f>'ادخال البيانات'!AP76</f>
        <v/>
      </c>
      <c r="D75" s="6" t="str">
        <f>'ادخال البيانات'!AQ76</f>
        <v/>
      </c>
      <c r="E75" s="6" t="str">
        <f>'ادخال البيانات'!AR76</f>
        <v/>
      </c>
      <c r="F75" s="6" t="str">
        <f>'ادخال البيانات'!AS76</f>
        <v/>
      </c>
      <c r="G75" s="6" t="str">
        <f>'ادخال البيانات'!AT76</f>
        <v/>
      </c>
      <c r="H75" s="6" t="str">
        <f>'ادخال البيانات'!AU76</f>
        <v/>
      </c>
      <c r="I75" s="6" t="str">
        <f>'ادخال البيانات'!AV76</f>
        <v/>
      </c>
      <c r="J75" s="6" t="str">
        <f>'ادخال البيانات'!AW76</f>
        <v/>
      </c>
      <c r="K75" s="6" t="str">
        <f>'ادخال البيانات'!AX76</f>
        <v/>
      </c>
      <c r="L75" s="6" t="str">
        <f>'ادخال البيانات'!AY76</f>
        <v/>
      </c>
      <c r="M75" s="6" t="str">
        <f>'ادخال البيانات'!AZ76</f>
        <v/>
      </c>
      <c r="N75" s="6" t="str">
        <f>'ادخال البيانات'!BA76</f>
        <v/>
      </c>
      <c r="O75" s="6" t="str">
        <f>'ادخال البيانات'!BB76</f>
        <v/>
      </c>
      <c r="P75" s="6" t="str">
        <f>'ادخال البيانات'!BC76</f>
        <v/>
      </c>
      <c r="Q75" s="6" t="str">
        <f>'ادخال البيانات'!BD76</f>
        <v/>
      </c>
      <c r="R75" s="6" t="str">
        <f>'ادخال البيانات'!BE76</f>
        <v/>
      </c>
      <c r="S75" s="6" t="str">
        <f>'ادخال البيانات'!BF76</f>
        <v/>
      </c>
      <c r="T75" s="6" t="str">
        <f>'ادخال البيانات'!BG76</f>
        <v/>
      </c>
      <c r="U75" s="6" t="str">
        <f>'ادخال البيانات'!BH76</f>
        <v/>
      </c>
      <c r="V75" s="183" t="str">
        <f>'ادخال البيانات'!BI76</f>
        <v/>
      </c>
      <c r="W75" s="190">
        <f t="shared" si="3"/>
        <v>0</v>
      </c>
    </row>
    <row r="76" spans="2:23" x14ac:dyDescent="0.2">
      <c r="B76" s="192" t="str">
        <f>IF('ادخال البيانات'!A77="","",'ادخال البيانات'!A77)</f>
        <v/>
      </c>
      <c r="C76" s="6" t="str">
        <f>'ادخال البيانات'!AP77</f>
        <v/>
      </c>
      <c r="D76" s="6" t="str">
        <f>'ادخال البيانات'!AQ77</f>
        <v/>
      </c>
      <c r="E76" s="6" t="str">
        <f>'ادخال البيانات'!AR77</f>
        <v/>
      </c>
      <c r="F76" s="6" t="str">
        <f>'ادخال البيانات'!AS77</f>
        <v/>
      </c>
      <c r="G76" s="6" t="str">
        <f>'ادخال البيانات'!AT77</f>
        <v/>
      </c>
      <c r="H76" s="6" t="str">
        <f>'ادخال البيانات'!AU77</f>
        <v/>
      </c>
      <c r="I76" s="6" t="str">
        <f>'ادخال البيانات'!AV77</f>
        <v/>
      </c>
      <c r="J76" s="6" t="str">
        <f>'ادخال البيانات'!AW77</f>
        <v/>
      </c>
      <c r="K76" s="6" t="str">
        <f>'ادخال البيانات'!AX77</f>
        <v/>
      </c>
      <c r="L76" s="6" t="str">
        <f>'ادخال البيانات'!AY77</f>
        <v/>
      </c>
      <c r="M76" s="6" t="str">
        <f>'ادخال البيانات'!AZ77</f>
        <v/>
      </c>
      <c r="N76" s="6" t="str">
        <f>'ادخال البيانات'!BA77</f>
        <v/>
      </c>
      <c r="O76" s="6" t="str">
        <f>'ادخال البيانات'!BB77</f>
        <v/>
      </c>
      <c r="P76" s="6" t="str">
        <f>'ادخال البيانات'!BC77</f>
        <v/>
      </c>
      <c r="Q76" s="6" t="str">
        <f>'ادخال البيانات'!BD77</f>
        <v/>
      </c>
      <c r="R76" s="6" t="str">
        <f>'ادخال البيانات'!BE77</f>
        <v/>
      </c>
      <c r="S76" s="6" t="str">
        <f>'ادخال البيانات'!BF77</f>
        <v/>
      </c>
      <c r="T76" s="6" t="str">
        <f>'ادخال البيانات'!BG77</f>
        <v/>
      </c>
      <c r="U76" s="6" t="str">
        <f>'ادخال البيانات'!BH77</f>
        <v/>
      </c>
      <c r="V76" s="183" t="str">
        <f>'ادخال البيانات'!BI77</f>
        <v/>
      </c>
      <c r="W76" s="190">
        <f t="shared" si="3"/>
        <v>0</v>
      </c>
    </row>
    <row r="77" spans="2:23" x14ac:dyDescent="0.2">
      <c r="B77" s="192" t="str">
        <f>IF('ادخال البيانات'!A78="","",'ادخال البيانات'!A78)</f>
        <v/>
      </c>
      <c r="C77" s="6" t="str">
        <f>'ادخال البيانات'!AP78</f>
        <v/>
      </c>
      <c r="D77" s="6" t="str">
        <f>'ادخال البيانات'!AQ78</f>
        <v/>
      </c>
      <c r="E77" s="6" t="str">
        <f>'ادخال البيانات'!AR78</f>
        <v/>
      </c>
      <c r="F77" s="6" t="str">
        <f>'ادخال البيانات'!AS78</f>
        <v/>
      </c>
      <c r="G77" s="6" t="str">
        <f>'ادخال البيانات'!AT78</f>
        <v/>
      </c>
      <c r="H77" s="6" t="str">
        <f>'ادخال البيانات'!AU78</f>
        <v/>
      </c>
      <c r="I77" s="6" t="str">
        <f>'ادخال البيانات'!AV78</f>
        <v/>
      </c>
      <c r="J77" s="6" t="str">
        <f>'ادخال البيانات'!AW78</f>
        <v/>
      </c>
      <c r="K77" s="6" t="str">
        <f>'ادخال البيانات'!AX78</f>
        <v/>
      </c>
      <c r="L77" s="6" t="str">
        <f>'ادخال البيانات'!AY78</f>
        <v/>
      </c>
      <c r="M77" s="6" t="str">
        <f>'ادخال البيانات'!AZ78</f>
        <v/>
      </c>
      <c r="N77" s="6" t="str">
        <f>'ادخال البيانات'!BA78</f>
        <v/>
      </c>
      <c r="O77" s="6" t="str">
        <f>'ادخال البيانات'!BB78</f>
        <v/>
      </c>
      <c r="P77" s="6" t="str">
        <f>'ادخال البيانات'!BC78</f>
        <v/>
      </c>
      <c r="Q77" s="6" t="str">
        <f>'ادخال البيانات'!BD78</f>
        <v/>
      </c>
      <c r="R77" s="6" t="str">
        <f>'ادخال البيانات'!BE78</f>
        <v/>
      </c>
      <c r="S77" s="6" t="str">
        <f>'ادخال البيانات'!BF78</f>
        <v/>
      </c>
      <c r="T77" s="6" t="str">
        <f>'ادخال البيانات'!BG78</f>
        <v/>
      </c>
      <c r="U77" s="6" t="str">
        <f>'ادخال البيانات'!BH78</f>
        <v/>
      </c>
      <c r="V77" s="183" t="str">
        <f>'ادخال البيانات'!BI78</f>
        <v/>
      </c>
      <c r="W77" s="190">
        <f t="shared" si="3"/>
        <v>0</v>
      </c>
    </row>
    <row r="78" spans="2:23" x14ac:dyDescent="0.2">
      <c r="B78" s="192" t="str">
        <f>IF('ادخال البيانات'!A79="","",'ادخال البيانات'!A79)</f>
        <v/>
      </c>
      <c r="C78" s="6" t="str">
        <f>'ادخال البيانات'!AP79</f>
        <v/>
      </c>
      <c r="D78" s="6" t="str">
        <f>'ادخال البيانات'!AQ79</f>
        <v/>
      </c>
      <c r="E78" s="6" t="str">
        <f>'ادخال البيانات'!AR79</f>
        <v/>
      </c>
      <c r="F78" s="6" t="str">
        <f>'ادخال البيانات'!AS79</f>
        <v/>
      </c>
      <c r="G78" s="6" t="str">
        <f>'ادخال البيانات'!AT79</f>
        <v/>
      </c>
      <c r="H78" s="6" t="str">
        <f>'ادخال البيانات'!AU79</f>
        <v/>
      </c>
      <c r="I78" s="6" t="str">
        <f>'ادخال البيانات'!AV79</f>
        <v/>
      </c>
      <c r="J78" s="6" t="str">
        <f>'ادخال البيانات'!AW79</f>
        <v/>
      </c>
      <c r="K78" s="6" t="str">
        <f>'ادخال البيانات'!AX79</f>
        <v/>
      </c>
      <c r="L78" s="6" t="str">
        <f>'ادخال البيانات'!AY79</f>
        <v/>
      </c>
      <c r="M78" s="6" t="str">
        <f>'ادخال البيانات'!AZ79</f>
        <v/>
      </c>
      <c r="N78" s="6" t="str">
        <f>'ادخال البيانات'!BA79</f>
        <v/>
      </c>
      <c r="O78" s="6" t="str">
        <f>'ادخال البيانات'!BB79</f>
        <v/>
      </c>
      <c r="P78" s="6" t="str">
        <f>'ادخال البيانات'!BC79</f>
        <v/>
      </c>
      <c r="Q78" s="6" t="str">
        <f>'ادخال البيانات'!BD79</f>
        <v/>
      </c>
      <c r="R78" s="6" t="str">
        <f>'ادخال البيانات'!BE79</f>
        <v/>
      </c>
      <c r="S78" s="6" t="str">
        <f>'ادخال البيانات'!BF79</f>
        <v/>
      </c>
      <c r="T78" s="6" t="str">
        <f>'ادخال البيانات'!BG79</f>
        <v/>
      </c>
      <c r="U78" s="6" t="str">
        <f>'ادخال البيانات'!BH79</f>
        <v/>
      </c>
      <c r="V78" s="183" t="str">
        <f>'ادخال البيانات'!BI79</f>
        <v/>
      </c>
      <c r="W78" s="190">
        <f t="shared" si="3"/>
        <v>0</v>
      </c>
    </row>
    <row r="79" spans="2:23" x14ac:dyDescent="0.2">
      <c r="B79" s="192" t="str">
        <f>IF('ادخال البيانات'!A80="","",'ادخال البيانات'!A80)</f>
        <v/>
      </c>
      <c r="C79" s="6" t="str">
        <f>'ادخال البيانات'!AP80</f>
        <v/>
      </c>
      <c r="D79" s="6" t="str">
        <f>'ادخال البيانات'!AQ80</f>
        <v/>
      </c>
      <c r="E79" s="6" t="str">
        <f>'ادخال البيانات'!AR80</f>
        <v/>
      </c>
      <c r="F79" s="6" t="str">
        <f>'ادخال البيانات'!AS80</f>
        <v/>
      </c>
      <c r="G79" s="6" t="str">
        <f>'ادخال البيانات'!AT80</f>
        <v/>
      </c>
      <c r="H79" s="6" t="str">
        <f>'ادخال البيانات'!AU80</f>
        <v/>
      </c>
      <c r="I79" s="6" t="str">
        <f>'ادخال البيانات'!AV80</f>
        <v/>
      </c>
      <c r="J79" s="6" t="str">
        <f>'ادخال البيانات'!AW80</f>
        <v/>
      </c>
      <c r="K79" s="6" t="str">
        <f>'ادخال البيانات'!AX80</f>
        <v/>
      </c>
      <c r="L79" s="6" t="str">
        <f>'ادخال البيانات'!AY80</f>
        <v/>
      </c>
      <c r="M79" s="6" t="str">
        <f>'ادخال البيانات'!AZ80</f>
        <v/>
      </c>
      <c r="N79" s="6" t="str">
        <f>'ادخال البيانات'!BA80</f>
        <v/>
      </c>
      <c r="O79" s="6" t="str">
        <f>'ادخال البيانات'!BB80</f>
        <v/>
      </c>
      <c r="P79" s="6" t="str">
        <f>'ادخال البيانات'!BC80</f>
        <v/>
      </c>
      <c r="Q79" s="6" t="str">
        <f>'ادخال البيانات'!BD80</f>
        <v/>
      </c>
      <c r="R79" s="6" t="str">
        <f>'ادخال البيانات'!BE80</f>
        <v/>
      </c>
      <c r="S79" s="6" t="str">
        <f>'ادخال البيانات'!BF80</f>
        <v/>
      </c>
      <c r="T79" s="6" t="str">
        <f>'ادخال البيانات'!BG80</f>
        <v/>
      </c>
      <c r="U79" s="6" t="str">
        <f>'ادخال البيانات'!BH80</f>
        <v/>
      </c>
      <c r="V79" s="183" t="str">
        <f>'ادخال البيانات'!BI80</f>
        <v/>
      </c>
      <c r="W79" s="190">
        <f t="shared" si="3"/>
        <v>0</v>
      </c>
    </row>
    <row r="80" spans="2:23" x14ac:dyDescent="0.2">
      <c r="B80" s="192" t="str">
        <f>IF('ادخال البيانات'!A81="","",'ادخال البيانات'!A81)</f>
        <v/>
      </c>
      <c r="C80" s="6" t="str">
        <f>'ادخال البيانات'!AP81</f>
        <v/>
      </c>
      <c r="D80" s="6" t="str">
        <f>'ادخال البيانات'!AQ81</f>
        <v/>
      </c>
      <c r="E80" s="6" t="str">
        <f>'ادخال البيانات'!AR81</f>
        <v/>
      </c>
      <c r="F80" s="6" t="str">
        <f>'ادخال البيانات'!AS81</f>
        <v/>
      </c>
      <c r="G80" s="6" t="str">
        <f>'ادخال البيانات'!AT81</f>
        <v/>
      </c>
      <c r="H80" s="6" t="str">
        <f>'ادخال البيانات'!AU81</f>
        <v/>
      </c>
      <c r="I80" s="6" t="str">
        <f>'ادخال البيانات'!AV81</f>
        <v/>
      </c>
      <c r="J80" s="6" t="str">
        <f>'ادخال البيانات'!AW81</f>
        <v/>
      </c>
      <c r="K80" s="6" t="str">
        <f>'ادخال البيانات'!AX81</f>
        <v/>
      </c>
      <c r="L80" s="6" t="str">
        <f>'ادخال البيانات'!AY81</f>
        <v/>
      </c>
      <c r="M80" s="6" t="str">
        <f>'ادخال البيانات'!AZ81</f>
        <v/>
      </c>
      <c r="N80" s="6" t="str">
        <f>'ادخال البيانات'!BA81</f>
        <v/>
      </c>
      <c r="O80" s="6" t="str">
        <f>'ادخال البيانات'!BB81</f>
        <v/>
      </c>
      <c r="P80" s="6" t="str">
        <f>'ادخال البيانات'!BC81</f>
        <v/>
      </c>
      <c r="Q80" s="6" t="str">
        <f>'ادخال البيانات'!BD81</f>
        <v/>
      </c>
      <c r="R80" s="6" t="str">
        <f>'ادخال البيانات'!BE81</f>
        <v/>
      </c>
      <c r="S80" s="6" t="str">
        <f>'ادخال البيانات'!BF81</f>
        <v/>
      </c>
      <c r="T80" s="6" t="str">
        <f>'ادخال البيانات'!BG81</f>
        <v/>
      </c>
      <c r="U80" s="6" t="str">
        <f>'ادخال البيانات'!BH81</f>
        <v/>
      </c>
      <c r="V80" s="183" t="str">
        <f>'ادخال البيانات'!BI81</f>
        <v/>
      </c>
      <c r="W80" s="190">
        <f t="shared" si="3"/>
        <v>0</v>
      </c>
    </row>
    <row r="81" spans="2:23" x14ac:dyDescent="0.2">
      <c r="B81" s="192" t="str">
        <f>IF('ادخال البيانات'!A82="","",'ادخال البيانات'!A82)</f>
        <v/>
      </c>
      <c r="C81" s="6" t="str">
        <f>'ادخال البيانات'!AP82</f>
        <v/>
      </c>
      <c r="D81" s="6" t="str">
        <f>'ادخال البيانات'!AQ82</f>
        <v/>
      </c>
      <c r="E81" s="6" t="str">
        <f>'ادخال البيانات'!AR82</f>
        <v/>
      </c>
      <c r="F81" s="6" t="str">
        <f>'ادخال البيانات'!AS82</f>
        <v/>
      </c>
      <c r="G81" s="6" t="str">
        <f>'ادخال البيانات'!AT82</f>
        <v/>
      </c>
      <c r="H81" s="6" t="str">
        <f>'ادخال البيانات'!AU82</f>
        <v/>
      </c>
      <c r="I81" s="6" t="str">
        <f>'ادخال البيانات'!AV82</f>
        <v/>
      </c>
      <c r="J81" s="6" t="str">
        <f>'ادخال البيانات'!AW82</f>
        <v/>
      </c>
      <c r="K81" s="6" t="str">
        <f>'ادخال البيانات'!AX82</f>
        <v/>
      </c>
      <c r="L81" s="6" t="str">
        <f>'ادخال البيانات'!AY82</f>
        <v/>
      </c>
      <c r="M81" s="6" t="str">
        <f>'ادخال البيانات'!AZ82</f>
        <v/>
      </c>
      <c r="N81" s="6" t="str">
        <f>'ادخال البيانات'!BA82</f>
        <v/>
      </c>
      <c r="O81" s="6" t="str">
        <f>'ادخال البيانات'!BB82</f>
        <v/>
      </c>
      <c r="P81" s="6" t="str">
        <f>'ادخال البيانات'!BC82</f>
        <v/>
      </c>
      <c r="Q81" s="6" t="str">
        <f>'ادخال البيانات'!BD82</f>
        <v/>
      </c>
      <c r="R81" s="6" t="str">
        <f>'ادخال البيانات'!BE82</f>
        <v/>
      </c>
      <c r="S81" s="6" t="str">
        <f>'ادخال البيانات'!BF82</f>
        <v/>
      </c>
      <c r="T81" s="6" t="str">
        <f>'ادخال البيانات'!BG82</f>
        <v/>
      </c>
      <c r="U81" s="6" t="str">
        <f>'ادخال البيانات'!BH82</f>
        <v/>
      </c>
      <c r="V81" s="183" t="str">
        <f>'ادخال البيانات'!BI82</f>
        <v/>
      </c>
      <c r="W81" s="190">
        <f t="shared" si="3"/>
        <v>0</v>
      </c>
    </row>
    <row r="82" spans="2:23" x14ac:dyDescent="0.2">
      <c r="B82" s="192" t="str">
        <f>IF('ادخال البيانات'!A83="","",'ادخال البيانات'!A83)</f>
        <v/>
      </c>
      <c r="C82" s="6" t="str">
        <f>'ادخال البيانات'!AP83</f>
        <v/>
      </c>
      <c r="D82" s="6" t="str">
        <f>'ادخال البيانات'!AQ83</f>
        <v/>
      </c>
      <c r="E82" s="6" t="str">
        <f>'ادخال البيانات'!AR83</f>
        <v/>
      </c>
      <c r="F82" s="6" t="str">
        <f>'ادخال البيانات'!AS83</f>
        <v/>
      </c>
      <c r="G82" s="6" t="str">
        <f>'ادخال البيانات'!AT83</f>
        <v/>
      </c>
      <c r="H82" s="6" t="str">
        <f>'ادخال البيانات'!AU83</f>
        <v/>
      </c>
      <c r="I82" s="6" t="str">
        <f>'ادخال البيانات'!AV83</f>
        <v/>
      </c>
      <c r="J82" s="6" t="str">
        <f>'ادخال البيانات'!AW83</f>
        <v/>
      </c>
      <c r="K82" s="6" t="str">
        <f>'ادخال البيانات'!AX83</f>
        <v/>
      </c>
      <c r="L82" s="6" t="str">
        <f>'ادخال البيانات'!AY83</f>
        <v/>
      </c>
      <c r="M82" s="6" t="str">
        <f>'ادخال البيانات'!AZ83</f>
        <v/>
      </c>
      <c r="N82" s="6" t="str">
        <f>'ادخال البيانات'!BA83</f>
        <v/>
      </c>
      <c r="O82" s="6" t="str">
        <f>'ادخال البيانات'!BB83</f>
        <v/>
      </c>
      <c r="P82" s="6" t="str">
        <f>'ادخال البيانات'!BC83</f>
        <v/>
      </c>
      <c r="Q82" s="6" t="str">
        <f>'ادخال البيانات'!BD83</f>
        <v/>
      </c>
      <c r="R82" s="6" t="str">
        <f>'ادخال البيانات'!BE83</f>
        <v/>
      </c>
      <c r="S82" s="6" t="str">
        <f>'ادخال البيانات'!BF83</f>
        <v/>
      </c>
      <c r="T82" s="6" t="str">
        <f>'ادخال البيانات'!BG83</f>
        <v/>
      </c>
      <c r="U82" s="6" t="str">
        <f>'ادخال البيانات'!BH83</f>
        <v/>
      </c>
      <c r="V82" s="183" t="str">
        <f>'ادخال البيانات'!BI83</f>
        <v/>
      </c>
      <c r="W82" s="190">
        <f t="shared" si="3"/>
        <v>0</v>
      </c>
    </row>
    <row r="83" spans="2:23" x14ac:dyDescent="0.2">
      <c r="B83" s="192" t="str">
        <f>IF('ادخال البيانات'!A84="","",'ادخال البيانات'!A84)</f>
        <v/>
      </c>
      <c r="C83" s="6" t="str">
        <f>'ادخال البيانات'!AP84</f>
        <v/>
      </c>
      <c r="D83" s="6" t="str">
        <f>'ادخال البيانات'!AQ84</f>
        <v/>
      </c>
      <c r="E83" s="6" t="str">
        <f>'ادخال البيانات'!AR84</f>
        <v/>
      </c>
      <c r="F83" s="6" t="str">
        <f>'ادخال البيانات'!AS84</f>
        <v/>
      </c>
      <c r="G83" s="6" t="str">
        <f>'ادخال البيانات'!AT84</f>
        <v/>
      </c>
      <c r="H83" s="6" t="str">
        <f>'ادخال البيانات'!AU84</f>
        <v/>
      </c>
      <c r="I83" s="6" t="str">
        <f>'ادخال البيانات'!AV84</f>
        <v/>
      </c>
      <c r="J83" s="6" t="str">
        <f>'ادخال البيانات'!AW84</f>
        <v/>
      </c>
      <c r="K83" s="6" t="str">
        <f>'ادخال البيانات'!AX84</f>
        <v/>
      </c>
      <c r="L83" s="6" t="str">
        <f>'ادخال البيانات'!AY84</f>
        <v/>
      </c>
      <c r="M83" s="6" t="str">
        <f>'ادخال البيانات'!AZ84</f>
        <v/>
      </c>
      <c r="N83" s="6" t="str">
        <f>'ادخال البيانات'!BA84</f>
        <v/>
      </c>
      <c r="O83" s="6" t="str">
        <f>'ادخال البيانات'!BB84</f>
        <v/>
      </c>
      <c r="P83" s="6" t="str">
        <f>'ادخال البيانات'!BC84</f>
        <v/>
      </c>
      <c r="Q83" s="6" t="str">
        <f>'ادخال البيانات'!BD84</f>
        <v/>
      </c>
      <c r="R83" s="6" t="str">
        <f>'ادخال البيانات'!BE84</f>
        <v/>
      </c>
      <c r="S83" s="6" t="str">
        <f>'ادخال البيانات'!BF84</f>
        <v/>
      </c>
      <c r="T83" s="6" t="str">
        <f>'ادخال البيانات'!BG84</f>
        <v/>
      </c>
      <c r="U83" s="6" t="str">
        <f>'ادخال البيانات'!BH84</f>
        <v/>
      </c>
      <c r="V83" s="183" t="str">
        <f>'ادخال البيانات'!BI84</f>
        <v/>
      </c>
      <c r="W83" s="190">
        <f t="shared" si="3"/>
        <v>0</v>
      </c>
    </row>
    <row r="84" spans="2:23" x14ac:dyDescent="0.2">
      <c r="B84" s="192" t="str">
        <f>IF('ادخال البيانات'!A85="","",'ادخال البيانات'!A85)</f>
        <v/>
      </c>
      <c r="C84" s="6" t="str">
        <f>'ادخال البيانات'!AP85</f>
        <v/>
      </c>
      <c r="D84" s="6" t="str">
        <f>'ادخال البيانات'!AQ85</f>
        <v/>
      </c>
      <c r="E84" s="6" t="str">
        <f>'ادخال البيانات'!AR85</f>
        <v/>
      </c>
      <c r="F84" s="6" t="str">
        <f>'ادخال البيانات'!AS85</f>
        <v/>
      </c>
      <c r="G84" s="6" t="str">
        <f>'ادخال البيانات'!AT85</f>
        <v/>
      </c>
      <c r="H84" s="6" t="str">
        <f>'ادخال البيانات'!AU85</f>
        <v/>
      </c>
      <c r="I84" s="6" t="str">
        <f>'ادخال البيانات'!AV85</f>
        <v/>
      </c>
      <c r="J84" s="6" t="str">
        <f>'ادخال البيانات'!AW85</f>
        <v/>
      </c>
      <c r="K84" s="6" t="str">
        <f>'ادخال البيانات'!AX85</f>
        <v/>
      </c>
      <c r="L84" s="6" t="str">
        <f>'ادخال البيانات'!AY85</f>
        <v/>
      </c>
      <c r="M84" s="6" t="str">
        <f>'ادخال البيانات'!AZ85</f>
        <v/>
      </c>
      <c r="N84" s="6" t="str">
        <f>'ادخال البيانات'!BA85</f>
        <v/>
      </c>
      <c r="O84" s="6" t="str">
        <f>'ادخال البيانات'!BB85</f>
        <v/>
      </c>
      <c r="P84" s="6" t="str">
        <f>'ادخال البيانات'!BC85</f>
        <v/>
      </c>
      <c r="Q84" s="6" t="str">
        <f>'ادخال البيانات'!BD85</f>
        <v/>
      </c>
      <c r="R84" s="6" t="str">
        <f>'ادخال البيانات'!BE85</f>
        <v/>
      </c>
      <c r="S84" s="6" t="str">
        <f>'ادخال البيانات'!BF85</f>
        <v/>
      </c>
      <c r="T84" s="6" t="str">
        <f>'ادخال البيانات'!BG85</f>
        <v/>
      </c>
      <c r="U84" s="6" t="str">
        <f>'ادخال البيانات'!BH85</f>
        <v/>
      </c>
      <c r="V84" s="183" t="str">
        <f>'ادخال البيانات'!BI85</f>
        <v/>
      </c>
      <c r="W84" s="190">
        <f t="shared" si="3"/>
        <v>0</v>
      </c>
    </row>
    <row r="85" spans="2:23" x14ac:dyDescent="0.2">
      <c r="B85" s="192" t="str">
        <f>IF('ادخال البيانات'!A86="","",'ادخال البيانات'!A86)</f>
        <v/>
      </c>
      <c r="C85" s="6" t="str">
        <f>'ادخال البيانات'!AP86</f>
        <v/>
      </c>
      <c r="D85" s="6" t="str">
        <f>'ادخال البيانات'!AQ86</f>
        <v/>
      </c>
      <c r="E85" s="6" t="str">
        <f>'ادخال البيانات'!AR86</f>
        <v/>
      </c>
      <c r="F85" s="6" t="str">
        <f>'ادخال البيانات'!AS86</f>
        <v/>
      </c>
      <c r="G85" s="6" t="str">
        <f>'ادخال البيانات'!AT86</f>
        <v/>
      </c>
      <c r="H85" s="6" t="str">
        <f>'ادخال البيانات'!AU86</f>
        <v/>
      </c>
      <c r="I85" s="6" t="str">
        <f>'ادخال البيانات'!AV86</f>
        <v/>
      </c>
      <c r="J85" s="6" t="str">
        <f>'ادخال البيانات'!AW86</f>
        <v/>
      </c>
      <c r="K85" s="6" t="str">
        <f>'ادخال البيانات'!AX86</f>
        <v/>
      </c>
      <c r="L85" s="6" t="str">
        <f>'ادخال البيانات'!AY86</f>
        <v/>
      </c>
      <c r="M85" s="6" t="str">
        <f>'ادخال البيانات'!AZ86</f>
        <v/>
      </c>
      <c r="N85" s="6" t="str">
        <f>'ادخال البيانات'!BA86</f>
        <v/>
      </c>
      <c r="O85" s="6" t="str">
        <f>'ادخال البيانات'!BB86</f>
        <v/>
      </c>
      <c r="P85" s="6" t="str">
        <f>'ادخال البيانات'!BC86</f>
        <v/>
      </c>
      <c r="Q85" s="6" t="str">
        <f>'ادخال البيانات'!BD86</f>
        <v/>
      </c>
      <c r="R85" s="6" t="str">
        <f>'ادخال البيانات'!BE86</f>
        <v/>
      </c>
      <c r="S85" s="6" t="str">
        <f>'ادخال البيانات'!BF86</f>
        <v/>
      </c>
      <c r="T85" s="6" t="str">
        <f>'ادخال البيانات'!BG86</f>
        <v/>
      </c>
      <c r="U85" s="6" t="str">
        <f>'ادخال البيانات'!BH86</f>
        <v/>
      </c>
      <c r="V85" s="183" t="str">
        <f>'ادخال البيانات'!BI86</f>
        <v/>
      </c>
      <c r="W85" s="190">
        <f t="shared" si="3"/>
        <v>0</v>
      </c>
    </row>
    <row r="86" spans="2:23" x14ac:dyDescent="0.2">
      <c r="B86" s="192" t="str">
        <f>IF('ادخال البيانات'!A87="","",'ادخال البيانات'!A87)</f>
        <v/>
      </c>
      <c r="C86" s="6" t="str">
        <f>'ادخال البيانات'!AP87</f>
        <v/>
      </c>
      <c r="D86" s="6" t="str">
        <f>'ادخال البيانات'!AQ87</f>
        <v/>
      </c>
      <c r="E86" s="6" t="str">
        <f>'ادخال البيانات'!AR87</f>
        <v/>
      </c>
      <c r="F86" s="6" t="str">
        <f>'ادخال البيانات'!AS87</f>
        <v/>
      </c>
      <c r="G86" s="6" t="str">
        <f>'ادخال البيانات'!AT87</f>
        <v/>
      </c>
      <c r="H86" s="6" t="str">
        <f>'ادخال البيانات'!AU87</f>
        <v/>
      </c>
      <c r="I86" s="6" t="str">
        <f>'ادخال البيانات'!AV87</f>
        <v/>
      </c>
      <c r="J86" s="6" t="str">
        <f>'ادخال البيانات'!AW87</f>
        <v/>
      </c>
      <c r="K86" s="6" t="str">
        <f>'ادخال البيانات'!AX87</f>
        <v/>
      </c>
      <c r="L86" s="6" t="str">
        <f>'ادخال البيانات'!AY87</f>
        <v/>
      </c>
      <c r="M86" s="6" t="str">
        <f>'ادخال البيانات'!AZ87</f>
        <v/>
      </c>
      <c r="N86" s="6" t="str">
        <f>'ادخال البيانات'!BA87</f>
        <v/>
      </c>
      <c r="O86" s="6" t="str">
        <f>'ادخال البيانات'!BB87</f>
        <v/>
      </c>
      <c r="P86" s="6" t="str">
        <f>'ادخال البيانات'!BC87</f>
        <v/>
      </c>
      <c r="Q86" s="6" t="str">
        <f>'ادخال البيانات'!BD87</f>
        <v/>
      </c>
      <c r="R86" s="6" t="str">
        <f>'ادخال البيانات'!BE87</f>
        <v/>
      </c>
      <c r="S86" s="6" t="str">
        <f>'ادخال البيانات'!BF87</f>
        <v/>
      </c>
      <c r="T86" s="6" t="str">
        <f>'ادخال البيانات'!BG87</f>
        <v/>
      </c>
      <c r="U86" s="6" t="str">
        <f>'ادخال البيانات'!BH87</f>
        <v/>
      </c>
      <c r="V86" s="183" t="str">
        <f>'ادخال البيانات'!BI87</f>
        <v/>
      </c>
      <c r="W86" s="190">
        <f t="shared" si="3"/>
        <v>0</v>
      </c>
    </row>
    <row r="87" spans="2:23" x14ac:dyDescent="0.2">
      <c r="B87" s="192" t="str">
        <f>IF('ادخال البيانات'!A88="","",'ادخال البيانات'!A88)</f>
        <v/>
      </c>
      <c r="C87" s="6" t="str">
        <f>'ادخال البيانات'!AP88</f>
        <v/>
      </c>
      <c r="D87" s="6" t="str">
        <f>'ادخال البيانات'!AQ88</f>
        <v/>
      </c>
      <c r="E87" s="6" t="str">
        <f>'ادخال البيانات'!AR88</f>
        <v/>
      </c>
      <c r="F87" s="6" t="str">
        <f>'ادخال البيانات'!AS88</f>
        <v/>
      </c>
      <c r="G87" s="6" t="str">
        <f>'ادخال البيانات'!AT88</f>
        <v/>
      </c>
      <c r="H87" s="6" t="str">
        <f>'ادخال البيانات'!AU88</f>
        <v/>
      </c>
      <c r="I87" s="6" t="str">
        <f>'ادخال البيانات'!AV88</f>
        <v/>
      </c>
      <c r="J87" s="6" t="str">
        <f>'ادخال البيانات'!AW88</f>
        <v/>
      </c>
      <c r="K87" s="6" t="str">
        <f>'ادخال البيانات'!AX88</f>
        <v/>
      </c>
      <c r="L87" s="6" t="str">
        <f>'ادخال البيانات'!AY88</f>
        <v/>
      </c>
      <c r="M87" s="6" t="str">
        <f>'ادخال البيانات'!AZ88</f>
        <v/>
      </c>
      <c r="N87" s="6" t="str">
        <f>'ادخال البيانات'!BA88</f>
        <v/>
      </c>
      <c r="O87" s="6" t="str">
        <f>'ادخال البيانات'!BB88</f>
        <v/>
      </c>
      <c r="P87" s="6" t="str">
        <f>'ادخال البيانات'!BC88</f>
        <v/>
      </c>
      <c r="Q87" s="6" t="str">
        <f>'ادخال البيانات'!BD88</f>
        <v/>
      </c>
      <c r="R87" s="6" t="str">
        <f>'ادخال البيانات'!BE88</f>
        <v/>
      </c>
      <c r="S87" s="6" t="str">
        <f>'ادخال البيانات'!BF88</f>
        <v/>
      </c>
      <c r="T87" s="6" t="str">
        <f>'ادخال البيانات'!BG88</f>
        <v/>
      </c>
      <c r="U87" s="6" t="str">
        <f>'ادخال البيانات'!BH88</f>
        <v/>
      </c>
      <c r="V87" s="183" t="str">
        <f>'ادخال البيانات'!BI88</f>
        <v/>
      </c>
      <c r="W87" s="190">
        <f t="shared" si="3"/>
        <v>0</v>
      </c>
    </row>
    <row r="88" spans="2:23" x14ac:dyDescent="0.2">
      <c r="B88" s="192" t="str">
        <f>IF('ادخال البيانات'!A89="","",'ادخال البيانات'!A89)</f>
        <v/>
      </c>
      <c r="C88" s="6" t="str">
        <f>'ادخال البيانات'!AP89</f>
        <v/>
      </c>
      <c r="D88" s="6" t="str">
        <f>'ادخال البيانات'!AQ89</f>
        <v/>
      </c>
      <c r="E88" s="6" t="str">
        <f>'ادخال البيانات'!AR89</f>
        <v/>
      </c>
      <c r="F88" s="6" t="str">
        <f>'ادخال البيانات'!AS89</f>
        <v/>
      </c>
      <c r="G88" s="6" t="str">
        <f>'ادخال البيانات'!AT89</f>
        <v/>
      </c>
      <c r="H88" s="6" t="str">
        <f>'ادخال البيانات'!AU89</f>
        <v/>
      </c>
      <c r="I88" s="6" t="str">
        <f>'ادخال البيانات'!AV89</f>
        <v/>
      </c>
      <c r="J88" s="6" t="str">
        <f>'ادخال البيانات'!AW89</f>
        <v/>
      </c>
      <c r="K88" s="6" t="str">
        <f>'ادخال البيانات'!AX89</f>
        <v/>
      </c>
      <c r="L88" s="6" t="str">
        <f>'ادخال البيانات'!AY89</f>
        <v/>
      </c>
      <c r="M88" s="6" t="str">
        <f>'ادخال البيانات'!AZ89</f>
        <v/>
      </c>
      <c r="N88" s="6" t="str">
        <f>'ادخال البيانات'!BA89</f>
        <v/>
      </c>
      <c r="O88" s="6" t="str">
        <f>'ادخال البيانات'!BB89</f>
        <v/>
      </c>
      <c r="P88" s="6" t="str">
        <f>'ادخال البيانات'!BC89</f>
        <v/>
      </c>
      <c r="Q88" s="6" t="str">
        <f>'ادخال البيانات'!BD89</f>
        <v/>
      </c>
      <c r="R88" s="6" t="str">
        <f>'ادخال البيانات'!BE89</f>
        <v/>
      </c>
      <c r="S88" s="6" t="str">
        <f>'ادخال البيانات'!BF89</f>
        <v/>
      </c>
      <c r="T88" s="6" t="str">
        <f>'ادخال البيانات'!BG89</f>
        <v/>
      </c>
      <c r="U88" s="6" t="str">
        <f>'ادخال البيانات'!BH89</f>
        <v/>
      </c>
      <c r="V88" s="183" t="str">
        <f>'ادخال البيانات'!BI89</f>
        <v/>
      </c>
      <c r="W88" s="190">
        <f t="shared" si="3"/>
        <v>0</v>
      </c>
    </row>
    <row r="89" spans="2:23" x14ac:dyDescent="0.2">
      <c r="B89" s="192" t="str">
        <f>IF('ادخال البيانات'!A90="","",'ادخال البيانات'!A90)</f>
        <v/>
      </c>
      <c r="C89" s="6" t="str">
        <f>'ادخال البيانات'!AP90</f>
        <v/>
      </c>
      <c r="D89" s="6" t="str">
        <f>'ادخال البيانات'!AQ90</f>
        <v/>
      </c>
      <c r="E89" s="6" t="str">
        <f>'ادخال البيانات'!AR90</f>
        <v/>
      </c>
      <c r="F89" s="6" t="str">
        <f>'ادخال البيانات'!AS90</f>
        <v/>
      </c>
      <c r="G89" s="6" t="str">
        <f>'ادخال البيانات'!AT90</f>
        <v/>
      </c>
      <c r="H89" s="6" t="str">
        <f>'ادخال البيانات'!AU90</f>
        <v/>
      </c>
      <c r="I89" s="6" t="str">
        <f>'ادخال البيانات'!AV90</f>
        <v/>
      </c>
      <c r="J89" s="6" t="str">
        <f>'ادخال البيانات'!AW90</f>
        <v/>
      </c>
      <c r="K89" s="6" t="str">
        <f>'ادخال البيانات'!AX90</f>
        <v/>
      </c>
      <c r="L89" s="6" t="str">
        <f>'ادخال البيانات'!AY90</f>
        <v/>
      </c>
      <c r="M89" s="6" t="str">
        <f>'ادخال البيانات'!AZ90</f>
        <v/>
      </c>
      <c r="N89" s="6" t="str">
        <f>'ادخال البيانات'!BA90</f>
        <v/>
      </c>
      <c r="O89" s="6" t="str">
        <f>'ادخال البيانات'!BB90</f>
        <v/>
      </c>
      <c r="P89" s="6" t="str">
        <f>'ادخال البيانات'!BC90</f>
        <v/>
      </c>
      <c r="Q89" s="6" t="str">
        <f>'ادخال البيانات'!BD90</f>
        <v/>
      </c>
      <c r="R89" s="6" t="str">
        <f>'ادخال البيانات'!BE90</f>
        <v/>
      </c>
      <c r="S89" s="6" t="str">
        <f>'ادخال البيانات'!BF90</f>
        <v/>
      </c>
      <c r="T89" s="6" t="str">
        <f>'ادخال البيانات'!BG90</f>
        <v/>
      </c>
      <c r="U89" s="6" t="str">
        <f>'ادخال البيانات'!BH90</f>
        <v/>
      </c>
      <c r="V89" s="183" t="str">
        <f>'ادخال البيانات'!BI90</f>
        <v/>
      </c>
      <c r="W89" s="190">
        <f t="shared" si="3"/>
        <v>0</v>
      </c>
    </row>
    <row r="90" spans="2:23" x14ac:dyDescent="0.2">
      <c r="B90" s="192" t="str">
        <f>IF('ادخال البيانات'!A91="","",'ادخال البيانات'!A91)</f>
        <v/>
      </c>
      <c r="C90" s="6" t="str">
        <f>'ادخال البيانات'!AP91</f>
        <v/>
      </c>
      <c r="D90" s="6" t="str">
        <f>'ادخال البيانات'!AQ91</f>
        <v/>
      </c>
      <c r="E90" s="6" t="str">
        <f>'ادخال البيانات'!AR91</f>
        <v/>
      </c>
      <c r="F90" s="6" t="str">
        <f>'ادخال البيانات'!AS91</f>
        <v/>
      </c>
      <c r="G90" s="6" t="str">
        <f>'ادخال البيانات'!AT91</f>
        <v/>
      </c>
      <c r="H90" s="6" t="str">
        <f>'ادخال البيانات'!AU91</f>
        <v/>
      </c>
      <c r="I90" s="6" t="str">
        <f>'ادخال البيانات'!AV91</f>
        <v/>
      </c>
      <c r="J90" s="6" t="str">
        <f>'ادخال البيانات'!AW91</f>
        <v/>
      </c>
      <c r="K90" s="6" t="str">
        <f>'ادخال البيانات'!AX91</f>
        <v/>
      </c>
      <c r="L90" s="6" t="str">
        <f>'ادخال البيانات'!AY91</f>
        <v/>
      </c>
      <c r="M90" s="6" t="str">
        <f>'ادخال البيانات'!AZ91</f>
        <v/>
      </c>
      <c r="N90" s="6" t="str">
        <f>'ادخال البيانات'!BA91</f>
        <v/>
      </c>
      <c r="O90" s="6" t="str">
        <f>'ادخال البيانات'!BB91</f>
        <v/>
      </c>
      <c r="P90" s="6" t="str">
        <f>'ادخال البيانات'!BC91</f>
        <v/>
      </c>
      <c r="Q90" s="6" t="str">
        <f>'ادخال البيانات'!BD91</f>
        <v/>
      </c>
      <c r="R90" s="6" t="str">
        <f>'ادخال البيانات'!BE91</f>
        <v/>
      </c>
      <c r="S90" s="6" t="str">
        <f>'ادخال البيانات'!BF91</f>
        <v/>
      </c>
      <c r="T90" s="6" t="str">
        <f>'ادخال البيانات'!BG91</f>
        <v/>
      </c>
      <c r="U90" s="6" t="str">
        <f>'ادخال البيانات'!BH91</f>
        <v/>
      </c>
      <c r="V90" s="183" t="str">
        <f>'ادخال البيانات'!BI91</f>
        <v/>
      </c>
      <c r="W90" s="190">
        <f t="shared" si="3"/>
        <v>0</v>
      </c>
    </row>
    <row r="91" spans="2:23" x14ac:dyDescent="0.2">
      <c r="B91" s="192" t="str">
        <f>IF('ادخال البيانات'!A92="","",'ادخال البيانات'!A92)</f>
        <v/>
      </c>
      <c r="C91" s="6" t="str">
        <f>'ادخال البيانات'!AP92</f>
        <v/>
      </c>
      <c r="D91" s="6" t="str">
        <f>'ادخال البيانات'!AQ92</f>
        <v/>
      </c>
      <c r="E91" s="6" t="str">
        <f>'ادخال البيانات'!AR92</f>
        <v/>
      </c>
      <c r="F91" s="6" t="str">
        <f>'ادخال البيانات'!AS92</f>
        <v/>
      </c>
      <c r="G91" s="6" t="str">
        <f>'ادخال البيانات'!AT92</f>
        <v/>
      </c>
      <c r="H91" s="6" t="str">
        <f>'ادخال البيانات'!AU92</f>
        <v/>
      </c>
      <c r="I91" s="6" t="str">
        <f>'ادخال البيانات'!AV92</f>
        <v/>
      </c>
      <c r="J91" s="6" t="str">
        <f>'ادخال البيانات'!AW92</f>
        <v/>
      </c>
      <c r="K91" s="6" t="str">
        <f>'ادخال البيانات'!AX92</f>
        <v/>
      </c>
      <c r="L91" s="6" t="str">
        <f>'ادخال البيانات'!AY92</f>
        <v/>
      </c>
      <c r="M91" s="6" t="str">
        <f>'ادخال البيانات'!AZ92</f>
        <v/>
      </c>
      <c r="N91" s="6" t="str">
        <f>'ادخال البيانات'!BA92</f>
        <v/>
      </c>
      <c r="O91" s="6" t="str">
        <f>'ادخال البيانات'!BB92</f>
        <v/>
      </c>
      <c r="P91" s="6" t="str">
        <f>'ادخال البيانات'!BC92</f>
        <v/>
      </c>
      <c r="Q91" s="6" t="str">
        <f>'ادخال البيانات'!BD92</f>
        <v/>
      </c>
      <c r="R91" s="6" t="str">
        <f>'ادخال البيانات'!BE92</f>
        <v/>
      </c>
      <c r="S91" s="6" t="str">
        <f>'ادخال البيانات'!BF92</f>
        <v/>
      </c>
      <c r="T91" s="6" t="str">
        <f>'ادخال البيانات'!BG92</f>
        <v/>
      </c>
      <c r="U91" s="6" t="str">
        <f>'ادخال البيانات'!BH92</f>
        <v/>
      </c>
      <c r="V91" s="183" t="str">
        <f>'ادخال البيانات'!BI92</f>
        <v/>
      </c>
      <c r="W91" s="190">
        <f t="shared" si="3"/>
        <v>0</v>
      </c>
    </row>
    <row r="92" spans="2:23" x14ac:dyDescent="0.2">
      <c r="B92" s="192" t="str">
        <f>IF('ادخال البيانات'!A93="","",'ادخال البيانات'!A93)</f>
        <v/>
      </c>
      <c r="C92" s="6" t="str">
        <f>'ادخال البيانات'!AP93</f>
        <v/>
      </c>
      <c r="D92" s="6" t="str">
        <f>'ادخال البيانات'!AQ93</f>
        <v/>
      </c>
      <c r="E92" s="6" t="str">
        <f>'ادخال البيانات'!AR93</f>
        <v/>
      </c>
      <c r="F92" s="6" t="str">
        <f>'ادخال البيانات'!AS93</f>
        <v/>
      </c>
      <c r="G92" s="6" t="str">
        <f>'ادخال البيانات'!AT93</f>
        <v/>
      </c>
      <c r="H92" s="6" t="str">
        <f>'ادخال البيانات'!AU93</f>
        <v/>
      </c>
      <c r="I92" s="6" t="str">
        <f>'ادخال البيانات'!AV93</f>
        <v/>
      </c>
      <c r="J92" s="6" t="str">
        <f>'ادخال البيانات'!AW93</f>
        <v/>
      </c>
      <c r="K92" s="6" t="str">
        <f>'ادخال البيانات'!AX93</f>
        <v/>
      </c>
      <c r="L92" s="6" t="str">
        <f>'ادخال البيانات'!AY93</f>
        <v/>
      </c>
      <c r="M92" s="6" t="str">
        <f>'ادخال البيانات'!AZ93</f>
        <v/>
      </c>
      <c r="N92" s="6" t="str">
        <f>'ادخال البيانات'!BA93</f>
        <v/>
      </c>
      <c r="O92" s="6" t="str">
        <f>'ادخال البيانات'!BB93</f>
        <v/>
      </c>
      <c r="P92" s="6" t="str">
        <f>'ادخال البيانات'!BC93</f>
        <v/>
      </c>
      <c r="Q92" s="6" t="str">
        <f>'ادخال البيانات'!BD93</f>
        <v/>
      </c>
      <c r="R92" s="6" t="str">
        <f>'ادخال البيانات'!BE93</f>
        <v/>
      </c>
      <c r="S92" s="6" t="str">
        <f>'ادخال البيانات'!BF93</f>
        <v/>
      </c>
      <c r="T92" s="6" t="str">
        <f>'ادخال البيانات'!BG93</f>
        <v/>
      </c>
      <c r="U92" s="6" t="str">
        <f>'ادخال البيانات'!BH93</f>
        <v/>
      </c>
      <c r="V92" s="183" t="str">
        <f>'ادخال البيانات'!BI93</f>
        <v/>
      </c>
      <c r="W92" s="190">
        <f t="shared" si="3"/>
        <v>0</v>
      </c>
    </row>
    <row r="93" spans="2:23" x14ac:dyDescent="0.2">
      <c r="B93" s="192" t="str">
        <f>IF('ادخال البيانات'!A94="","",'ادخال البيانات'!A94)</f>
        <v/>
      </c>
      <c r="C93" s="6" t="str">
        <f>'ادخال البيانات'!AP94</f>
        <v/>
      </c>
      <c r="D93" s="6" t="str">
        <f>'ادخال البيانات'!AQ94</f>
        <v/>
      </c>
      <c r="E93" s="6" t="str">
        <f>'ادخال البيانات'!AR94</f>
        <v/>
      </c>
      <c r="F93" s="6" t="str">
        <f>'ادخال البيانات'!AS94</f>
        <v/>
      </c>
      <c r="G93" s="6" t="str">
        <f>'ادخال البيانات'!AT94</f>
        <v/>
      </c>
      <c r="H93" s="6" t="str">
        <f>'ادخال البيانات'!AU94</f>
        <v/>
      </c>
      <c r="I93" s="6" t="str">
        <f>'ادخال البيانات'!AV94</f>
        <v/>
      </c>
      <c r="J93" s="6" t="str">
        <f>'ادخال البيانات'!AW94</f>
        <v/>
      </c>
      <c r="K93" s="6" t="str">
        <f>'ادخال البيانات'!AX94</f>
        <v/>
      </c>
      <c r="L93" s="6" t="str">
        <f>'ادخال البيانات'!AY94</f>
        <v/>
      </c>
      <c r="M93" s="6" t="str">
        <f>'ادخال البيانات'!AZ94</f>
        <v/>
      </c>
      <c r="N93" s="6" t="str">
        <f>'ادخال البيانات'!BA94</f>
        <v/>
      </c>
      <c r="O93" s="6" t="str">
        <f>'ادخال البيانات'!BB94</f>
        <v/>
      </c>
      <c r="P93" s="6" t="str">
        <f>'ادخال البيانات'!BC94</f>
        <v/>
      </c>
      <c r="Q93" s="6" t="str">
        <f>'ادخال البيانات'!BD94</f>
        <v/>
      </c>
      <c r="R93" s="6" t="str">
        <f>'ادخال البيانات'!BE94</f>
        <v/>
      </c>
      <c r="S93" s="6" t="str">
        <f>'ادخال البيانات'!BF94</f>
        <v/>
      </c>
      <c r="T93" s="6" t="str">
        <f>'ادخال البيانات'!BG94</f>
        <v/>
      </c>
      <c r="U93" s="6" t="str">
        <f>'ادخال البيانات'!BH94</f>
        <v/>
      </c>
      <c r="V93" s="183" t="str">
        <f>'ادخال البيانات'!BI94</f>
        <v/>
      </c>
      <c r="W93" s="190">
        <f t="shared" si="3"/>
        <v>0</v>
      </c>
    </row>
    <row r="94" spans="2:23" x14ac:dyDescent="0.2">
      <c r="B94" s="192" t="str">
        <f>IF('ادخال البيانات'!A95="","",'ادخال البيانات'!A95)</f>
        <v/>
      </c>
      <c r="C94" s="6" t="str">
        <f>'ادخال البيانات'!AP95</f>
        <v/>
      </c>
      <c r="D94" s="6" t="str">
        <f>'ادخال البيانات'!AQ95</f>
        <v/>
      </c>
      <c r="E94" s="6" t="str">
        <f>'ادخال البيانات'!AR95</f>
        <v/>
      </c>
      <c r="F94" s="6" t="str">
        <f>'ادخال البيانات'!AS95</f>
        <v/>
      </c>
      <c r="G94" s="6" t="str">
        <f>'ادخال البيانات'!AT95</f>
        <v/>
      </c>
      <c r="H94" s="6" t="str">
        <f>'ادخال البيانات'!AU95</f>
        <v/>
      </c>
      <c r="I94" s="6" t="str">
        <f>'ادخال البيانات'!AV95</f>
        <v/>
      </c>
      <c r="J94" s="6" t="str">
        <f>'ادخال البيانات'!AW95</f>
        <v/>
      </c>
      <c r="K94" s="6" t="str">
        <f>'ادخال البيانات'!AX95</f>
        <v/>
      </c>
      <c r="L94" s="6" t="str">
        <f>'ادخال البيانات'!AY95</f>
        <v/>
      </c>
      <c r="M94" s="6" t="str">
        <f>'ادخال البيانات'!AZ95</f>
        <v/>
      </c>
      <c r="N94" s="6" t="str">
        <f>'ادخال البيانات'!BA95</f>
        <v/>
      </c>
      <c r="O94" s="6" t="str">
        <f>'ادخال البيانات'!BB95</f>
        <v/>
      </c>
      <c r="P94" s="6" t="str">
        <f>'ادخال البيانات'!BC95</f>
        <v/>
      </c>
      <c r="Q94" s="6" t="str">
        <f>'ادخال البيانات'!BD95</f>
        <v/>
      </c>
      <c r="R94" s="6" t="str">
        <f>'ادخال البيانات'!BE95</f>
        <v/>
      </c>
      <c r="S94" s="6" t="str">
        <f>'ادخال البيانات'!BF95</f>
        <v/>
      </c>
      <c r="T94" s="6" t="str">
        <f>'ادخال البيانات'!BG95</f>
        <v/>
      </c>
      <c r="U94" s="6" t="str">
        <f>'ادخال البيانات'!BH95</f>
        <v/>
      </c>
      <c r="V94" s="183" t="str">
        <f>'ادخال البيانات'!BI95</f>
        <v/>
      </c>
      <c r="W94" s="190">
        <f t="shared" si="3"/>
        <v>0</v>
      </c>
    </row>
    <row r="95" spans="2:23" x14ac:dyDescent="0.2">
      <c r="B95" s="192" t="str">
        <f>IF('ادخال البيانات'!A96="","",'ادخال البيانات'!A96)</f>
        <v/>
      </c>
      <c r="C95" s="6" t="str">
        <f>'ادخال البيانات'!AP96</f>
        <v/>
      </c>
      <c r="D95" s="6" t="str">
        <f>'ادخال البيانات'!AQ96</f>
        <v/>
      </c>
      <c r="E95" s="6" t="str">
        <f>'ادخال البيانات'!AR96</f>
        <v/>
      </c>
      <c r="F95" s="6" t="str">
        <f>'ادخال البيانات'!AS96</f>
        <v/>
      </c>
      <c r="G95" s="6" t="str">
        <f>'ادخال البيانات'!AT96</f>
        <v/>
      </c>
      <c r="H95" s="6" t="str">
        <f>'ادخال البيانات'!AU96</f>
        <v/>
      </c>
      <c r="I95" s="6" t="str">
        <f>'ادخال البيانات'!AV96</f>
        <v/>
      </c>
      <c r="J95" s="6" t="str">
        <f>'ادخال البيانات'!AW96</f>
        <v/>
      </c>
      <c r="K95" s="6" t="str">
        <f>'ادخال البيانات'!AX96</f>
        <v/>
      </c>
      <c r="L95" s="6" t="str">
        <f>'ادخال البيانات'!AY96</f>
        <v/>
      </c>
      <c r="M95" s="6" t="str">
        <f>'ادخال البيانات'!AZ96</f>
        <v/>
      </c>
      <c r="N95" s="6" t="str">
        <f>'ادخال البيانات'!BA96</f>
        <v/>
      </c>
      <c r="O95" s="6" t="str">
        <f>'ادخال البيانات'!BB96</f>
        <v/>
      </c>
      <c r="P95" s="6" t="str">
        <f>'ادخال البيانات'!BC96</f>
        <v/>
      </c>
      <c r="Q95" s="6" t="str">
        <f>'ادخال البيانات'!BD96</f>
        <v/>
      </c>
      <c r="R95" s="6" t="str">
        <f>'ادخال البيانات'!BE96</f>
        <v/>
      </c>
      <c r="S95" s="6" t="str">
        <f>'ادخال البيانات'!BF96</f>
        <v/>
      </c>
      <c r="T95" s="6" t="str">
        <f>'ادخال البيانات'!BG96</f>
        <v/>
      </c>
      <c r="U95" s="6" t="str">
        <f>'ادخال البيانات'!BH96</f>
        <v/>
      </c>
      <c r="V95" s="183" t="str">
        <f>'ادخال البيانات'!BI96</f>
        <v/>
      </c>
      <c r="W95" s="190">
        <f t="shared" si="3"/>
        <v>0</v>
      </c>
    </row>
    <row r="96" spans="2:23" x14ac:dyDescent="0.2">
      <c r="B96" s="192" t="str">
        <f>IF('ادخال البيانات'!A97="","",'ادخال البيانات'!A97)</f>
        <v/>
      </c>
      <c r="C96" s="6" t="str">
        <f>'ادخال البيانات'!AP97</f>
        <v/>
      </c>
      <c r="D96" s="6" t="str">
        <f>'ادخال البيانات'!AQ97</f>
        <v/>
      </c>
      <c r="E96" s="6" t="str">
        <f>'ادخال البيانات'!AR97</f>
        <v/>
      </c>
      <c r="F96" s="6" t="str">
        <f>'ادخال البيانات'!AS97</f>
        <v/>
      </c>
      <c r="G96" s="6" t="str">
        <f>'ادخال البيانات'!AT97</f>
        <v/>
      </c>
      <c r="H96" s="6" t="str">
        <f>'ادخال البيانات'!AU97</f>
        <v/>
      </c>
      <c r="I96" s="6" t="str">
        <f>'ادخال البيانات'!AV97</f>
        <v/>
      </c>
      <c r="J96" s="6" t="str">
        <f>'ادخال البيانات'!AW97</f>
        <v/>
      </c>
      <c r="K96" s="6" t="str">
        <f>'ادخال البيانات'!AX97</f>
        <v/>
      </c>
      <c r="L96" s="6" t="str">
        <f>'ادخال البيانات'!AY97</f>
        <v/>
      </c>
      <c r="M96" s="6" t="str">
        <f>'ادخال البيانات'!AZ97</f>
        <v/>
      </c>
      <c r="N96" s="6" t="str">
        <f>'ادخال البيانات'!BA97</f>
        <v/>
      </c>
      <c r="O96" s="6" t="str">
        <f>'ادخال البيانات'!BB97</f>
        <v/>
      </c>
      <c r="P96" s="6" t="str">
        <f>'ادخال البيانات'!BC97</f>
        <v/>
      </c>
      <c r="Q96" s="6" t="str">
        <f>'ادخال البيانات'!BD97</f>
        <v/>
      </c>
      <c r="R96" s="6" t="str">
        <f>'ادخال البيانات'!BE97</f>
        <v/>
      </c>
      <c r="S96" s="6" t="str">
        <f>'ادخال البيانات'!BF97</f>
        <v/>
      </c>
      <c r="T96" s="6" t="str">
        <f>'ادخال البيانات'!BG97</f>
        <v/>
      </c>
      <c r="U96" s="6" t="str">
        <f>'ادخال البيانات'!BH97</f>
        <v/>
      </c>
      <c r="V96" s="183" t="str">
        <f>'ادخال البيانات'!BI97</f>
        <v/>
      </c>
      <c r="W96" s="190">
        <f t="shared" si="3"/>
        <v>0</v>
      </c>
    </row>
    <row r="97" spans="2:23" x14ac:dyDescent="0.2">
      <c r="B97" s="192" t="str">
        <f>IF('ادخال البيانات'!A98="","",'ادخال البيانات'!A98)</f>
        <v/>
      </c>
      <c r="C97" s="6" t="str">
        <f>'ادخال البيانات'!AP98</f>
        <v/>
      </c>
      <c r="D97" s="6" t="str">
        <f>'ادخال البيانات'!AQ98</f>
        <v/>
      </c>
      <c r="E97" s="6" t="str">
        <f>'ادخال البيانات'!AR98</f>
        <v/>
      </c>
      <c r="F97" s="6" t="str">
        <f>'ادخال البيانات'!AS98</f>
        <v/>
      </c>
      <c r="G97" s="6" t="str">
        <f>'ادخال البيانات'!AT98</f>
        <v/>
      </c>
      <c r="H97" s="6" t="str">
        <f>'ادخال البيانات'!AU98</f>
        <v/>
      </c>
      <c r="I97" s="6" t="str">
        <f>'ادخال البيانات'!AV98</f>
        <v/>
      </c>
      <c r="J97" s="6" t="str">
        <f>'ادخال البيانات'!AW98</f>
        <v/>
      </c>
      <c r="K97" s="6" t="str">
        <f>'ادخال البيانات'!AX98</f>
        <v/>
      </c>
      <c r="L97" s="6" t="str">
        <f>'ادخال البيانات'!AY98</f>
        <v/>
      </c>
      <c r="M97" s="6" t="str">
        <f>'ادخال البيانات'!AZ98</f>
        <v/>
      </c>
      <c r="N97" s="6" t="str">
        <f>'ادخال البيانات'!BA98</f>
        <v/>
      </c>
      <c r="O97" s="6" t="str">
        <f>'ادخال البيانات'!BB98</f>
        <v/>
      </c>
      <c r="P97" s="6" t="str">
        <f>'ادخال البيانات'!BC98</f>
        <v/>
      </c>
      <c r="Q97" s="6" t="str">
        <f>'ادخال البيانات'!BD98</f>
        <v/>
      </c>
      <c r="R97" s="6" t="str">
        <f>'ادخال البيانات'!BE98</f>
        <v/>
      </c>
      <c r="S97" s="6" t="str">
        <f>'ادخال البيانات'!BF98</f>
        <v/>
      </c>
      <c r="T97" s="6" t="str">
        <f>'ادخال البيانات'!BG98</f>
        <v/>
      </c>
      <c r="U97" s="6" t="str">
        <f>'ادخال البيانات'!BH98</f>
        <v/>
      </c>
      <c r="V97" s="183" t="str">
        <f>'ادخال البيانات'!BI98</f>
        <v/>
      </c>
      <c r="W97" s="190">
        <f t="shared" si="3"/>
        <v>0</v>
      </c>
    </row>
    <row r="98" spans="2:23" x14ac:dyDescent="0.2">
      <c r="B98" s="192" t="str">
        <f>IF('ادخال البيانات'!A99="","",'ادخال البيانات'!A99)</f>
        <v/>
      </c>
      <c r="C98" s="6" t="str">
        <f>'ادخال البيانات'!AP99</f>
        <v/>
      </c>
      <c r="D98" s="6" t="str">
        <f>'ادخال البيانات'!AQ99</f>
        <v/>
      </c>
      <c r="E98" s="6" t="str">
        <f>'ادخال البيانات'!AR99</f>
        <v/>
      </c>
      <c r="F98" s="6" t="str">
        <f>'ادخال البيانات'!AS99</f>
        <v/>
      </c>
      <c r="G98" s="6" t="str">
        <f>'ادخال البيانات'!AT99</f>
        <v/>
      </c>
      <c r="H98" s="6" t="str">
        <f>'ادخال البيانات'!AU99</f>
        <v/>
      </c>
      <c r="I98" s="6" t="str">
        <f>'ادخال البيانات'!AV99</f>
        <v/>
      </c>
      <c r="J98" s="6" t="str">
        <f>'ادخال البيانات'!AW99</f>
        <v/>
      </c>
      <c r="K98" s="6" t="str">
        <f>'ادخال البيانات'!AX99</f>
        <v/>
      </c>
      <c r="L98" s="6" t="str">
        <f>'ادخال البيانات'!AY99</f>
        <v/>
      </c>
      <c r="M98" s="6" t="str">
        <f>'ادخال البيانات'!AZ99</f>
        <v/>
      </c>
      <c r="N98" s="6" t="str">
        <f>'ادخال البيانات'!BA99</f>
        <v/>
      </c>
      <c r="O98" s="6" t="str">
        <f>'ادخال البيانات'!BB99</f>
        <v/>
      </c>
      <c r="P98" s="6" t="str">
        <f>'ادخال البيانات'!BC99</f>
        <v/>
      </c>
      <c r="Q98" s="6" t="str">
        <f>'ادخال البيانات'!BD99</f>
        <v/>
      </c>
      <c r="R98" s="6" t="str">
        <f>'ادخال البيانات'!BE99</f>
        <v/>
      </c>
      <c r="S98" s="6" t="str">
        <f>'ادخال البيانات'!BF99</f>
        <v/>
      </c>
      <c r="T98" s="6" t="str">
        <f>'ادخال البيانات'!BG99</f>
        <v/>
      </c>
      <c r="U98" s="6" t="str">
        <f>'ادخال البيانات'!BH99</f>
        <v/>
      </c>
      <c r="V98" s="183" t="str">
        <f>'ادخال البيانات'!BI99</f>
        <v/>
      </c>
      <c r="W98" s="190">
        <f t="shared" si="3"/>
        <v>0</v>
      </c>
    </row>
    <row r="99" spans="2:23" x14ac:dyDescent="0.2">
      <c r="B99" s="192" t="str">
        <f>IF('ادخال البيانات'!A100="","",'ادخال البيانات'!A100)</f>
        <v/>
      </c>
      <c r="C99" s="6" t="str">
        <f>'ادخال البيانات'!AP100</f>
        <v/>
      </c>
      <c r="D99" s="6" t="str">
        <f>'ادخال البيانات'!AQ100</f>
        <v/>
      </c>
      <c r="E99" s="6" t="str">
        <f>'ادخال البيانات'!AR100</f>
        <v/>
      </c>
      <c r="F99" s="6" t="str">
        <f>'ادخال البيانات'!AS100</f>
        <v/>
      </c>
      <c r="G99" s="6" t="str">
        <f>'ادخال البيانات'!AT100</f>
        <v/>
      </c>
      <c r="H99" s="6" t="str">
        <f>'ادخال البيانات'!AU100</f>
        <v/>
      </c>
      <c r="I99" s="6" t="str">
        <f>'ادخال البيانات'!AV100</f>
        <v/>
      </c>
      <c r="J99" s="6" t="str">
        <f>'ادخال البيانات'!AW100</f>
        <v/>
      </c>
      <c r="K99" s="6" t="str">
        <f>'ادخال البيانات'!AX100</f>
        <v/>
      </c>
      <c r="L99" s="6" t="str">
        <f>'ادخال البيانات'!AY100</f>
        <v/>
      </c>
      <c r="M99" s="6" t="str">
        <f>'ادخال البيانات'!AZ100</f>
        <v/>
      </c>
      <c r="N99" s="6" t="str">
        <f>'ادخال البيانات'!BA100</f>
        <v/>
      </c>
      <c r="O99" s="6" t="str">
        <f>'ادخال البيانات'!BB100</f>
        <v/>
      </c>
      <c r="P99" s="6" t="str">
        <f>'ادخال البيانات'!BC100</f>
        <v/>
      </c>
      <c r="Q99" s="6" t="str">
        <f>'ادخال البيانات'!BD100</f>
        <v/>
      </c>
      <c r="R99" s="6" t="str">
        <f>'ادخال البيانات'!BE100</f>
        <v/>
      </c>
      <c r="S99" s="6" t="str">
        <f>'ادخال البيانات'!BF100</f>
        <v/>
      </c>
      <c r="T99" s="6" t="str">
        <f>'ادخال البيانات'!BG100</f>
        <v/>
      </c>
      <c r="U99" s="6" t="str">
        <f>'ادخال البيانات'!BH100</f>
        <v/>
      </c>
      <c r="V99" s="183" t="str">
        <f>'ادخال البيانات'!BI100</f>
        <v/>
      </c>
      <c r="W99" s="190">
        <f t="shared" si="3"/>
        <v>0</v>
      </c>
    </row>
    <row r="100" spans="2:23" x14ac:dyDescent="0.2">
      <c r="B100" s="192" t="str">
        <f>IF('ادخال البيانات'!A101="","",'ادخال البيانات'!A101)</f>
        <v/>
      </c>
      <c r="C100" s="6" t="str">
        <f>'ادخال البيانات'!AP101</f>
        <v/>
      </c>
      <c r="D100" s="6" t="str">
        <f>'ادخال البيانات'!AQ101</f>
        <v/>
      </c>
      <c r="E100" s="6" t="str">
        <f>'ادخال البيانات'!AR101</f>
        <v/>
      </c>
      <c r="F100" s="6" t="str">
        <f>'ادخال البيانات'!AS101</f>
        <v/>
      </c>
      <c r="G100" s="6" t="str">
        <f>'ادخال البيانات'!AT101</f>
        <v/>
      </c>
      <c r="H100" s="6" t="str">
        <f>'ادخال البيانات'!AU101</f>
        <v/>
      </c>
      <c r="I100" s="6" t="str">
        <f>'ادخال البيانات'!AV101</f>
        <v/>
      </c>
      <c r="J100" s="6" t="str">
        <f>'ادخال البيانات'!AW101</f>
        <v/>
      </c>
      <c r="K100" s="6" t="str">
        <f>'ادخال البيانات'!AX101</f>
        <v/>
      </c>
      <c r="L100" s="6" t="str">
        <f>'ادخال البيانات'!AY101</f>
        <v/>
      </c>
      <c r="M100" s="6" t="str">
        <f>'ادخال البيانات'!AZ101</f>
        <v/>
      </c>
      <c r="N100" s="6" t="str">
        <f>'ادخال البيانات'!BA101</f>
        <v/>
      </c>
      <c r="O100" s="6" t="str">
        <f>'ادخال البيانات'!BB101</f>
        <v/>
      </c>
      <c r="P100" s="6" t="str">
        <f>'ادخال البيانات'!BC101</f>
        <v/>
      </c>
      <c r="Q100" s="6" t="str">
        <f>'ادخال البيانات'!BD101</f>
        <v/>
      </c>
      <c r="R100" s="6" t="str">
        <f>'ادخال البيانات'!BE101</f>
        <v/>
      </c>
      <c r="S100" s="6" t="str">
        <f>'ادخال البيانات'!BF101</f>
        <v/>
      </c>
      <c r="T100" s="6" t="str">
        <f>'ادخال البيانات'!BG101</f>
        <v/>
      </c>
      <c r="U100" s="6" t="str">
        <f>'ادخال البيانات'!BH101</f>
        <v/>
      </c>
      <c r="V100" s="183" t="str">
        <f>'ادخال البيانات'!BI101</f>
        <v/>
      </c>
      <c r="W100" s="190">
        <f t="shared" si="3"/>
        <v>0</v>
      </c>
    </row>
    <row r="101" spans="2:23" x14ac:dyDescent="0.2">
      <c r="B101" s="192" t="str">
        <f>IF('ادخال البيانات'!A102="","",'ادخال البيانات'!A102)</f>
        <v/>
      </c>
      <c r="C101" s="6" t="str">
        <f>'ادخال البيانات'!AP102</f>
        <v/>
      </c>
      <c r="D101" s="6" t="str">
        <f>'ادخال البيانات'!AQ102</f>
        <v/>
      </c>
      <c r="E101" s="6" t="str">
        <f>'ادخال البيانات'!AR102</f>
        <v/>
      </c>
      <c r="F101" s="6" t="str">
        <f>'ادخال البيانات'!AS102</f>
        <v/>
      </c>
      <c r="G101" s="6" t="str">
        <f>'ادخال البيانات'!AT102</f>
        <v/>
      </c>
      <c r="H101" s="6" t="str">
        <f>'ادخال البيانات'!AU102</f>
        <v/>
      </c>
      <c r="I101" s="6" t="str">
        <f>'ادخال البيانات'!AV102</f>
        <v/>
      </c>
      <c r="J101" s="6" t="str">
        <f>'ادخال البيانات'!AW102</f>
        <v/>
      </c>
      <c r="K101" s="6" t="str">
        <f>'ادخال البيانات'!AX102</f>
        <v/>
      </c>
      <c r="L101" s="6" t="str">
        <f>'ادخال البيانات'!AY102</f>
        <v/>
      </c>
      <c r="M101" s="6" t="str">
        <f>'ادخال البيانات'!AZ102</f>
        <v/>
      </c>
      <c r="N101" s="6" t="str">
        <f>'ادخال البيانات'!BA102</f>
        <v/>
      </c>
      <c r="O101" s="6" t="str">
        <f>'ادخال البيانات'!BB102</f>
        <v/>
      </c>
      <c r="P101" s="6" t="str">
        <f>'ادخال البيانات'!BC102</f>
        <v/>
      </c>
      <c r="Q101" s="6" t="str">
        <f>'ادخال البيانات'!BD102</f>
        <v/>
      </c>
      <c r="R101" s="6" t="str">
        <f>'ادخال البيانات'!BE102</f>
        <v/>
      </c>
      <c r="S101" s="6" t="str">
        <f>'ادخال البيانات'!BF102</f>
        <v/>
      </c>
      <c r="T101" s="6" t="str">
        <f>'ادخال البيانات'!BG102</f>
        <v/>
      </c>
      <c r="U101" s="6" t="str">
        <f>'ادخال البيانات'!BH102</f>
        <v/>
      </c>
      <c r="V101" s="183" t="str">
        <f>'ادخال البيانات'!BI102</f>
        <v/>
      </c>
      <c r="W101" s="190">
        <f t="shared" si="3"/>
        <v>0</v>
      </c>
    </row>
    <row r="102" spans="2:23" x14ac:dyDescent="0.2">
      <c r="B102" s="192" t="str">
        <f>IF('ادخال البيانات'!A103="","",'ادخال البيانات'!A103)</f>
        <v/>
      </c>
      <c r="C102" s="6" t="str">
        <f>'ادخال البيانات'!AP103</f>
        <v/>
      </c>
      <c r="D102" s="6" t="str">
        <f>'ادخال البيانات'!AQ103</f>
        <v/>
      </c>
      <c r="E102" s="6" t="str">
        <f>'ادخال البيانات'!AR103</f>
        <v/>
      </c>
      <c r="F102" s="6" t="str">
        <f>'ادخال البيانات'!AS103</f>
        <v/>
      </c>
      <c r="G102" s="6" t="str">
        <f>'ادخال البيانات'!AT103</f>
        <v/>
      </c>
      <c r="H102" s="6" t="str">
        <f>'ادخال البيانات'!AU103</f>
        <v/>
      </c>
      <c r="I102" s="6" t="str">
        <f>'ادخال البيانات'!AV103</f>
        <v/>
      </c>
      <c r="J102" s="6" t="str">
        <f>'ادخال البيانات'!AW103</f>
        <v/>
      </c>
      <c r="K102" s="6" t="str">
        <f>'ادخال البيانات'!AX103</f>
        <v/>
      </c>
      <c r="L102" s="6" t="str">
        <f>'ادخال البيانات'!AY103</f>
        <v/>
      </c>
      <c r="M102" s="6" t="str">
        <f>'ادخال البيانات'!AZ103</f>
        <v/>
      </c>
      <c r="N102" s="6" t="str">
        <f>'ادخال البيانات'!BA103</f>
        <v/>
      </c>
      <c r="O102" s="6" t="str">
        <f>'ادخال البيانات'!BB103</f>
        <v/>
      </c>
      <c r="P102" s="6" t="str">
        <f>'ادخال البيانات'!BC103</f>
        <v/>
      </c>
      <c r="Q102" s="6" t="str">
        <f>'ادخال البيانات'!BD103</f>
        <v/>
      </c>
      <c r="R102" s="6" t="str">
        <f>'ادخال البيانات'!BE103</f>
        <v/>
      </c>
      <c r="S102" s="6" t="str">
        <f>'ادخال البيانات'!BF103</f>
        <v/>
      </c>
      <c r="T102" s="6" t="str">
        <f>'ادخال البيانات'!BG103</f>
        <v/>
      </c>
      <c r="U102" s="6" t="str">
        <f>'ادخال البيانات'!BH103</f>
        <v/>
      </c>
      <c r="V102" s="183" t="str">
        <f>'ادخال البيانات'!BI103</f>
        <v/>
      </c>
      <c r="W102" s="190">
        <f t="shared" si="3"/>
        <v>0</v>
      </c>
    </row>
    <row r="103" spans="2:23" x14ac:dyDescent="0.2">
      <c r="B103" s="192" t="str">
        <f>IF('ادخال البيانات'!A104="","",'ادخال البيانات'!A104)</f>
        <v/>
      </c>
      <c r="C103" s="6" t="str">
        <f>'ادخال البيانات'!AP104</f>
        <v/>
      </c>
      <c r="D103" s="6" t="str">
        <f>'ادخال البيانات'!AQ104</f>
        <v/>
      </c>
      <c r="E103" s="6" t="str">
        <f>'ادخال البيانات'!AR104</f>
        <v/>
      </c>
      <c r="F103" s="6" t="str">
        <f>'ادخال البيانات'!AS104</f>
        <v/>
      </c>
      <c r="G103" s="6" t="str">
        <f>'ادخال البيانات'!AT104</f>
        <v/>
      </c>
      <c r="H103" s="6" t="str">
        <f>'ادخال البيانات'!AU104</f>
        <v/>
      </c>
      <c r="I103" s="6" t="str">
        <f>'ادخال البيانات'!AV104</f>
        <v/>
      </c>
      <c r="J103" s="6" t="str">
        <f>'ادخال البيانات'!AW104</f>
        <v/>
      </c>
      <c r="K103" s="6" t="str">
        <f>'ادخال البيانات'!AX104</f>
        <v/>
      </c>
      <c r="L103" s="6" t="str">
        <f>'ادخال البيانات'!AY104</f>
        <v/>
      </c>
      <c r="M103" s="6" t="str">
        <f>'ادخال البيانات'!AZ104</f>
        <v/>
      </c>
      <c r="N103" s="6" t="str">
        <f>'ادخال البيانات'!BA104</f>
        <v/>
      </c>
      <c r="O103" s="6" t="str">
        <f>'ادخال البيانات'!BB104</f>
        <v/>
      </c>
      <c r="P103" s="6" t="str">
        <f>'ادخال البيانات'!BC104</f>
        <v/>
      </c>
      <c r="Q103" s="6" t="str">
        <f>'ادخال البيانات'!BD104</f>
        <v/>
      </c>
      <c r="R103" s="6" t="str">
        <f>'ادخال البيانات'!BE104</f>
        <v/>
      </c>
      <c r="S103" s="6" t="str">
        <f>'ادخال البيانات'!BF104</f>
        <v/>
      </c>
      <c r="T103" s="6" t="str">
        <f>'ادخال البيانات'!BG104</f>
        <v/>
      </c>
      <c r="U103" s="6" t="str">
        <f>'ادخال البيانات'!BH104</f>
        <v/>
      </c>
      <c r="V103" s="183" t="str">
        <f>'ادخال البيانات'!BI104</f>
        <v/>
      </c>
      <c r="W103" s="190">
        <f t="shared" si="3"/>
        <v>0</v>
      </c>
    </row>
    <row r="104" spans="2:23" x14ac:dyDescent="0.2">
      <c r="B104" s="192" t="str">
        <f>IF('ادخال البيانات'!A105="","",'ادخال البيانات'!A105)</f>
        <v/>
      </c>
      <c r="C104" s="6" t="str">
        <f>'ادخال البيانات'!AP105</f>
        <v/>
      </c>
      <c r="D104" s="6" t="str">
        <f>'ادخال البيانات'!AQ105</f>
        <v/>
      </c>
      <c r="E104" s="6" t="str">
        <f>'ادخال البيانات'!AR105</f>
        <v/>
      </c>
      <c r="F104" s="6" t="str">
        <f>'ادخال البيانات'!AS105</f>
        <v/>
      </c>
      <c r="G104" s="6" t="str">
        <f>'ادخال البيانات'!AT105</f>
        <v/>
      </c>
      <c r="H104" s="6" t="str">
        <f>'ادخال البيانات'!AU105</f>
        <v/>
      </c>
      <c r="I104" s="6" t="str">
        <f>'ادخال البيانات'!AV105</f>
        <v/>
      </c>
      <c r="J104" s="6" t="str">
        <f>'ادخال البيانات'!AW105</f>
        <v/>
      </c>
      <c r="K104" s="6" t="str">
        <f>'ادخال البيانات'!AX105</f>
        <v/>
      </c>
      <c r="L104" s="6" t="str">
        <f>'ادخال البيانات'!AY105</f>
        <v/>
      </c>
      <c r="M104" s="6" t="str">
        <f>'ادخال البيانات'!AZ105</f>
        <v/>
      </c>
      <c r="N104" s="6" t="str">
        <f>'ادخال البيانات'!BA105</f>
        <v/>
      </c>
      <c r="O104" s="6" t="str">
        <f>'ادخال البيانات'!BB105</f>
        <v/>
      </c>
      <c r="P104" s="6" t="str">
        <f>'ادخال البيانات'!BC105</f>
        <v/>
      </c>
      <c r="Q104" s="6" t="str">
        <f>'ادخال البيانات'!BD105</f>
        <v/>
      </c>
      <c r="R104" s="6" t="str">
        <f>'ادخال البيانات'!BE105</f>
        <v/>
      </c>
      <c r="S104" s="6" t="str">
        <f>'ادخال البيانات'!BF105</f>
        <v/>
      </c>
      <c r="T104" s="6" t="str">
        <f>'ادخال البيانات'!BG105</f>
        <v/>
      </c>
      <c r="U104" s="6" t="str">
        <f>'ادخال البيانات'!BH105</f>
        <v/>
      </c>
      <c r="V104" s="183" t="str">
        <f>'ادخال البيانات'!BI105</f>
        <v/>
      </c>
      <c r="W104" s="190">
        <f t="shared" si="3"/>
        <v>0</v>
      </c>
    </row>
    <row r="105" spans="2:23" x14ac:dyDescent="0.2">
      <c r="B105" s="192" t="str">
        <f>IF('ادخال البيانات'!A106="","",'ادخال البيانات'!A106)</f>
        <v/>
      </c>
      <c r="C105" s="6" t="str">
        <f>'ادخال البيانات'!AP106</f>
        <v/>
      </c>
      <c r="D105" s="6" t="str">
        <f>'ادخال البيانات'!AQ106</f>
        <v/>
      </c>
      <c r="E105" s="6" t="str">
        <f>'ادخال البيانات'!AR106</f>
        <v/>
      </c>
      <c r="F105" s="6" t="str">
        <f>'ادخال البيانات'!AS106</f>
        <v/>
      </c>
      <c r="G105" s="6" t="str">
        <f>'ادخال البيانات'!AT106</f>
        <v/>
      </c>
      <c r="H105" s="6" t="str">
        <f>'ادخال البيانات'!AU106</f>
        <v/>
      </c>
      <c r="I105" s="6" t="str">
        <f>'ادخال البيانات'!AV106</f>
        <v/>
      </c>
      <c r="J105" s="6" t="str">
        <f>'ادخال البيانات'!AW106</f>
        <v/>
      </c>
      <c r="K105" s="6" t="str">
        <f>'ادخال البيانات'!AX106</f>
        <v/>
      </c>
      <c r="L105" s="6" t="str">
        <f>'ادخال البيانات'!AY106</f>
        <v/>
      </c>
      <c r="M105" s="6" t="str">
        <f>'ادخال البيانات'!AZ106</f>
        <v/>
      </c>
      <c r="N105" s="6" t="str">
        <f>'ادخال البيانات'!BA106</f>
        <v/>
      </c>
      <c r="O105" s="6" t="str">
        <f>'ادخال البيانات'!BB106</f>
        <v/>
      </c>
      <c r="P105" s="6" t="str">
        <f>'ادخال البيانات'!BC106</f>
        <v/>
      </c>
      <c r="Q105" s="6" t="str">
        <f>'ادخال البيانات'!BD106</f>
        <v/>
      </c>
      <c r="R105" s="6" t="str">
        <f>'ادخال البيانات'!BE106</f>
        <v/>
      </c>
      <c r="S105" s="6" t="str">
        <f>'ادخال البيانات'!BF106</f>
        <v/>
      </c>
      <c r="T105" s="6" t="str">
        <f>'ادخال البيانات'!BG106</f>
        <v/>
      </c>
      <c r="U105" s="6" t="str">
        <f>'ادخال البيانات'!BH106</f>
        <v/>
      </c>
      <c r="V105" s="183" t="str">
        <f>'ادخال البيانات'!BI106</f>
        <v/>
      </c>
      <c r="W105" s="190">
        <f t="shared" si="3"/>
        <v>0</v>
      </c>
    </row>
    <row r="106" spans="2:23" x14ac:dyDescent="0.2">
      <c r="B106" s="192" t="str">
        <f>IF('ادخال البيانات'!A107="","",'ادخال البيانات'!A107)</f>
        <v/>
      </c>
      <c r="C106" s="6" t="str">
        <f>'ادخال البيانات'!AP107</f>
        <v/>
      </c>
      <c r="D106" s="6" t="str">
        <f>'ادخال البيانات'!AQ107</f>
        <v/>
      </c>
      <c r="E106" s="6" t="str">
        <f>'ادخال البيانات'!AR107</f>
        <v/>
      </c>
      <c r="F106" s="6" t="str">
        <f>'ادخال البيانات'!AS107</f>
        <v/>
      </c>
      <c r="G106" s="6" t="str">
        <f>'ادخال البيانات'!AT107</f>
        <v/>
      </c>
      <c r="H106" s="6" t="str">
        <f>'ادخال البيانات'!AU107</f>
        <v/>
      </c>
      <c r="I106" s="6" t="str">
        <f>'ادخال البيانات'!AV107</f>
        <v/>
      </c>
      <c r="J106" s="6" t="str">
        <f>'ادخال البيانات'!AW107</f>
        <v/>
      </c>
      <c r="K106" s="6" t="str">
        <f>'ادخال البيانات'!AX107</f>
        <v/>
      </c>
      <c r="L106" s="6" t="str">
        <f>'ادخال البيانات'!AY107</f>
        <v/>
      </c>
      <c r="M106" s="6" t="str">
        <f>'ادخال البيانات'!AZ107</f>
        <v/>
      </c>
      <c r="N106" s="6" t="str">
        <f>'ادخال البيانات'!BA107</f>
        <v/>
      </c>
      <c r="O106" s="6" t="str">
        <f>'ادخال البيانات'!BB107</f>
        <v/>
      </c>
      <c r="P106" s="6" t="str">
        <f>'ادخال البيانات'!BC107</f>
        <v/>
      </c>
      <c r="Q106" s="6" t="str">
        <f>'ادخال البيانات'!BD107</f>
        <v/>
      </c>
      <c r="R106" s="6" t="str">
        <f>'ادخال البيانات'!BE107</f>
        <v/>
      </c>
      <c r="S106" s="6" t="str">
        <f>'ادخال البيانات'!BF107</f>
        <v/>
      </c>
      <c r="T106" s="6" t="str">
        <f>'ادخال البيانات'!BG107</f>
        <v/>
      </c>
      <c r="U106" s="6" t="str">
        <f>'ادخال البيانات'!BH107</f>
        <v/>
      </c>
      <c r="V106" s="183" t="str">
        <f>'ادخال البيانات'!BI107</f>
        <v/>
      </c>
      <c r="W106" s="190">
        <f t="shared" si="3"/>
        <v>0</v>
      </c>
    </row>
    <row r="107" spans="2:23" x14ac:dyDescent="0.2">
      <c r="B107" s="192" t="str">
        <f>IF('ادخال البيانات'!A108="","",'ادخال البيانات'!A108)</f>
        <v/>
      </c>
      <c r="C107" s="6" t="str">
        <f>'ادخال البيانات'!AP108</f>
        <v/>
      </c>
      <c r="D107" s="6" t="str">
        <f>'ادخال البيانات'!AQ108</f>
        <v/>
      </c>
      <c r="E107" s="6" t="str">
        <f>'ادخال البيانات'!AR108</f>
        <v/>
      </c>
      <c r="F107" s="6" t="str">
        <f>'ادخال البيانات'!AS108</f>
        <v/>
      </c>
      <c r="G107" s="6" t="str">
        <f>'ادخال البيانات'!AT108</f>
        <v/>
      </c>
      <c r="H107" s="6" t="str">
        <f>'ادخال البيانات'!AU108</f>
        <v/>
      </c>
      <c r="I107" s="6" t="str">
        <f>'ادخال البيانات'!AV108</f>
        <v/>
      </c>
      <c r="J107" s="6" t="str">
        <f>'ادخال البيانات'!AW108</f>
        <v/>
      </c>
      <c r="K107" s="6" t="str">
        <f>'ادخال البيانات'!AX108</f>
        <v/>
      </c>
      <c r="L107" s="6" t="str">
        <f>'ادخال البيانات'!AY108</f>
        <v/>
      </c>
      <c r="M107" s="6" t="str">
        <f>'ادخال البيانات'!AZ108</f>
        <v/>
      </c>
      <c r="N107" s="6" t="str">
        <f>'ادخال البيانات'!BA108</f>
        <v/>
      </c>
      <c r="O107" s="6" t="str">
        <f>'ادخال البيانات'!BB108</f>
        <v/>
      </c>
      <c r="P107" s="6" t="str">
        <f>'ادخال البيانات'!BC108</f>
        <v/>
      </c>
      <c r="Q107" s="6" t="str">
        <f>'ادخال البيانات'!BD108</f>
        <v/>
      </c>
      <c r="R107" s="6" t="str">
        <f>'ادخال البيانات'!BE108</f>
        <v/>
      </c>
      <c r="S107" s="6" t="str">
        <f>'ادخال البيانات'!BF108</f>
        <v/>
      </c>
      <c r="T107" s="6" t="str">
        <f>'ادخال البيانات'!BG108</f>
        <v/>
      </c>
      <c r="U107" s="6" t="str">
        <f>'ادخال البيانات'!BH108</f>
        <v/>
      </c>
      <c r="V107" s="183" t="str">
        <f>'ادخال البيانات'!BI108</f>
        <v/>
      </c>
      <c r="W107" s="190">
        <f t="shared" si="3"/>
        <v>0</v>
      </c>
    </row>
    <row r="108" spans="2:23" x14ac:dyDescent="0.2">
      <c r="B108" s="192" t="str">
        <f>IF('ادخال البيانات'!A109="","",'ادخال البيانات'!A109)</f>
        <v/>
      </c>
      <c r="C108" s="6" t="str">
        <f>'ادخال البيانات'!AP109</f>
        <v/>
      </c>
      <c r="D108" s="6" t="str">
        <f>'ادخال البيانات'!AQ109</f>
        <v/>
      </c>
      <c r="E108" s="6" t="str">
        <f>'ادخال البيانات'!AR109</f>
        <v/>
      </c>
      <c r="F108" s="6" t="str">
        <f>'ادخال البيانات'!AS109</f>
        <v/>
      </c>
      <c r="G108" s="6" t="str">
        <f>'ادخال البيانات'!AT109</f>
        <v/>
      </c>
      <c r="H108" s="6" t="str">
        <f>'ادخال البيانات'!AU109</f>
        <v/>
      </c>
      <c r="I108" s="6" t="str">
        <f>'ادخال البيانات'!AV109</f>
        <v/>
      </c>
      <c r="J108" s="6" t="str">
        <f>'ادخال البيانات'!AW109</f>
        <v/>
      </c>
      <c r="K108" s="6" t="str">
        <f>'ادخال البيانات'!AX109</f>
        <v/>
      </c>
      <c r="L108" s="6" t="str">
        <f>'ادخال البيانات'!AY109</f>
        <v/>
      </c>
      <c r="M108" s="6" t="str">
        <f>'ادخال البيانات'!AZ109</f>
        <v/>
      </c>
      <c r="N108" s="6" t="str">
        <f>'ادخال البيانات'!BA109</f>
        <v/>
      </c>
      <c r="O108" s="6" t="str">
        <f>'ادخال البيانات'!BB109</f>
        <v/>
      </c>
      <c r="P108" s="6" t="str">
        <f>'ادخال البيانات'!BC109</f>
        <v/>
      </c>
      <c r="Q108" s="6" t="str">
        <f>'ادخال البيانات'!BD109</f>
        <v/>
      </c>
      <c r="R108" s="6" t="str">
        <f>'ادخال البيانات'!BE109</f>
        <v/>
      </c>
      <c r="S108" s="6" t="str">
        <f>'ادخال البيانات'!BF109</f>
        <v/>
      </c>
      <c r="T108" s="6" t="str">
        <f>'ادخال البيانات'!BG109</f>
        <v/>
      </c>
      <c r="U108" s="6" t="str">
        <f>'ادخال البيانات'!BH109</f>
        <v/>
      </c>
      <c r="V108" s="183" t="str">
        <f>'ادخال البيانات'!BI109</f>
        <v/>
      </c>
      <c r="W108" s="190">
        <f t="shared" si="3"/>
        <v>0</v>
      </c>
    </row>
    <row r="109" spans="2:23" x14ac:dyDescent="0.2">
      <c r="B109" s="192" t="str">
        <f>IF('ادخال البيانات'!A110="","",'ادخال البيانات'!A110)</f>
        <v/>
      </c>
      <c r="C109" s="6" t="str">
        <f>'ادخال البيانات'!AP110</f>
        <v/>
      </c>
      <c r="D109" s="6" t="str">
        <f>'ادخال البيانات'!AQ110</f>
        <v/>
      </c>
      <c r="E109" s="6" t="str">
        <f>'ادخال البيانات'!AR110</f>
        <v/>
      </c>
      <c r="F109" s="6" t="str">
        <f>'ادخال البيانات'!AS110</f>
        <v/>
      </c>
      <c r="G109" s="6" t="str">
        <f>'ادخال البيانات'!AT110</f>
        <v/>
      </c>
      <c r="H109" s="6" t="str">
        <f>'ادخال البيانات'!AU110</f>
        <v/>
      </c>
      <c r="I109" s="6" t="str">
        <f>'ادخال البيانات'!AV110</f>
        <v/>
      </c>
      <c r="J109" s="6" t="str">
        <f>'ادخال البيانات'!AW110</f>
        <v/>
      </c>
      <c r="K109" s="6" t="str">
        <f>'ادخال البيانات'!AX110</f>
        <v/>
      </c>
      <c r="L109" s="6" t="str">
        <f>'ادخال البيانات'!AY110</f>
        <v/>
      </c>
      <c r="M109" s="6" t="str">
        <f>'ادخال البيانات'!AZ110</f>
        <v/>
      </c>
      <c r="N109" s="6" t="str">
        <f>'ادخال البيانات'!BA110</f>
        <v/>
      </c>
      <c r="O109" s="6" t="str">
        <f>'ادخال البيانات'!BB110</f>
        <v/>
      </c>
      <c r="P109" s="6" t="str">
        <f>'ادخال البيانات'!BC110</f>
        <v/>
      </c>
      <c r="Q109" s="6" t="str">
        <f>'ادخال البيانات'!BD110</f>
        <v/>
      </c>
      <c r="R109" s="6" t="str">
        <f>'ادخال البيانات'!BE110</f>
        <v/>
      </c>
      <c r="S109" s="6" t="str">
        <f>'ادخال البيانات'!BF110</f>
        <v/>
      </c>
      <c r="T109" s="6" t="str">
        <f>'ادخال البيانات'!BG110</f>
        <v/>
      </c>
      <c r="U109" s="6" t="str">
        <f>'ادخال البيانات'!BH110</f>
        <v/>
      </c>
      <c r="V109" s="183" t="str">
        <f>'ادخال البيانات'!BI110</f>
        <v/>
      </c>
      <c r="W109" s="190">
        <f t="shared" si="3"/>
        <v>0</v>
      </c>
    </row>
    <row r="110" spans="2:23" x14ac:dyDescent="0.2">
      <c r="B110" s="192" t="str">
        <f>IF('ادخال البيانات'!A111="","",'ادخال البيانات'!A111)</f>
        <v/>
      </c>
      <c r="C110" s="6" t="str">
        <f>'ادخال البيانات'!AP111</f>
        <v/>
      </c>
      <c r="D110" s="6" t="str">
        <f>'ادخال البيانات'!AQ111</f>
        <v/>
      </c>
      <c r="E110" s="6" t="str">
        <f>'ادخال البيانات'!AR111</f>
        <v/>
      </c>
      <c r="F110" s="6" t="str">
        <f>'ادخال البيانات'!AS111</f>
        <v/>
      </c>
      <c r="G110" s="6" t="str">
        <f>'ادخال البيانات'!AT111</f>
        <v/>
      </c>
      <c r="H110" s="6" t="str">
        <f>'ادخال البيانات'!AU111</f>
        <v/>
      </c>
      <c r="I110" s="6" t="str">
        <f>'ادخال البيانات'!AV111</f>
        <v/>
      </c>
      <c r="J110" s="6" t="str">
        <f>'ادخال البيانات'!AW111</f>
        <v/>
      </c>
      <c r="K110" s="6" t="str">
        <f>'ادخال البيانات'!AX111</f>
        <v/>
      </c>
      <c r="L110" s="6" t="str">
        <f>'ادخال البيانات'!AY111</f>
        <v/>
      </c>
      <c r="M110" s="6" t="str">
        <f>'ادخال البيانات'!AZ111</f>
        <v/>
      </c>
      <c r="N110" s="6" t="str">
        <f>'ادخال البيانات'!BA111</f>
        <v/>
      </c>
      <c r="O110" s="6" t="str">
        <f>'ادخال البيانات'!BB111</f>
        <v/>
      </c>
      <c r="P110" s="6" t="str">
        <f>'ادخال البيانات'!BC111</f>
        <v/>
      </c>
      <c r="Q110" s="6" t="str">
        <f>'ادخال البيانات'!BD111</f>
        <v/>
      </c>
      <c r="R110" s="6" t="str">
        <f>'ادخال البيانات'!BE111</f>
        <v/>
      </c>
      <c r="S110" s="6" t="str">
        <f>'ادخال البيانات'!BF111</f>
        <v/>
      </c>
      <c r="T110" s="6" t="str">
        <f>'ادخال البيانات'!BG111</f>
        <v/>
      </c>
      <c r="U110" s="6" t="str">
        <f>'ادخال البيانات'!BH111</f>
        <v/>
      </c>
      <c r="V110" s="183" t="str">
        <f>'ادخال البيانات'!BI111</f>
        <v/>
      </c>
      <c r="W110" s="190">
        <f t="shared" si="3"/>
        <v>0</v>
      </c>
    </row>
    <row r="111" spans="2:23" x14ac:dyDescent="0.2">
      <c r="B111" s="192" t="str">
        <f>IF('ادخال البيانات'!A112="","",'ادخال البيانات'!A112)</f>
        <v/>
      </c>
      <c r="C111" s="6" t="str">
        <f>'ادخال البيانات'!AP112</f>
        <v/>
      </c>
      <c r="D111" s="6" t="str">
        <f>'ادخال البيانات'!AQ112</f>
        <v/>
      </c>
      <c r="E111" s="6" t="str">
        <f>'ادخال البيانات'!AR112</f>
        <v/>
      </c>
      <c r="F111" s="6" t="str">
        <f>'ادخال البيانات'!AS112</f>
        <v/>
      </c>
      <c r="G111" s="6" t="str">
        <f>'ادخال البيانات'!AT112</f>
        <v/>
      </c>
      <c r="H111" s="6" t="str">
        <f>'ادخال البيانات'!AU112</f>
        <v/>
      </c>
      <c r="I111" s="6" t="str">
        <f>'ادخال البيانات'!AV112</f>
        <v/>
      </c>
      <c r="J111" s="6" t="str">
        <f>'ادخال البيانات'!AW112</f>
        <v/>
      </c>
      <c r="K111" s="6" t="str">
        <f>'ادخال البيانات'!AX112</f>
        <v/>
      </c>
      <c r="L111" s="6" t="str">
        <f>'ادخال البيانات'!AY112</f>
        <v/>
      </c>
      <c r="M111" s="6" t="str">
        <f>'ادخال البيانات'!AZ112</f>
        <v/>
      </c>
      <c r="N111" s="6" t="str">
        <f>'ادخال البيانات'!BA112</f>
        <v/>
      </c>
      <c r="O111" s="6" t="str">
        <f>'ادخال البيانات'!BB112</f>
        <v/>
      </c>
      <c r="P111" s="6" t="str">
        <f>'ادخال البيانات'!BC112</f>
        <v/>
      </c>
      <c r="Q111" s="6" t="str">
        <f>'ادخال البيانات'!BD112</f>
        <v/>
      </c>
      <c r="R111" s="6" t="str">
        <f>'ادخال البيانات'!BE112</f>
        <v/>
      </c>
      <c r="S111" s="6" t="str">
        <f>'ادخال البيانات'!BF112</f>
        <v/>
      </c>
      <c r="T111" s="6" t="str">
        <f>'ادخال البيانات'!BG112</f>
        <v/>
      </c>
      <c r="U111" s="6" t="str">
        <f>'ادخال البيانات'!BH112</f>
        <v/>
      </c>
      <c r="V111" s="183" t="str">
        <f>'ادخال البيانات'!BI112</f>
        <v/>
      </c>
      <c r="W111" s="190">
        <f t="shared" si="3"/>
        <v>0</v>
      </c>
    </row>
    <row r="112" spans="2:23" x14ac:dyDescent="0.2">
      <c r="B112" s="192" t="str">
        <f>IF('ادخال البيانات'!A113="","",'ادخال البيانات'!A113)</f>
        <v/>
      </c>
      <c r="C112" s="6" t="str">
        <f>'ادخال البيانات'!AP113</f>
        <v/>
      </c>
      <c r="D112" s="6" t="str">
        <f>'ادخال البيانات'!AQ113</f>
        <v/>
      </c>
      <c r="E112" s="6" t="str">
        <f>'ادخال البيانات'!AR113</f>
        <v/>
      </c>
      <c r="F112" s="6" t="str">
        <f>'ادخال البيانات'!AS113</f>
        <v/>
      </c>
      <c r="G112" s="6" t="str">
        <f>'ادخال البيانات'!AT113</f>
        <v/>
      </c>
      <c r="H112" s="6" t="str">
        <f>'ادخال البيانات'!AU113</f>
        <v/>
      </c>
      <c r="I112" s="6" t="str">
        <f>'ادخال البيانات'!AV113</f>
        <v/>
      </c>
      <c r="J112" s="6" t="str">
        <f>'ادخال البيانات'!AW113</f>
        <v/>
      </c>
      <c r="K112" s="6" t="str">
        <f>'ادخال البيانات'!AX113</f>
        <v/>
      </c>
      <c r="L112" s="6" t="str">
        <f>'ادخال البيانات'!AY113</f>
        <v/>
      </c>
      <c r="M112" s="6" t="str">
        <f>'ادخال البيانات'!AZ113</f>
        <v/>
      </c>
      <c r="N112" s="6" t="str">
        <f>'ادخال البيانات'!BA113</f>
        <v/>
      </c>
      <c r="O112" s="6" t="str">
        <f>'ادخال البيانات'!BB113</f>
        <v/>
      </c>
      <c r="P112" s="6" t="str">
        <f>'ادخال البيانات'!BC113</f>
        <v/>
      </c>
      <c r="Q112" s="6" t="str">
        <f>'ادخال البيانات'!BD113</f>
        <v/>
      </c>
      <c r="R112" s="6" t="str">
        <f>'ادخال البيانات'!BE113</f>
        <v/>
      </c>
      <c r="S112" s="6" t="str">
        <f>'ادخال البيانات'!BF113</f>
        <v/>
      </c>
      <c r="T112" s="6" t="str">
        <f>'ادخال البيانات'!BG113</f>
        <v/>
      </c>
      <c r="U112" s="6" t="str">
        <f>'ادخال البيانات'!BH113</f>
        <v/>
      </c>
      <c r="V112" s="183" t="str">
        <f>'ادخال البيانات'!BI113</f>
        <v/>
      </c>
      <c r="W112" s="190">
        <f t="shared" si="3"/>
        <v>0</v>
      </c>
    </row>
    <row r="113" spans="2:23" x14ac:dyDescent="0.2">
      <c r="B113" s="192" t="str">
        <f>IF('ادخال البيانات'!A114="","",'ادخال البيانات'!A114)</f>
        <v/>
      </c>
      <c r="C113" s="6" t="str">
        <f>'ادخال البيانات'!AP114</f>
        <v/>
      </c>
      <c r="D113" s="6" t="str">
        <f>'ادخال البيانات'!AQ114</f>
        <v/>
      </c>
      <c r="E113" s="6" t="str">
        <f>'ادخال البيانات'!AR114</f>
        <v/>
      </c>
      <c r="F113" s="6" t="str">
        <f>'ادخال البيانات'!AS114</f>
        <v/>
      </c>
      <c r="G113" s="6" t="str">
        <f>'ادخال البيانات'!AT114</f>
        <v/>
      </c>
      <c r="H113" s="6" t="str">
        <f>'ادخال البيانات'!AU114</f>
        <v/>
      </c>
      <c r="I113" s="6" t="str">
        <f>'ادخال البيانات'!AV114</f>
        <v/>
      </c>
      <c r="J113" s="6" t="str">
        <f>'ادخال البيانات'!AW114</f>
        <v/>
      </c>
      <c r="K113" s="6" t="str">
        <f>'ادخال البيانات'!AX114</f>
        <v/>
      </c>
      <c r="L113" s="6" t="str">
        <f>'ادخال البيانات'!AY114</f>
        <v/>
      </c>
      <c r="M113" s="6" t="str">
        <f>'ادخال البيانات'!AZ114</f>
        <v/>
      </c>
      <c r="N113" s="6" t="str">
        <f>'ادخال البيانات'!BA114</f>
        <v/>
      </c>
      <c r="O113" s="6" t="str">
        <f>'ادخال البيانات'!BB114</f>
        <v/>
      </c>
      <c r="P113" s="6" t="str">
        <f>'ادخال البيانات'!BC114</f>
        <v/>
      </c>
      <c r="Q113" s="6" t="str">
        <f>'ادخال البيانات'!BD114</f>
        <v/>
      </c>
      <c r="R113" s="6" t="str">
        <f>'ادخال البيانات'!BE114</f>
        <v/>
      </c>
      <c r="S113" s="6" t="str">
        <f>'ادخال البيانات'!BF114</f>
        <v/>
      </c>
      <c r="T113" s="6" t="str">
        <f>'ادخال البيانات'!BG114</f>
        <v/>
      </c>
      <c r="U113" s="6" t="str">
        <f>'ادخال البيانات'!BH114</f>
        <v/>
      </c>
      <c r="V113" s="183" t="str">
        <f>'ادخال البيانات'!BI114</f>
        <v/>
      </c>
      <c r="W113" s="190">
        <f t="shared" si="3"/>
        <v>0</v>
      </c>
    </row>
    <row r="114" spans="2:23" x14ac:dyDescent="0.2">
      <c r="B114" s="192" t="str">
        <f>IF('ادخال البيانات'!A115="","",'ادخال البيانات'!A115)</f>
        <v/>
      </c>
      <c r="C114" s="6" t="str">
        <f>'ادخال البيانات'!AP115</f>
        <v/>
      </c>
      <c r="D114" s="6" t="str">
        <f>'ادخال البيانات'!AQ115</f>
        <v/>
      </c>
      <c r="E114" s="6" t="str">
        <f>'ادخال البيانات'!AR115</f>
        <v/>
      </c>
      <c r="F114" s="6" t="str">
        <f>'ادخال البيانات'!AS115</f>
        <v/>
      </c>
      <c r="G114" s="6" t="str">
        <f>'ادخال البيانات'!AT115</f>
        <v/>
      </c>
      <c r="H114" s="6" t="str">
        <f>'ادخال البيانات'!AU115</f>
        <v/>
      </c>
      <c r="I114" s="6" t="str">
        <f>'ادخال البيانات'!AV115</f>
        <v/>
      </c>
      <c r="J114" s="6" t="str">
        <f>'ادخال البيانات'!AW115</f>
        <v/>
      </c>
      <c r="K114" s="6" t="str">
        <f>'ادخال البيانات'!AX115</f>
        <v/>
      </c>
      <c r="L114" s="6" t="str">
        <f>'ادخال البيانات'!AY115</f>
        <v/>
      </c>
      <c r="M114" s="6" t="str">
        <f>'ادخال البيانات'!AZ115</f>
        <v/>
      </c>
      <c r="N114" s="6" t="str">
        <f>'ادخال البيانات'!BA115</f>
        <v/>
      </c>
      <c r="O114" s="6" t="str">
        <f>'ادخال البيانات'!BB115</f>
        <v/>
      </c>
      <c r="P114" s="6" t="str">
        <f>'ادخال البيانات'!BC115</f>
        <v/>
      </c>
      <c r="Q114" s="6" t="str">
        <f>'ادخال البيانات'!BD115</f>
        <v/>
      </c>
      <c r="R114" s="6" t="str">
        <f>'ادخال البيانات'!BE115</f>
        <v/>
      </c>
      <c r="S114" s="6" t="str">
        <f>'ادخال البيانات'!BF115</f>
        <v/>
      </c>
      <c r="T114" s="6" t="str">
        <f>'ادخال البيانات'!BG115</f>
        <v/>
      </c>
      <c r="U114" s="6" t="str">
        <f>'ادخال البيانات'!BH115</f>
        <v/>
      </c>
      <c r="V114" s="183" t="str">
        <f>'ادخال البيانات'!BI115</f>
        <v/>
      </c>
      <c r="W114" s="190">
        <f t="shared" si="3"/>
        <v>0</v>
      </c>
    </row>
    <row r="115" spans="2:23" x14ac:dyDescent="0.2">
      <c r="B115" s="192" t="str">
        <f>IF('ادخال البيانات'!A116="","",'ادخال البيانات'!A116)</f>
        <v/>
      </c>
      <c r="C115" s="6" t="str">
        <f>'ادخال البيانات'!AP116</f>
        <v/>
      </c>
      <c r="D115" s="6" t="str">
        <f>'ادخال البيانات'!AQ116</f>
        <v/>
      </c>
      <c r="E115" s="6" t="str">
        <f>'ادخال البيانات'!AR116</f>
        <v/>
      </c>
      <c r="F115" s="6" t="str">
        <f>'ادخال البيانات'!AS116</f>
        <v/>
      </c>
      <c r="G115" s="6" t="str">
        <f>'ادخال البيانات'!AT116</f>
        <v/>
      </c>
      <c r="H115" s="6" t="str">
        <f>'ادخال البيانات'!AU116</f>
        <v/>
      </c>
      <c r="I115" s="6" t="str">
        <f>'ادخال البيانات'!AV116</f>
        <v/>
      </c>
      <c r="J115" s="6" t="str">
        <f>'ادخال البيانات'!AW116</f>
        <v/>
      </c>
      <c r="K115" s="6" t="str">
        <f>'ادخال البيانات'!AX116</f>
        <v/>
      </c>
      <c r="L115" s="6" t="str">
        <f>'ادخال البيانات'!AY116</f>
        <v/>
      </c>
      <c r="M115" s="6" t="str">
        <f>'ادخال البيانات'!AZ116</f>
        <v/>
      </c>
      <c r="N115" s="6" t="str">
        <f>'ادخال البيانات'!BA116</f>
        <v/>
      </c>
      <c r="O115" s="6" t="str">
        <f>'ادخال البيانات'!BB116</f>
        <v/>
      </c>
      <c r="P115" s="6" t="str">
        <f>'ادخال البيانات'!BC116</f>
        <v/>
      </c>
      <c r="Q115" s="6" t="str">
        <f>'ادخال البيانات'!BD116</f>
        <v/>
      </c>
      <c r="R115" s="6" t="str">
        <f>'ادخال البيانات'!BE116</f>
        <v/>
      </c>
      <c r="S115" s="6" t="str">
        <f>'ادخال البيانات'!BF116</f>
        <v/>
      </c>
      <c r="T115" s="6" t="str">
        <f>'ادخال البيانات'!BG116</f>
        <v/>
      </c>
      <c r="U115" s="6" t="str">
        <f>'ادخال البيانات'!BH116</f>
        <v/>
      </c>
      <c r="V115" s="183" t="str">
        <f>'ادخال البيانات'!BI116</f>
        <v/>
      </c>
      <c r="W115" s="190">
        <f t="shared" si="3"/>
        <v>0</v>
      </c>
    </row>
    <row r="116" spans="2:23" x14ac:dyDescent="0.2">
      <c r="B116" s="192" t="str">
        <f>IF('ادخال البيانات'!A117="","",'ادخال البيانات'!A117)</f>
        <v/>
      </c>
      <c r="C116" s="6" t="str">
        <f>'ادخال البيانات'!AP117</f>
        <v/>
      </c>
      <c r="D116" s="6" t="str">
        <f>'ادخال البيانات'!AQ117</f>
        <v/>
      </c>
      <c r="E116" s="6" t="str">
        <f>'ادخال البيانات'!AR117</f>
        <v/>
      </c>
      <c r="F116" s="6" t="str">
        <f>'ادخال البيانات'!AS117</f>
        <v/>
      </c>
      <c r="G116" s="6" t="str">
        <f>'ادخال البيانات'!AT117</f>
        <v/>
      </c>
      <c r="H116" s="6" t="str">
        <f>'ادخال البيانات'!AU117</f>
        <v/>
      </c>
      <c r="I116" s="6" t="str">
        <f>'ادخال البيانات'!AV117</f>
        <v/>
      </c>
      <c r="J116" s="6" t="str">
        <f>'ادخال البيانات'!AW117</f>
        <v/>
      </c>
      <c r="K116" s="6" t="str">
        <f>'ادخال البيانات'!AX117</f>
        <v/>
      </c>
      <c r="L116" s="6" t="str">
        <f>'ادخال البيانات'!AY117</f>
        <v/>
      </c>
      <c r="M116" s="6" t="str">
        <f>'ادخال البيانات'!AZ117</f>
        <v/>
      </c>
      <c r="N116" s="6" t="str">
        <f>'ادخال البيانات'!BA117</f>
        <v/>
      </c>
      <c r="O116" s="6" t="str">
        <f>'ادخال البيانات'!BB117</f>
        <v/>
      </c>
      <c r="P116" s="6" t="str">
        <f>'ادخال البيانات'!BC117</f>
        <v/>
      </c>
      <c r="Q116" s="6" t="str">
        <f>'ادخال البيانات'!BD117</f>
        <v/>
      </c>
      <c r="R116" s="6" t="str">
        <f>'ادخال البيانات'!BE117</f>
        <v/>
      </c>
      <c r="S116" s="6" t="str">
        <f>'ادخال البيانات'!BF117</f>
        <v/>
      </c>
      <c r="T116" s="6" t="str">
        <f>'ادخال البيانات'!BG117</f>
        <v/>
      </c>
      <c r="U116" s="6" t="str">
        <f>'ادخال البيانات'!BH117</f>
        <v/>
      </c>
      <c r="V116" s="183" t="str">
        <f>'ادخال البيانات'!BI117</f>
        <v/>
      </c>
      <c r="W116" s="190">
        <f t="shared" si="3"/>
        <v>0</v>
      </c>
    </row>
    <row r="117" spans="2:23" x14ac:dyDescent="0.2">
      <c r="B117" s="192" t="str">
        <f>IF('ادخال البيانات'!A118="","",'ادخال البيانات'!A118)</f>
        <v/>
      </c>
      <c r="C117" s="6" t="str">
        <f>'ادخال البيانات'!AP118</f>
        <v/>
      </c>
      <c r="D117" s="6" t="str">
        <f>'ادخال البيانات'!AQ118</f>
        <v/>
      </c>
      <c r="E117" s="6" t="str">
        <f>'ادخال البيانات'!AR118</f>
        <v/>
      </c>
      <c r="F117" s="6" t="str">
        <f>'ادخال البيانات'!AS118</f>
        <v/>
      </c>
      <c r="G117" s="6" t="str">
        <f>'ادخال البيانات'!AT118</f>
        <v/>
      </c>
      <c r="H117" s="6" t="str">
        <f>'ادخال البيانات'!AU118</f>
        <v/>
      </c>
      <c r="I117" s="6" t="str">
        <f>'ادخال البيانات'!AV118</f>
        <v/>
      </c>
      <c r="J117" s="6" t="str">
        <f>'ادخال البيانات'!AW118</f>
        <v/>
      </c>
      <c r="K117" s="6" t="str">
        <f>'ادخال البيانات'!AX118</f>
        <v/>
      </c>
      <c r="L117" s="6" t="str">
        <f>'ادخال البيانات'!AY118</f>
        <v/>
      </c>
      <c r="M117" s="6" t="str">
        <f>'ادخال البيانات'!AZ118</f>
        <v/>
      </c>
      <c r="N117" s="6" t="str">
        <f>'ادخال البيانات'!BA118</f>
        <v/>
      </c>
      <c r="O117" s="6" t="str">
        <f>'ادخال البيانات'!BB118</f>
        <v/>
      </c>
      <c r="P117" s="6" t="str">
        <f>'ادخال البيانات'!BC118</f>
        <v/>
      </c>
      <c r="Q117" s="6" t="str">
        <f>'ادخال البيانات'!BD118</f>
        <v/>
      </c>
      <c r="R117" s="6" t="str">
        <f>'ادخال البيانات'!BE118</f>
        <v/>
      </c>
      <c r="S117" s="6" t="str">
        <f>'ادخال البيانات'!BF118</f>
        <v/>
      </c>
      <c r="T117" s="6" t="str">
        <f>'ادخال البيانات'!BG118</f>
        <v/>
      </c>
      <c r="U117" s="6" t="str">
        <f>'ادخال البيانات'!BH118</f>
        <v/>
      </c>
      <c r="V117" s="183" t="str">
        <f>'ادخال البيانات'!BI118</f>
        <v/>
      </c>
      <c r="W117" s="190">
        <f t="shared" si="3"/>
        <v>0</v>
      </c>
    </row>
    <row r="118" spans="2:23" x14ac:dyDescent="0.2">
      <c r="B118" s="192" t="str">
        <f>IF('ادخال البيانات'!A119="","",'ادخال البيانات'!A119)</f>
        <v/>
      </c>
      <c r="C118" s="6" t="str">
        <f>'ادخال البيانات'!AP119</f>
        <v/>
      </c>
      <c r="D118" s="6" t="str">
        <f>'ادخال البيانات'!AQ119</f>
        <v/>
      </c>
      <c r="E118" s="6" t="str">
        <f>'ادخال البيانات'!AR119</f>
        <v/>
      </c>
      <c r="F118" s="6" t="str">
        <f>'ادخال البيانات'!AS119</f>
        <v/>
      </c>
      <c r="G118" s="6" t="str">
        <f>'ادخال البيانات'!AT119</f>
        <v/>
      </c>
      <c r="H118" s="6" t="str">
        <f>'ادخال البيانات'!AU119</f>
        <v/>
      </c>
      <c r="I118" s="6" t="str">
        <f>'ادخال البيانات'!AV119</f>
        <v/>
      </c>
      <c r="J118" s="6" t="str">
        <f>'ادخال البيانات'!AW119</f>
        <v/>
      </c>
      <c r="K118" s="6" t="str">
        <f>'ادخال البيانات'!AX119</f>
        <v/>
      </c>
      <c r="L118" s="6" t="str">
        <f>'ادخال البيانات'!AY119</f>
        <v/>
      </c>
      <c r="M118" s="6" t="str">
        <f>'ادخال البيانات'!AZ119</f>
        <v/>
      </c>
      <c r="N118" s="6" t="str">
        <f>'ادخال البيانات'!BA119</f>
        <v/>
      </c>
      <c r="O118" s="6" t="str">
        <f>'ادخال البيانات'!BB119</f>
        <v/>
      </c>
      <c r="P118" s="6" t="str">
        <f>'ادخال البيانات'!BC119</f>
        <v/>
      </c>
      <c r="Q118" s="6" t="str">
        <f>'ادخال البيانات'!BD119</f>
        <v/>
      </c>
      <c r="R118" s="6" t="str">
        <f>'ادخال البيانات'!BE119</f>
        <v/>
      </c>
      <c r="S118" s="6" t="str">
        <f>'ادخال البيانات'!BF119</f>
        <v/>
      </c>
      <c r="T118" s="6" t="str">
        <f>'ادخال البيانات'!BG119</f>
        <v/>
      </c>
      <c r="U118" s="6" t="str">
        <f>'ادخال البيانات'!BH119</f>
        <v/>
      </c>
      <c r="V118" s="183" t="str">
        <f>'ادخال البيانات'!BI119</f>
        <v/>
      </c>
      <c r="W118" s="190">
        <f t="shared" si="3"/>
        <v>0</v>
      </c>
    </row>
    <row r="119" spans="2:23" x14ac:dyDescent="0.2">
      <c r="B119" s="192" t="str">
        <f>IF('ادخال البيانات'!A120="","",'ادخال البيانات'!A120)</f>
        <v/>
      </c>
      <c r="C119" s="6" t="str">
        <f>'ادخال البيانات'!AP120</f>
        <v/>
      </c>
      <c r="D119" s="6" t="str">
        <f>'ادخال البيانات'!AQ120</f>
        <v/>
      </c>
      <c r="E119" s="6" t="str">
        <f>'ادخال البيانات'!AR120</f>
        <v/>
      </c>
      <c r="F119" s="6" t="str">
        <f>'ادخال البيانات'!AS120</f>
        <v/>
      </c>
      <c r="G119" s="6" t="str">
        <f>'ادخال البيانات'!AT120</f>
        <v/>
      </c>
      <c r="H119" s="6" t="str">
        <f>'ادخال البيانات'!AU120</f>
        <v/>
      </c>
      <c r="I119" s="6" t="str">
        <f>'ادخال البيانات'!AV120</f>
        <v/>
      </c>
      <c r="J119" s="6" t="str">
        <f>'ادخال البيانات'!AW120</f>
        <v/>
      </c>
      <c r="K119" s="6" t="str">
        <f>'ادخال البيانات'!AX120</f>
        <v/>
      </c>
      <c r="L119" s="6" t="str">
        <f>'ادخال البيانات'!AY120</f>
        <v/>
      </c>
      <c r="M119" s="6" t="str">
        <f>'ادخال البيانات'!AZ120</f>
        <v/>
      </c>
      <c r="N119" s="6" t="str">
        <f>'ادخال البيانات'!BA120</f>
        <v/>
      </c>
      <c r="O119" s="6" t="str">
        <f>'ادخال البيانات'!BB120</f>
        <v/>
      </c>
      <c r="P119" s="6" t="str">
        <f>'ادخال البيانات'!BC120</f>
        <v/>
      </c>
      <c r="Q119" s="6" t="str">
        <f>'ادخال البيانات'!BD120</f>
        <v/>
      </c>
      <c r="R119" s="6" t="str">
        <f>'ادخال البيانات'!BE120</f>
        <v/>
      </c>
      <c r="S119" s="6" t="str">
        <f>'ادخال البيانات'!BF120</f>
        <v/>
      </c>
      <c r="T119" s="6" t="str">
        <f>'ادخال البيانات'!BG120</f>
        <v/>
      </c>
      <c r="U119" s="6" t="str">
        <f>'ادخال البيانات'!BH120</f>
        <v/>
      </c>
      <c r="V119" s="183" t="str">
        <f>'ادخال البيانات'!BI120</f>
        <v/>
      </c>
      <c r="W119" s="190">
        <f t="shared" si="3"/>
        <v>0</v>
      </c>
    </row>
    <row r="120" spans="2:23" x14ac:dyDescent="0.2">
      <c r="B120" s="192" t="str">
        <f>IF('ادخال البيانات'!A121="","",'ادخال البيانات'!A121)</f>
        <v/>
      </c>
      <c r="C120" s="6" t="str">
        <f>'ادخال البيانات'!AP121</f>
        <v/>
      </c>
      <c r="D120" s="6" t="str">
        <f>'ادخال البيانات'!AQ121</f>
        <v/>
      </c>
      <c r="E120" s="6" t="str">
        <f>'ادخال البيانات'!AR121</f>
        <v/>
      </c>
      <c r="F120" s="6" t="str">
        <f>'ادخال البيانات'!AS121</f>
        <v/>
      </c>
      <c r="G120" s="6" t="str">
        <f>'ادخال البيانات'!AT121</f>
        <v/>
      </c>
      <c r="H120" s="6" t="str">
        <f>'ادخال البيانات'!AU121</f>
        <v/>
      </c>
      <c r="I120" s="6" t="str">
        <f>'ادخال البيانات'!AV121</f>
        <v/>
      </c>
      <c r="J120" s="6" t="str">
        <f>'ادخال البيانات'!AW121</f>
        <v/>
      </c>
      <c r="K120" s="6" t="str">
        <f>'ادخال البيانات'!AX121</f>
        <v/>
      </c>
      <c r="L120" s="6" t="str">
        <f>'ادخال البيانات'!AY121</f>
        <v/>
      </c>
      <c r="M120" s="6" t="str">
        <f>'ادخال البيانات'!AZ121</f>
        <v/>
      </c>
      <c r="N120" s="6" t="str">
        <f>'ادخال البيانات'!BA121</f>
        <v/>
      </c>
      <c r="O120" s="6" t="str">
        <f>'ادخال البيانات'!BB121</f>
        <v/>
      </c>
      <c r="P120" s="6" t="str">
        <f>'ادخال البيانات'!BC121</f>
        <v/>
      </c>
      <c r="Q120" s="6" t="str">
        <f>'ادخال البيانات'!BD121</f>
        <v/>
      </c>
      <c r="R120" s="6" t="str">
        <f>'ادخال البيانات'!BE121</f>
        <v/>
      </c>
      <c r="S120" s="6" t="str">
        <f>'ادخال البيانات'!BF121</f>
        <v/>
      </c>
      <c r="T120" s="6" t="str">
        <f>'ادخال البيانات'!BG121</f>
        <v/>
      </c>
      <c r="U120" s="6" t="str">
        <f>'ادخال البيانات'!BH121</f>
        <v/>
      </c>
      <c r="V120" s="183" t="str">
        <f>'ادخال البيانات'!BI121</f>
        <v/>
      </c>
      <c r="W120" s="190">
        <f t="shared" si="3"/>
        <v>0</v>
      </c>
    </row>
    <row r="121" spans="2:23" x14ac:dyDescent="0.2">
      <c r="B121" s="192" t="str">
        <f>IF('ادخال البيانات'!A122="","",'ادخال البيانات'!A122)</f>
        <v/>
      </c>
      <c r="C121" s="6" t="str">
        <f>'ادخال البيانات'!AP122</f>
        <v/>
      </c>
      <c r="D121" s="6" t="str">
        <f>'ادخال البيانات'!AQ122</f>
        <v/>
      </c>
      <c r="E121" s="6" t="str">
        <f>'ادخال البيانات'!AR122</f>
        <v/>
      </c>
      <c r="F121" s="6" t="str">
        <f>'ادخال البيانات'!AS122</f>
        <v/>
      </c>
      <c r="G121" s="6" t="str">
        <f>'ادخال البيانات'!AT122</f>
        <v/>
      </c>
      <c r="H121" s="6" t="str">
        <f>'ادخال البيانات'!AU122</f>
        <v/>
      </c>
      <c r="I121" s="6" t="str">
        <f>'ادخال البيانات'!AV122</f>
        <v/>
      </c>
      <c r="J121" s="6" t="str">
        <f>'ادخال البيانات'!AW122</f>
        <v/>
      </c>
      <c r="K121" s="6" t="str">
        <f>'ادخال البيانات'!AX122</f>
        <v/>
      </c>
      <c r="L121" s="6" t="str">
        <f>'ادخال البيانات'!AY122</f>
        <v/>
      </c>
      <c r="M121" s="6" t="str">
        <f>'ادخال البيانات'!AZ122</f>
        <v/>
      </c>
      <c r="N121" s="6" t="str">
        <f>'ادخال البيانات'!BA122</f>
        <v/>
      </c>
      <c r="O121" s="6" t="str">
        <f>'ادخال البيانات'!BB122</f>
        <v/>
      </c>
      <c r="P121" s="6" t="str">
        <f>'ادخال البيانات'!BC122</f>
        <v/>
      </c>
      <c r="Q121" s="6" t="str">
        <f>'ادخال البيانات'!BD122</f>
        <v/>
      </c>
      <c r="R121" s="6" t="str">
        <f>'ادخال البيانات'!BE122</f>
        <v/>
      </c>
      <c r="S121" s="6" t="str">
        <f>'ادخال البيانات'!BF122</f>
        <v/>
      </c>
      <c r="T121" s="6" t="str">
        <f>'ادخال البيانات'!BG122</f>
        <v/>
      </c>
      <c r="U121" s="6" t="str">
        <f>'ادخال البيانات'!BH122</f>
        <v/>
      </c>
      <c r="V121" s="183" t="str">
        <f>'ادخال البيانات'!BI122</f>
        <v/>
      </c>
      <c r="W121" s="190">
        <f t="shared" si="3"/>
        <v>0</v>
      </c>
    </row>
    <row r="122" spans="2:23" x14ac:dyDescent="0.2">
      <c r="B122" s="192" t="str">
        <f>IF('ادخال البيانات'!A123="","",'ادخال البيانات'!A123)</f>
        <v/>
      </c>
      <c r="C122" s="6" t="str">
        <f>'ادخال البيانات'!AP123</f>
        <v/>
      </c>
      <c r="D122" s="6" t="str">
        <f>'ادخال البيانات'!AQ123</f>
        <v/>
      </c>
      <c r="E122" s="6" t="str">
        <f>'ادخال البيانات'!AR123</f>
        <v/>
      </c>
      <c r="F122" s="6" t="str">
        <f>'ادخال البيانات'!AS123</f>
        <v/>
      </c>
      <c r="G122" s="6" t="str">
        <f>'ادخال البيانات'!AT123</f>
        <v/>
      </c>
      <c r="H122" s="6" t="str">
        <f>'ادخال البيانات'!AU123</f>
        <v/>
      </c>
      <c r="I122" s="6" t="str">
        <f>'ادخال البيانات'!AV123</f>
        <v/>
      </c>
      <c r="J122" s="6" t="str">
        <f>'ادخال البيانات'!AW123</f>
        <v/>
      </c>
      <c r="K122" s="6" t="str">
        <f>'ادخال البيانات'!AX123</f>
        <v/>
      </c>
      <c r="L122" s="6" t="str">
        <f>'ادخال البيانات'!AY123</f>
        <v/>
      </c>
      <c r="M122" s="6" t="str">
        <f>'ادخال البيانات'!AZ123</f>
        <v/>
      </c>
      <c r="N122" s="6" t="str">
        <f>'ادخال البيانات'!BA123</f>
        <v/>
      </c>
      <c r="O122" s="6" t="str">
        <f>'ادخال البيانات'!BB123</f>
        <v/>
      </c>
      <c r="P122" s="6" t="str">
        <f>'ادخال البيانات'!BC123</f>
        <v/>
      </c>
      <c r="Q122" s="6" t="str">
        <f>'ادخال البيانات'!BD123</f>
        <v/>
      </c>
      <c r="R122" s="6" t="str">
        <f>'ادخال البيانات'!BE123</f>
        <v/>
      </c>
      <c r="S122" s="6" t="str">
        <f>'ادخال البيانات'!BF123</f>
        <v/>
      </c>
      <c r="T122" s="6" t="str">
        <f>'ادخال البيانات'!BG123</f>
        <v/>
      </c>
      <c r="U122" s="6" t="str">
        <f>'ادخال البيانات'!BH123</f>
        <v/>
      </c>
      <c r="V122" s="183" t="str">
        <f>'ادخال البيانات'!BI123</f>
        <v/>
      </c>
      <c r="W122" s="190">
        <f t="shared" si="3"/>
        <v>0</v>
      </c>
    </row>
    <row r="123" spans="2:23" x14ac:dyDescent="0.2">
      <c r="B123" s="192" t="str">
        <f>IF('ادخال البيانات'!A124="","",'ادخال البيانات'!A124)</f>
        <v/>
      </c>
      <c r="C123" s="6" t="str">
        <f>'ادخال البيانات'!AP124</f>
        <v/>
      </c>
      <c r="D123" s="6" t="str">
        <f>'ادخال البيانات'!AQ124</f>
        <v/>
      </c>
      <c r="E123" s="6" t="str">
        <f>'ادخال البيانات'!AR124</f>
        <v/>
      </c>
      <c r="F123" s="6" t="str">
        <f>'ادخال البيانات'!AS124</f>
        <v/>
      </c>
      <c r="G123" s="6" t="str">
        <f>'ادخال البيانات'!AT124</f>
        <v/>
      </c>
      <c r="H123" s="6" t="str">
        <f>'ادخال البيانات'!AU124</f>
        <v/>
      </c>
      <c r="I123" s="6" t="str">
        <f>'ادخال البيانات'!AV124</f>
        <v/>
      </c>
      <c r="J123" s="6" t="str">
        <f>'ادخال البيانات'!AW124</f>
        <v/>
      </c>
      <c r="K123" s="6" t="str">
        <f>'ادخال البيانات'!AX124</f>
        <v/>
      </c>
      <c r="L123" s="6" t="str">
        <f>'ادخال البيانات'!AY124</f>
        <v/>
      </c>
      <c r="M123" s="6" t="str">
        <f>'ادخال البيانات'!AZ124</f>
        <v/>
      </c>
      <c r="N123" s="6" t="str">
        <f>'ادخال البيانات'!BA124</f>
        <v/>
      </c>
      <c r="O123" s="6" t="str">
        <f>'ادخال البيانات'!BB124</f>
        <v/>
      </c>
      <c r="P123" s="6" t="str">
        <f>'ادخال البيانات'!BC124</f>
        <v/>
      </c>
      <c r="Q123" s="6" t="str">
        <f>'ادخال البيانات'!BD124</f>
        <v/>
      </c>
      <c r="R123" s="6" t="str">
        <f>'ادخال البيانات'!BE124</f>
        <v/>
      </c>
      <c r="S123" s="6" t="str">
        <f>'ادخال البيانات'!BF124</f>
        <v/>
      </c>
      <c r="T123" s="6" t="str">
        <f>'ادخال البيانات'!BG124</f>
        <v/>
      </c>
      <c r="U123" s="6" t="str">
        <f>'ادخال البيانات'!BH124</f>
        <v/>
      </c>
      <c r="V123" s="183" t="str">
        <f>'ادخال البيانات'!BI124</f>
        <v/>
      </c>
      <c r="W123" s="190">
        <f t="shared" si="3"/>
        <v>0</v>
      </c>
    </row>
    <row r="124" spans="2:23" x14ac:dyDescent="0.2">
      <c r="B124" s="192" t="str">
        <f>IF('ادخال البيانات'!A125="","",'ادخال البيانات'!A125)</f>
        <v/>
      </c>
      <c r="C124" s="6" t="str">
        <f>'ادخال البيانات'!AP125</f>
        <v/>
      </c>
      <c r="D124" s="6" t="str">
        <f>'ادخال البيانات'!AQ125</f>
        <v/>
      </c>
      <c r="E124" s="6" t="str">
        <f>'ادخال البيانات'!AR125</f>
        <v/>
      </c>
      <c r="F124" s="6" t="str">
        <f>'ادخال البيانات'!AS125</f>
        <v/>
      </c>
      <c r="G124" s="6" t="str">
        <f>'ادخال البيانات'!AT125</f>
        <v/>
      </c>
      <c r="H124" s="6" t="str">
        <f>'ادخال البيانات'!AU125</f>
        <v/>
      </c>
      <c r="I124" s="6" t="str">
        <f>'ادخال البيانات'!AV125</f>
        <v/>
      </c>
      <c r="J124" s="6" t="str">
        <f>'ادخال البيانات'!AW125</f>
        <v/>
      </c>
      <c r="K124" s="6" t="str">
        <f>'ادخال البيانات'!AX125</f>
        <v/>
      </c>
      <c r="L124" s="6" t="str">
        <f>'ادخال البيانات'!AY125</f>
        <v/>
      </c>
      <c r="M124" s="6" t="str">
        <f>'ادخال البيانات'!AZ125</f>
        <v/>
      </c>
      <c r="N124" s="6" t="str">
        <f>'ادخال البيانات'!BA125</f>
        <v/>
      </c>
      <c r="O124" s="6" t="str">
        <f>'ادخال البيانات'!BB125</f>
        <v/>
      </c>
      <c r="P124" s="6" t="str">
        <f>'ادخال البيانات'!BC125</f>
        <v/>
      </c>
      <c r="Q124" s="6" t="str">
        <f>'ادخال البيانات'!BD125</f>
        <v/>
      </c>
      <c r="R124" s="6" t="str">
        <f>'ادخال البيانات'!BE125</f>
        <v/>
      </c>
      <c r="S124" s="6" t="str">
        <f>'ادخال البيانات'!BF125</f>
        <v/>
      </c>
      <c r="T124" s="6" t="str">
        <f>'ادخال البيانات'!BG125</f>
        <v/>
      </c>
      <c r="U124" s="6" t="str">
        <f>'ادخال البيانات'!BH125</f>
        <v/>
      </c>
      <c r="V124" s="183" t="str">
        <f>'ادخال البيانات'!BI125</f>
        <v/>
      </c>
      <c r="W124" s="190">
        <f t="shared" si="3"/>
        <v>0</v>
      </c>
    </row>
    <row r="125" spans="2:23" x14ac:dyDescent="0.2">
      <c r="B125" s="192" t="str">
        <f>IF('ادخال البيانات'!A126="","",'ادخال البيانات'!A126)</f>
        <v/>
      </c>
      <c r="C125" s="6" t="str">
        <f>'ادخال البيانات'!AP126</f>
        <v/>
      </c>
      <c r="D125" s="6" t="str">
        <f>'ادخال البيانات'!AQ126</f>
        <v/>
      </c>
      <c r="E125" s="6" t="str">
        <f>'ادخال البيانات'!AR126</f>
        <v/>
      </c>
      <c r="F125" s="6" t="str">
        <f>'ادخال البيانات'!AS126</f>
        <v/>
      </c>
      <c r="G125" s="6" t="str">
        <f>'ادخال البيانات'!AT126</f>
        <v/>
      </c>
      <c r="H125" s="6" t="str">
        <f>'ادخال البيانات'!AU126</f>
        <v/>
      </c>
      <c r="I125" s="6" t="str">
        <f>'ادخال البيانات'!AV126</f>
        <v/>
      </c>
      <c r="J125" s="6" t="str">
        <f>'ادخال البيانات'!AW126</f>
        <v/>
      </c>
      <c r="K125" s="6" t="str">
        <f>'ادخال البيانات'!AX126</f>
        <v/>
      </c>
      <c r="L125" s="6" t="str">
        <f>'ادخال البيانات'!AY126</f>
        <v/>
      </c>
      <c r="M125" s="6" t="str">
        <f>'ادخال البيانات'!AZ126</f>
        <v/>
      </c>
      <c r="N125" s="6" t="str">
        <f>'ادخال البيانات'!BA126</f>
        <v/>
      </c>
      <c r="O125" s="6" t="str">
        <f>'ادخال البيانات'!BB126</f>
        <v/>
      </c>
      <c r="P125" s="6" t="str">
        <f>'ادخال البيانات'!BC126</f>
        <v/>
      </c>
      <c r="Q125" s="6" t="str">
        <f>'ادخال البيانات'!BD126</f>
        <v/>
      </c>
      <c r="R125" s="6" t="str">
        <f>'ادخال البيانات'!BE126</f>
        <v/>
      </c>
      <c r="S125" s="6" t="str">
        <f>'ادخال البيانات'!BF126</f>
        <v/>
      </c>
      <c r="T125" s="6" t="str">
        <f>'ادخال البيانات'!BG126</f>
        <v/>
      </c>
      <c r="U125" s="6" t="str">
        <f>'ادخال البيانات'!BH126</f>
        <v/>
      </c>
      <c r="V125" s="183" t="str">
        <f>'ادخال البيانات'!BI126</f>
        <v/>
      </c>
      <c r="W125" s="190">
        <f t="shared" si="3"/>
        <v>0</v>
      </c>
    </row>
    <row r="126" spans="2:23" x14ac:dyDescent="0.2">
      <c r="B126" s="192" t="str">
        <f>IF('ادخال البيانات'!A127="","",'ادخال البيانات'!A127)</f>
        <v/>
      </c>
      <c r="C126" s="6" t="str">
        <f>'ادخال البيانات'!AP127</f>
        <v/>
      </c>
      <c r="D126" s="6" t="str">
        <f>'ادخال البيانات'!AQ127</f>
        <v/>
      </c>
      <c r="E126" s="6" t="str">
        <f>'ادخال البيانات'!AR127</f>
        <v/>
      </c>
      <c r="F126" s="6" t="str">
        <f>'ادخال البيانات'!AS127</f>
        <v/>
      </c>
      <c r="G126" s="6" t="str">
        <f>'ادخال البيانات'!AT127</f>
        <v/>
      </c>
      <c r="H126" s="6" t="str">
        <f>'ادخال البيانات'!AU127</f>
        <v/>
      </c>
      <c r="I126" s="6" t="str">
        <f>'ادخال البيانات'!AV127</f>
        <v/>
      </c>
      <c r="J126" s="6" t="str">
        <f>'ادخال البيانات'!AW127</f>
        <v/>
      </c>
      <c r="K126" s="6" t="str">
        <f>'ادخال البيانات'!AX127</f>
        <v/>
      </c>
      <c r="L126" s="6" t="str">
        <f>'ادخال البيانات'!AY127</f>
        <v/>
      </c>
      <c r="M126" s="6" t="str">
        <f>'ادخال البيانات'!AZ127</f>
        <v/>
      </c>
      <c r="N126" s="6" t="str">
        <f>'ادخال البيانات'!BA127</f>
        <v/>
      </c>
      <c r="O126" s="6" t="str">
        <f>'ادخال البيانات'!BB127</f>
        <v/>
      </c>
      <c r="P126" s="6" t="str">
        <f>'ادخال البيانات'!BC127</f>
        <v/>
      </c>
      <c r="Q126" s="6" t="str">
        <f>'ادخال البيانات'!BD127</f>
        <v/>
      </c>
      <c r="R126" s="6" t="str">
        <f>'ادخال البيانات'!BE127</f>
        <v/>
      </c>
      <c r="S126" s="6" t="str">
        <f>'ادخال البيانات'!BF127</f>
        <v/>
      </c>
      <c r="T126" s="6" t="str">
        <f>'ادخال البيانات'!BG127</f>
        <v/>
      </c>
      <c r="U126" s="6" t="str">
        <f>'ادخال البيانات'!BH127</f>
        <v/>
      </c>
      <c r="V126" s="183" t="str">
        <f>'ادخال البيانات'!BI127</f>
        <v/>
      </c>
      <c r="W126" s="190">
        <f t="shared" si="3"/>
        <v>0</v>
      </c>
    </row>
    <row r="127" spans="2:23" x14ac:dyDescent="0.2">
      <c r="B127" s="192" t="str">
        <f>IF('ادخال البيانات'!A128="","",'ادخال البيانات'!A128)</f>
        <v/>
      </c>
      <c r="C127" s="6" t="str">
        <f>'ادخال البيانات'!AP128</f>
        <v/>
      </c>
      <c r="D127" s="6" t="str">
        <f>'ادخال البيانات'!AQ128</f>
        <v/>
      </c>
      <c r="E127" s="6" t="str">
        <f>'ادخال البيانات'!AR128</f>
        <v/>
      </c>
      <c r="F127" s="6" t="str">
        <f>'ادخال البيانات'!AS128</f>
        <v/>
      </c>
      <c r="G127" s="6" t="str">
        <f>'ادخال البيانات'!AT128</f>
        <v/>
      </c>
      <c r="H127" s="6" t="str">
        <f>'ادخال البيانات'!AU128</f>
        <v/>
      </c>
      <c r="I127" s="6" t="str">
        <f>'ادخال البيانات'!AV128</f>
        <v/>
      </c>
      <c r="J127" s="6" t="str">
        <f>'ادخال البيانات'!AW128</f>
        <v/>
      </c>
      <c r="K127" s="6" t="str">
        <f>'ادخال البيانات'!AX128</f>
        <v/>
      </c>
      <c r="L127" s="6" t="str">
        <f>'ادخال البيانات'!AY128</f>
        <v/>
      </c>
      <c r="M127" s="6" t="str">
        <f>'ادخال البيانات'!AZ128</f>
        <v/>
      </c>
      <c r="N127" s="6" t="str">
        <f>'ادخال البيانات'!BA128</f>
        <v/>
      </c>
      <c r="O127" s="6" t="str">
        <f>'ادخال البيانات'!BB128</f>
        <v/>
      </c>
      <c r="P127" s="6" t="str">
        <f>'ادخال البيانات'!BC128</f>
        <v/>
      </c>
      <c r="Q127" s="6" t="str">
        <f>'ادخال البيانات'!BD128</f>
        <v/>
      </c>
      <c r="R127" s="6" t="str">
        <f>'ادخال البيانات'!BE128</f>
        <v/>
      </c>
      <c r="S127" s="6" t="str">
        <f>'ادخال البيانات'!BF128</f>
        <v/>
      </c>
      <c r="T127" s="6" t="str">
        <f>'ادخال البيانات'!BG128</f>
        <v/>
      </c>
      <c r="U127" s="6" t="str">
        <f>'ادخال البيانات'!BH128</f>
        <v/>
      </c>
      <c r="V127" s="183" t="str">
        <f>'ادخال البيانات'!BI128</f>
        <v/>
      </c>
      <c r="W127" s="190">
        <f t="shared" si="3"/>
        <v>0</v>
      </c>
    </row>
    <row r="128" spans="2:23" x14ac:dyDescent="0.2">
      <c r="B128" s="192" t="str">
        <f>IF('ادخال البيانات'!A129="","",'ادخال البيانات'!A129)</f>
        <v/>
      </c>
      <c r="C128" s="6" t="str">
        <f>'ادخال البيانات'!AP129</f>
        <v/>
      </c>
      <c r="D128" s="6" t="str">
        <f>'ادخال البيانات'!AQ129</f>
        <v/>
      </c>
      <c r="E128" s="6" t="str">
        <f>'ادخال البيانات'!AR129</f>
        <v/>
      </c>
      <c r="F128" s="6" t="str">
        <f>'ادخال البيانات'!AS129</f>
        <v/>
      </c>
      <c r="G128" s="6" t="str">
        <f>'ادخال البيانات'!AT129</f>
        <v/>
      </c>
      <c r="H128" s="6" t="str">
        <f>'ادخال البيانات'!AU129</f>
        <v/>
      </c>
      <c r="I128" s="6" t="str">
        <f>'ادخال البيانات'!AV129</f>
        <v/>
      </c>
      <c r="J128" s="6" t="str">
        <f>'ادخال البيانات'!AW129</f>
        <v/>
      </c>
      <c r="K128" s="6" t="str">
        <f>'ادخال البيانات'!AX129</f>
        <v/>
      </c>
      <c r="L128" s="6" t="str">
        <f>'ادخال البيانات'!AY129</f>
        <v/>
      </c>
      <c r="M128" s="6" t="str">
        <f>'ادخال البيانات'!AZ129</f>
        <v/>
      </c>
      <c r="N128" s="6" t="str">
        <f>'ادخال البيانات'!BA129</f>
        <v/>
      </c>
      <c r="O128" s="6" t="str">
        <f>'ادخال البيانات'!BB129</f>
        <v/>
      </c>
      <c r="P128" s="6" t="str">
        <f>'ادخال البيانات'!BC129</f>
        <v/>
      </c>
      <c r="Q128" s="6" t="str">
        <f>'ادخال البيانات'!BD129</f>
        <v/>
      </c>
      <c r="R128" s="6" t="str">
        <f>'ادخال البيانات'!BE129</f>
        <v/>
      </c>
      <c r="S128" s="6" t="str">
        <f>'ادخال البيانات'!BF129</f>
        <v/>
      </c>
      <c r="T128" s="6" t="str">
        <f>'ادخال البيانات'!BG129</f>
        <v/>
      </c>
      <c r="U128" s="6" t="str">
        <f>'ادخال البيانات'!BH129</f>
        <v/>
      </c>
      <c r="V128" s="183" t="str">
        <f>'ادخال البيانات'!BI129</f>
        <v/>
      </c>
      <c r="W128" s="190">
        <f t="shared" si="3"/>
        <v>0</v>
      </c>
    </row>
    <row r="129" spans="2:23" x14ac:dyDescent="0.2">
      <c r="B129" s="192" t="str">
        <f>IF('ادخال البيانات'!A130="","",'ادخال البيانات'!A130)</f>
        <v/>
      </c>
      <c r="C129" s="6" t="str">
        <f>'ادخال البيانات'!AP130</f>
        <v/>
      </c>
      <c r="D129" s="6" t="str">
        <f>'ادخال البيانات'!AQ130</f>
        <v/>
      </c>
      <c r="E129" s="6" t="str">
        <f>'ادخال البيانات'!AR130</f>
        <v/>
      </c>
      <c r="F129" s="6" t="str">
        <f>'ادخال البيانات'!AS130</f>
        <v/>
      </c>
      <c r="G129" s="6" t="str">
        <f>'ادخال البيانات'!AT130</f>
        <v/>
      </c>
      <c r="H129" s="6" t="str">
        <f>'ادخال البيانات'!AU130</f>
        <v/>
      </c>
      <c r="I129" s="6" t="str">
        <f>'ادخال البيانات'!AV130</f>
        <v/>
      </c>
      <c r="J129" s="6" t="str">
        <f>'ادخال البيانات'!AW130</f>
        <v/>
      </c>
      <c r="K129" s="6" t="str">
        <f>'ادخال البيانات'!AX130</f>
        <v/>
      </c>
      <c r="L129" s="6" t="str">
        <f>'ادخال البيانات'!AY130</f>
        <v/>
      </c>
      <c r="M129" s="6" t="str">
        <f>'ادخال البيانات'!AZ130</f>
        <v/>
      </c>
      <c r="N129" s="6" t="str">
        <f>'ادخال البيانات'!BA130</f>
        <v/>
      </c>
      <c r="O129" s="6" t="str">
        <f>'ادخال البيانات'!BB130</f>
        <v/>
      </c>
      <c r="P129" s="6" t="str">
        <f>'ادخال البيانات'!BC130</f>
        <v/>
      </c>
      <c r="Q129" s="6" t="str">
        <f>'ادخال البيانات'!BD130</f>
        <v/>
      </c>
      <c r="R129" s="6" t="str">
        <f>'ادخال البيانات'!BE130</f>
        <v/>
      </c>
      <c r="S129" s="6" t="str">
        <f>'ادخال البيانات'!BF130</f>
        <v/>
      </c>
      <c r="T129" s="6" t="str">
        <f>'ادخال البيانات'!BG130</f>
        <v/>
      </c>
      <c r="U129" s="6" t="str">
        <f>'ادخال البيانات'!BH130</f>
        <v/>
      </c>
      <c r="V129" s="183" t="str">
        <f>'ادخال البيانات'!BI130</f>
        <v/>
      </c>
      <c r="W129" s="190">
        <f t="shared" si="3"/>
        <v>0</v>
      </c>
    </row>
    <row r="130" spans="2:23" x14ac:dyDescent="0.2">
      <c r="B130" s="192" t="str">
        <f>IF('ادخال البيانات'!A131="","",'ادخال البيانات'!A131)</f>
        <v/>
      </c>
      <c r="C130" s="6" t="str">
        <f>'ادخال البيانات'!AP131</f>
        <v/>
      </c>
      <c r="D130" s="6" t="str">
        <f>'ادخال البيانات'!AQ131</f>
        <v/>
      </c>
      <c r="E130" s="6" t="str">
        <f>'ادخال البيانات'!AR131</f>
        <v/>
      </c>
      <c r="F130" s="6" t="str">
        <f>'ادخال البيانات'!AS131</f>
        <v/>
      </c>
      <c r="G130" s="6" t="str">
        <f>'ادخال البيانات'!AT131</f>
        <v/>
      </c>
      <c r="H130" s="6" t="str">
        <f>'ادخال البيانات'!AU131</f>
        <v/>
      </c>
      <c r="I130" s="6" t="str">
        <f>'ادخال البيانات'!AV131</f>
        <v/>
      </c>
      <c r="J130" s="6" t="str">
        <f>'ادخال البيانات'!AW131</f>
        <v/>
      </c>
      <c r="K130" s="6" t="str">
        <f>'ادخال البيانات'!AX131</f>
        <v/>
      </c>
      <c r="L130" s="6" t="str">
        <f>'ادخال البيانات'!AY131</f>
        <v/>
      </c>
      <c r="M130" s="6" t="str">
        <f>'ادخال البيانات'!AZ131</f>
        <v/>
      </c>
      <c r="N130" s="6" t="str">
        <f>'ادخال البيانات'!BA131</f>
        <v/>
      </c>
      <c r="O130" s="6" t="str">
        <f>'ادخال البيانات'!BB131</f>
        <v/>
      </c>
      <c r="P130" s="6" t="str">
        <f>'ادخال البيانات'!BC131</f>
        <v/>
      </c>
      <c r="Q130" s="6" t="str">
        <f>'ادخال البيانات'!BD131</f>
        <v/>
      </c>
      <c r="R130" s="6" t="str">
        <f>'ادخال البيانات'!BE131</f>
        <v/>
      </c>
      <c r="S130" s="6" t="str">
        <f>'ادخال البيانات'!BF131</f>
        <v/>
      </c>
      <c r="T130" s="6" t="str">
        <f>'ادخال البيانات'!BG131</f>
        <v/>
      </c>
      <c r="U130" s="6" t="str">
        <f>'ادخال البيانات'!BH131</f>
        <v/>
      </c>
      <c r="V130" s="183" t="str">
        <f>'ادخال البيانات'!BI131</f>
        <v/>
      </c>
      <c r="W130" s="190">
        <f t="shared" si="3"/>
        <v>0</v>
      </c>
    </row>
    <row r="131" spans="2:23" x14ac:dyDescent="0.2">
      <c r="B131" s="192" t="str">
        <f>IF('ادخال البيانات'!A132="","",'ادخال البيانات'!A132)</f>
        <v/>
      </c>
      <c r="C131" s="6" t="str">
        <f>'ادخال البيانات'!AP132</f>
        <v/>
      </c>
      <c r="D131" s="6" t="str">
        <f>'ادخال البيانات'!AQ132</f>
        <v/>
      </c>
      <c r="E131" s="6" t="str">
        <f>'ادخال البيانات'!AR132</f>
        <v/>
      </c>
      <c r="F131" s="6" t="str">
        <f>'ادخال البيانات'!AS132</f>
        <v/>
      </c>
      <c r="G131" s="6" t="str">
        <f>'ادخال البيانات'!AT132</f>
        <v/>
      </c>
      <c r="H131" s="6" t="str">
        <f>'ادخال البيانات'!AU132</f>
        <v/>
      </c>
      <c r="I131" s="6" t="str">
        <f>'ادخال البيانات'!AV132</f>
        <v/>
      </c>
      <c r="J131" s="6" t="str">
        <f>'ادخال البيانات'!AW132</f>
        <v/>
      </c>
      <c r="K131" s="6" t="str">
        <f>'ادخال البيانات'!AX132</f>
        <v/>
      </c>
      <c r="L131" s="6" t="str">
        <f>'ادخال البيانات'!AY132</f>
        <v/>
      </c>
      <c r="M131" s="6" t="str">
        <f>'ادخال البيانات'!AZ132</f>
        <v/>
      </c>
      <c r="N131" s="6" t="str">
        <f>'ادخال البيانات'!BA132</f>
        <v/>
      </c>
      <c r="O131" s="6" t="str">
        <f>'ادخال البيانات'!BB132</f>
        <v/>
      </c>
      <c r="P131" s="6" t="str">
        <f>'ادخال البيانات'!BC132</f>
        <v/>
      </c>
      <c r="Q131" s="6" t="str">
        <f>'ادخال البيانات'!BD132</f>
        <v/>
      </c>
      <c r="R131" s="6" t="str">
        <f>'ادخال البيانات'!BE132</f>
        <v/>
      </c>
      <c r="S131" s="6" t="str">
        <f>'ادخال البيانات'!BF132</f>
        <v/>
      </c>
      <c r="T131" s="6" t="str">
        <f>'ادخال البيانات'!BG132</f>
        <v/>
      </c>
      <c r="U131" s="6" t="str">
        <f>'ادخال البيانات'!BH132</f>
        <v/>
      </c>
      <c r="V131" s="183" t="str">
        <f>'ادخال البيانات'!BI132</f>
        <v/>
      </c>
      <c r="W131" s="190">
        <f t="shared" si="3"/>
        <v>0</v>
      </c>
    </row>
    <row r="132" spans="2:23" x14ac:dyDescent="0.2">
      <c r="B132" s="192" t="str">
        <f>IF('ادخال البيانات'!A133="","",'ادخال البيانات'!A133)</f>
        <v/>
      </c>
      <c r="C132" s="6" t="str">
        <f>'ادخال البيانات'!AP133</f>
        <v/>
      </c>
      <c r="D132" s="6" t="str">
        <f>'ادخال البيانات'!AQ133</f>
        <v/>
      </c>
      <c r="E132" s="6" t="str">
        <f>'ادخال البيانات'!AR133</f>
        <v/>
      </c>
      <c r="F132" s="6" t="str">
        <f>'ادخال البيانات'!AS133</f>
        <v/>
      </c>
      <c r="G132" s="6" t="str">
        <f>'ادخال البيانات'!AT133</f>
        <v/>
      </c>
      <c r="H132" s="6" t="str">
        <f>'ادخال البيانات'!AU133</f>
        <v/>
      </c>
      <c r="I132" s="6" t="str">
        <f>'ادخال البيانات'!AV133</f>
        <v/>
      </c>
      <c r="J132" s="6" t="str">
        <f>'ادخال البيانات'!AW133</f>
        <v/>
      </c>
      <c r="K132" s="6" t="str">
        <f>'ادخال البيانات'!AX133</f>
        <v/>
      </c>
      <c r="L132" s="6" t="str">
        <f>'ادخال البيانات'!AY133</f>
        <v/>
      </c>
      <c r="M132" s="6" t="str">
        <f>'ادخال البيانات'!AZ133</f>
        <v/>
      </c>
      <c r="N132" s="6" t="str">
        <f>'ادخال البيانات'!BA133</f>
        <v/>
      </c>
      <c r="O132" s="6" t="str">
        <f>'ادخال البيانات'!BB133</f>
        <v/>
      </c>
      <c r="P132" s="6" t="str">
        <f>'ادخال البيانات'!BC133</f>
        <v/>
      </c>
      <c r="Q132" s="6" t="str">
        <f>'ادخال البيانات'!BD133</f>
        <v/>
      </c>
      <c r="R132" s="6" t="str">
        <f>'ادخال البيانات'!BE133</f>
        <v/>
      </c>
      <c r="S132" s="6" t="str">
        <f>'ادخال البيانات'!BF133</f>
        <v/>
      </c>
      <c r="T132" s="6" t="str">
        <f>'ادخال البيانات'!BG133</f>
        <v/>
      </c>
      <c r="U132" s="6" t="str">
        <f>'ادخال البيانات'!BH133</f>
        <v/>
      </c>
      <c r="V132" s="183" t="str">
        <f>'ادخال البيانات'!BI133</f>
        <v/>
      </c>
      <c r="W132" s="190">
        <f t="shared" si="3"/>
        <v>0</v>
      </c>
    </row>
    <row r="133" spans="2:23" x14ac:dyDescent="0.2">
      <c r="B133" s="192" t="str">
        <f>IF('ادخال البيانات'!A134="","",'ادخال البيانات'!A134)</f>
        <v/>
      </c>
      <c r="C133" s="6" t="str">
        <f>'ادخال البيانات'!AP134</f>
        <v/>
      </c>
      <c r="D133" s="6" t="str">
        <f>'ادخال البيانات'!AQ134</f>
        <v/>
      </c>
      <c r="E133" s="6" t="str">
        <f>'ادخال البيانات'!AR134</f>
        <v/>
      </c>
      <c r="F133" s="6" t="str">
        <f>'ادخال البيانات'!AS134</f>
        <v/>
      </c>
      <c r="G133" s="6" t="str">
        <f>'ادخال البيانات'!AT134</f>
        <v/>
      </c>
      <c r="H133" s="6" t="str">
        <f>'ادخال البيانات'!AU134</f>
        <v/>
      </c>
      <c r="I133" s="6" t="str">
        <f>'ادخال البيانات'!AV134</f>
        <v/>
      </c>
      <c r="J133" s="6" t="str">
        <f>'ادخال البيانات'!AW134</f>
        <v/>
      </c>
      <c r="K133" s="6" t="str">
        <f>'ادخال البيانات'!AX134</f>
        <v/>
      </c>
      <c r="L133" s="6" t="str">
        <f>'ادخال البيانات'!AY134</f>
        <v/>
      </c>
      <c r="M133" s="6" t="str">
        <f>'ادخال البيانات'!AZ134</f>
        <v/>
      </c>
      <c r="N133" s="6" t="str">
        <f>'ادخال البيانات'!BA134</f>
        <v/>
      </c>
      <c r="O133" s="6" t="str">
        <f>'ادخال البيانات'!BB134</f>
        <v/>
      </c>
      <c r="P133" s="6" t="str">
        <f>'ادخال البيانات'!BC134</f>
        <v/>
      </c>
      <c r="Q133" s="6" t="str">
        <f>'ادخال البيانات'!BD134</f>
        <v/>
      </c>
      <c r="R133" s="6" t="str">
        <f>'ادخال البيانات'!BE134</f>
        <v/>
      </c>
      <c r="S133" s="6" t="str">
        <f>'ادخال البيانات'!BF134</f>
        <v/>
      </c>
      <c r="T133" s="6" t="str">
        <f>'ادخال البيانات'!BG134</f>
        <v/>
      </c>
      <c r="U133" s="6" t="str">
        <f>'ادخال البيانات'!BH134</f>
        <v/>
      </c>
      <c r="V133" s="183" t="str">
        <f>'ادخال البيانات'!BI134</f>
        <v/>
      </c>
      <c r="W133" s="190">
        <f t="shared" si="3"/>
        <v>0</v>
      </c>
    </row>
    <row r="134" spans="2:23" x14ac:dyDescent="0.2">
      <c r="B134" s="192" t="str">
        <f>IF('ادخال البيانات'!A135="","",'ادخال البيانات'!A135)</f>
        <v/>
      </c>
      <c r="C134" s="6" t="str">
        <f>'ادخال البيانات'!AP135</f>
        <v/>
      </c>
      <c r="D134" s="6" t="str">
        <f>'ادخال البيانات'!AQ135</f>
        <v/>
      </c>
      <c r="E134" s="6" t="str">
        <f>'ادخال البيانات'!AR135</f>
        <v/>
      </c>
      <c r="F134" s="6" t="str">
        <f>'ادخال البيانات'!AS135</f>
        <v/>
      </c>
      <c r="G134" s="6" t="str">
        <f>'ادخال البيانات'!AT135</f>
        <v/>
      </c>
      <c r="H134" s="6" t="str">
        <f>'ادخال البيانات'!AU135</f>
        <v/>
      </c>
      <c r="I134" s="6" t="str">
        <f>'ادخال البيانات'!AV135</f>
        <v/>
      </c>
      <c r="J134" s="6" t="str">
        <f>'ادخال البيانات'!AW135</f>
        <v/>
      </c>
      <c r="K134" s="6" t="str">
        <f>'ادخال البيانات'!AX135</f>
        <v/>
      </c>
      <c r="L134" s="6" t="str">
        <f>'ادخال البيانات'!AY135</f>
        <v/>
      </c>
      <c r="M134" s="6" t="str">
        <f>'ادخال البيانات'!AZ135</f>
        <v/>
      </c>
      <c r="N134" s="6" t="str">
        <f>'ادخال البيانات'!BA135</f>
        <v/>
      </c>
      <c r="O134" s="6" t="str">
        <f>'ادخال البيانات'!BB135</f>
        <v/>
      </c>
      <c r="P134" s="6" t="str">
        <f>'ادخال البيانات'!BC135</f>
        <v/>
      </c>
      <c r="Q134" s="6" t="str">
        <f>'ادخال البيانات'!BD135</f>
        <v/>
      </c>
      <c r="R134" s="6" t="str">
        <f>'ادخال البيانات'!BE135</f>
        <v/>
      </c>
      <c r="S134" s="6" t="str">
        <f>'ادخال البيانات'!BF135</f>
        <v/>
      </c>
      <c r="T134" s="6" t="str">
        <f>'ادخال البيانات'!BG135</f>
        <v/>
      </c>
      <c r="U134" s="6" t="str">
        <f>'ادخال البيانات'!BH135</f>
        <v/>
      </c>
      <c r="V134" s="183" t="str">
        <f>'ادخال البيانات'!BI135</f>
        <v/>
      </c>
      <c r="W134" s="190">
        <f t="shared" si="3"/>
        <v>0</v>
      </c>
    </row>
    <row r="135" spans="2:23" x14ac:dyDescent="0.2">
      <c r="B135" s="192" t="str">
        <f>IF('ادخال البيانات'!A136="","",'ادخال البيانات'!A136)</f>
        <v/>
      </c>
      <c r="C135" s="6" t="str">
        <f>'ادخال البيانات'!AP136</f>
        <v/>
      </c>
      <c r="D135" s="6" t="str">
        <f>'ادخال البيانات'!AQ136</f>
        <v/>
      </c>
      <c r="E135" s="6" t="str">
        <f>'ادخال البيانات'!AR136</f>
        <v/>
      </c>
      <c r="F135" s="6" t="str">
        <f>'ادخال البيانات'!AS136</f>
        <v/>
      </c>
      <c r="G135" s="6" t="str">
        <f>'ادخال البيانات'!AT136</f>
        <v/>
      </c>
      <c r="H135" s="6" t="str">
        <f>'ادخال البيانات'!AU136</f>
        <v/>
      </c>
      <c r="I135" s="6" t="str">
        <f>'ادخال البيانات'!AV136</f>
        <v/>
      </c>
      <c r="J135" s="6" t="str">
        <f>'ادخال البيانات'!AW136</f>
        <v/>
      </c>
      <c r="K135" s="6" t="str">
        <f>'ادخال البيانات'!AX136</f>
        <v/>
      </c>
      <c r="L135" s="6" t="str">
        <f>'ادخال البيانات'!AY136</f>
        <v/>
      </c>
      <c r="M135" s="6" t="str">
        <f>'ادخال البيانات'!AZ136</f>
        <v/>
      </c>
      <c r="N135" s="6" t="str">
        <f>'ادخال البيانات'!BA136</f>
        <v/>
      </c>
      <c r="O135" s="6" t="str">
        <f>'ادخال البيانات'!BB136</f>
        <v/>
      </c>
      <c r="P135" s="6" t="str">
        <f>'ادخال البيانات'!BC136</f>
        <v/>
      </c>
      <c r="Q135" s="6" t="str">
        <f>'ادخال البيانات'!BD136</f>
        <v/>
      </c>
      <c r="R135" s="6" t="str">
        <f>'ادخال البيانات'!BE136</f>
        <v/>
      </c>
      <c r="S135" s="6" t="str">
        <f>'ادخال البيانات'!BF136</f>
        <v/>
      </c>
      <c r="T135" s="6" t="str">
        <f>'ادخال البيانات'!BG136</f>
        <v/>
      </c>
      <c r="U135" s="6" t="str">
        <f>'ادخال البيانات'!BH136</f>
        <v/>
      </c>
      <c r="V135" s="183" t="str">
        <f>'ادخال البيانات'!BI136</f>
        <v/>
      </c>
      <c r="W135" s="190">
        <f t="shared" ref="W135:W143" si="4">COUNTIF(C135:V135,"&gt;0")</f>
        <v>0</v>
      </c>
    </row>
    <row r="136" spans="2:23" x14ac:dyDescent="0.2">
      <c r="B136" s="192" t="str">
        <f>IF('ادخال البيانات'!A137="","",'ادخال البيانات'!A137)</f>
        <v/>
      </c>
      <c r="C136" s="6" t="str">
        <f>'ادخال البيانات'!AP137</f>
        <v/>
      </c>
      <c r="D136" s="6" t="str">
        <f>'ادخال البيانات'!AQ137</f>
        <v/>
      </c>
      <c r="E136" s="6" t="str">
        <f>'ادخال البيانات'!AR137</f>
        <v/>
      </c>
      <c r="F136" s="6" t="str">
        <f>'ادخال البيانات'!AS137</f>
        <v/>
      </c>
      <c r="G136" s="6" t="str">
        <f>'ادخال البيانات'!AT137</f>
        <v/>
      </c>
      <c r="H136" s="6" t="str">
        <f>'ادخال البيانات'!AU137</f>
        <v/>
      </c>
      <c r="I136" s="6" t="str">
        <f>'ادخال البيانات'!AV137</f>
        <v/>
      </c>
      <c r="J136" s="6" t="str">
        <f>'ادخال البيانات'!AW137</f>
        <v/>
      </c>
      <c r="K136" s="6" t="str">
        <f>'ادخال البيانات'!AX137</f>
        <v/>
      </c>
      <c r="L136" s="6" t="str">
        <f>'ادخال البيانات'!AY137</f>
        <v/>
      </c>
      <c r="M136" s="6" t="str">
        <f>'ادخال البيانات'!AZ137</f>
        <v/>
      </c>
      <c r="N136" s="6" t="str">
        <f>'ادخال البيانات'!BA137</f>
        <v/>
      </c>
      <c r="O136" s="6" t="str">
        <f>'ادخال البيانات'!BB137</f>
        <v/>
      </c>
      <c r="P136" s="6" t="str">
        <f>'ادخال البيانات'!BC137</f>
        <v/>
      </c>
      <c r="Q136" s="6" t="str">
        <f>'ادخال البيانات'!BD137</f>
        <v/>
      </c>
      <c r="R136" s="6" t="str">
        <f>'ادخال البيانات'!BE137</f>
        <v/>
      </c>
      <c r="S136" s="6" t="str">
        <f>'ادخال البيانات'!BF137</f>
        <v/>
      </c>
      <c r="T136" s="6" t="str">
        <f>'ادخال البيانات'!BG137</f>
        <v/>
      </c>
      <c r="U136" s="6" t="str">
        <f>'ادخال البيانات'!BH137</f>
        <v/>
      </c>
      <c r="V136" s="183" t="str">
        <f>'ادخال البيانات'!BI137</f>
        <v/>
      </c>
      <c r="W136" s="190">
        <f t="shared" si="4"/>
        <v>0</v>
      </c>
    </row>
    <row r="137" spans="2:23" x14ac:dyDescent="0.2">
      <c r="B137" s="192" t="str">
        <f>IF('ادخال البيانات'!A138="","",'ادخال البيانات'!A138)</f>
        <v/>
      </c>
      <c r="C137" s="6" t="str">
        <f>'ادخال البيانات'!AP138</f>
        <v/>
      </c>
      <c r="D137" s="6" t="str">
        <f>'ادخال البيانات'!AQ138</f>
        <v/>
      </c>
      <c r="E137" s="6" t="str">
        <f>'ادخال البيانات'!AR138</f>
        <v/>
      </c>
      <c r="F137" s="6" t="str">
        <f>'ادخال البيانات'!AS138</f>
        <v/>
      </c>
      <c r="G137" s="6" t="str">
        <f>'ادخال البيانات'!AT138</f>
        <v/>
      </c>
      <c r="H137" s="6" t="str">
        <f>'ادخال البيانات'!AU138</f>
        <v/>
      </c>
      <c r="I137" s="6" t="str">
        <f>'ادخال البيانات'!AV138</f>
        <v/>
      </c>
      <c r="J137" s="6" t="str">
        <f>'ادخال البيانات'!AW138</f>
        <v/>
      </c>
      <c r="K137" s="6" t="str">
        <f>'ادخال البيانات'!AX138</f>
        <v/>
      </c>
      <c r="L137" s="6" t="str">
        <f>'ادخال البيانات'!AY138</f>
        <v/>
      </c>
      <c r="M137" s="6" t="str">
        <f>'ادخال البيانات'!AZ138</f>
        <v/>
      </c>
      <c r="N137" s="6" t="str">
        <f>'ادخال البيانات'!BA138</f>
        <v/>
      </c>
      <c r="O137" s="6" t="str">
        <f>'ادخال البيانات'!BB138</f>
        <v/>
      </c>
      <c r="P137" s="6" t="str">
        <f>'ادخال البيانات'!BC138</f>
        <v/>
      </c>
      <c r="Q137" s="6" t="str">
        <f>'ادخال البيانات'!BD138</f>
        <v/>
      </c>
      <c r="R137" s="6" t="str">
        <f>'ادخال البيانات'!BE138</f>
        <v/>
      </c>
      <c r="S137" s="6" t="str">
        <f>'ادخال البيانات'!BF138</f>
        <v/>
      </c>
      <c r="T137" s="6" t="str">
        <f>'ادخال البيانات'!BG138</f>
        <v/>
      </c>
      <c r="U137" s="6" t="str">
        <f>'ادخال البيانات'!BH138</f>
        <v/>
      </c>
      <c r="V137" s="183" t="str">
        <f>'ادخال البيانات'!BI138</f>
        <v/>
      </c>
      <c r="W137" s="190">
        <f t="shared" si="4"/>
        <v>0</v>
      </c>
    </row>
    <row r="138" spans="2:23" x14ac:dyDescent="0.2">
      <c r="B138" s="192" t="str">
        <f>IF('ادخال البيانات'!A139="","",'ادخال البيانات'!A139)</f>
        <v/>
      </c>
      <c r="C138" s="6" t="str">
        <f>'ادخال البيانات'!AP139</f>
        <v/>
      </c>
      <c r="D138" s="6" t="str">
        <f>'ادخال البيانات'!AQ139</f>
        <v/>
      </c>
      <c r="E138" s="6" t="str">
        <f>'ادخال البيانات'!AR139</f>
        <v/>
      </c>
      <c r="F138" s="6" t="str">
        <f>'ادخال البيانات'!AS139</f>
        <v/>
      </c>
      <c r="G138" s="6" t="str">
        <f>'ادخال البيانات'!AT139</f>
        <v/>
      </c>
      <c r="H138" s="6" t="str">
        <f>'ادخال البيانات'!AU139</f>
        <v/>
      </c>
      <c r="I138" s="6" t="str">
        <f>'ادخال البيانات'!AV139</f>
        <v/>
      </c>
      <c r="J138" s="6" t="str">
        <f>'ادخال البيانات'!AW139</f>
        <v/>
      </c>
      <c r="K138" s="6" t="str">
        <f>'ادخال البيانات'!AX139</f>
        <v/>
      </c>
      <c r="L138" s="6" t="str">
        <f>'ادخال البيانات'!AY139</f>
        <v/>
      </c>
      <c r="M138" s="6" t="str">
        <f>'ادخال البيانات'!AZ139</f>
        <v/>
      </c>
      <c r="N138" s="6" t="str">
        <f>'ادخال البيانات'!BA139</f>
        <v/>
      </c>
      <c r="O138" s="6" t="str">
        <f>'ادخال البيانات'!BB139</f>
        <v/>
      </c>
      <c r="P138" s="6" t="str">
        <f>'ادخال البيانات'!BC139</f>
        <v/>
      </c>
      <c r="Q138" s="6" t="str">
        <f>'ادخال البيانات'!BD139</f>
        <v/>
      </c>
      <c r="R138" s="6" t="str">
        <f>'ادخال البيانات'!BE139</f>
        <v/>
      </c>
      <c r="S138" s="6" t="str">
        <f>'ادخال البيانات'!BF139</f>
        <v/>
      </c>
      <c r="T138" s="6" t="str">
        <f>'ادخال البيانات'!BG139</f>
        <v/>
      </c>
      <c r="U138" s="6" t="str">
        <f>'ادخال البيانات'!BH139</f>
        <v/>
      </c>
      <c r="V138" s="183" t="str">
        <f>'ادخال البيانات'!BI139</f>
        <v/>
      </c>
      <c r="W138" s="190">
        <f t="shared" si="4"/>
        <v>0</v>
      </c>
    </row>
    <row r="139" spans="2:23" x14ac:dyDescent="0.2">
      <c r="B139" s="192" t="str">
        <f>IF('ادخال البيانات'!A140="","",'ادخال البيانات'!A140)</f>
        <v/>
      </c>
      <c r="C139" s="6" t="str">
        <f>'ادخال البيانات'!AP140</f>
        <v/>
      </c>
      <c r="D139" s="6" t="str">
        <f>'ادخال البيانات'!AQ140</f>
        <v/>
      </c>
      <c r="E139" s="6" t="str">
        <f>'ادخال البيانات'!AR140</f>
        <v/>
      </c>
      <c r="F139" s="6" t="str">
        <f>'ادخال البيانات'!AS140</f>
        <v/>
      </c>
      <c r="G139" s="6" t="str">
        <f>'ادخال البيانات'!AT140</f>
        <v/>
      </c>
      <c r="H139" s="6" t="str">
        <f>'ادخال البيانات'!AU140</f>
        <v/>
      </c>
      <c r="I139" s="6" t="str">
        <f>'ادخال البيانات'!AV140</f>
        <v/>
      </c>
      <c r="J139" s="6" t="str">
        <f>'ادخال البيانات'!AW140</f>
        <v/>
      </c>
      <c r="K139" s="6" t="str">
        <f>'ادخال البيانات'!AX140</f>
        <v/>
      </c>
      <c r="L139" s="6" t="str">
        <f>'ادخال البيانات'!AY140</f>
        <v/>
      </c>
      <c r="M139" s="6" t="str">
        <f>'ادخال البيانات'!AZ140</f>
        <v/>
      </c>
      <c r="N139" s="6" t="str">
        <f>'ادخال البيانات'!BA140</f>
        <v/>
      </c>
      <c r="O139" s="6" t="str">
        <f>'ادخال البيانات'!BB140</f>
        <v/>
      </c>
      <c r="P139" s="6" t="str">
        <f>'ادخال البيانات'!BC140</f>
        <v/>
      </c>
      <c r="Q139" s="6" t="str">
        <f>'ادخال البيانات'!BD140</f>
        <v/>
      </c>
      <c r="R139" s="6" t="str">
        <f>'ادخال البيانات'!BE140</f>
        <v/>
      </c>
      <c r="S139" s="6" t="str">
        <f>'ادخال البيانات'!BF140</f>
        <v/>
      </c>
      <c r="T139" s="6" t="str">
        <f>'ادخال البيانات'!BG140</f>
        <v/>
      </c>
      <c r="U139" s="6" t="str">
        <f>'ادخال البيانات'!BH140</f>
        <v/>
      </c>
      <c r="V139" s="183" t="str">
        <f>'ادخال البيانات'!BI140</f>
        <v/>
      </c>
      <c r="W139" s="190">
        <f t="shared" si="4"/>
        <v>0</v>
      </c>
    </row>
    <row r="140" spans="2:23" x14ac:dyDescent="0.2">
      <c r="B140" s="192" t="str">
        <f>IF('ادخال البيانات'!A141="","",'ادخال البيانات'!A141)</f>
        <v/>
      </c>
      <c r="C140" s="6" t="str">
        <f>'ادخال البيانات'!AP141</f>
        <v/>
      </c>
      <c r="D140" s="6" t="str">
        <f>'ادخال البيانات'!AQ141</f>
        <v/>
      </c>
      <c r="E140" s="6" t="str">
        <f>'ادخال البيانات'!AR141</f>
        <v/>
      </c>
      <c r="F140" s="6" t="str">
        <f>'ادخال البيانات'!AS141</f>
        <v/>
      </c>
      <c r="G140" s="6" t="str">
        <f>'ادخال البيانات'!AT141</f>
        <v/>
      </c>
      <c r="H140" s="6" t="str">
        <f>'ادخال البيانات'!AU141</f>
        <v/>
      </c>
      <c r="I140" s="6" t="str">
        <f>'ادخال البيانات'!AV141</f>
        <v/>
      </c>
      <c r="J140" s="6" t="str">
        <f>'ادخال البيانات'!AW141</f>
        <v/>
      </c>
      <c r="K140" s="6" t="str">
        <f>'ادخال البيانات'!AX141</f>
        <v/>
      </c>
      <c r="L140" s="6" t="str">
        <f>'ادخال البيانات'!AY141</f>
        <v/>
      </c>
      <c r="M140" s="6" t="str">
        <f>'ادخال البيانات'!AZ141</f>
        <v/>
      </c>
      <c r="N140" s="6" t="str">
        <f>'ادخال البيانات'!BA141</f>
        <v/>
      </c>
      <c r="O140" s="6" t="str">
        <f>'ادخال البيانات'!BB141</f>
        <v/>
      </c>
      <c r="P140" s="6" t="str">
        <f>'ادخال البيانات'!BC141</f>
        <v/>
      </c>
      <c r="Q140" s="6" t="str">
        <f>'ادخال البيانات'!BD141</f>
        <v/>
      </c>
      <c r="R140" s="6" t="str">
        <f>'ادخال البيانات'!BE141</f>
        <v/>
      </c>
      <c r="S140" s="6" t="str">
        <f>'ادخال البيانات'!BF141</f>
        <v/>
      </c>
      <c r="T140" s="6" t="str">
        <f>'ادخال البيانات'!BG141</f>
        <v/>
      </c>
      <c r="U140" s="6" t="str">
        <f>'ادخال البيانات'!BH141</f>
        <v/>
      </c>
      <c r="V140" s="183" t="str">
        <f>'ادخال البيانات'!BI141</f>
        <v/>
      </c>
      <c r="W140" s="190">
        <f t="shared" si="4"/>
        <v>0</v>
      </c>
    </row>
    <row r="141" spans="2:23" x14ac:dyDescent="0.2">
      <c r="B141" s="192" t="str">
        <f>IF('ادخال البيانات'!A142="","",'ادخال البيانات'!A142)</f>
        <v/>
      </c>
      <c r="C141" s="6" t="str">
        <f>'ادخال البيانات'!AP142</f>
        <v/>
      </c>
      <c r="D141" s="6" t="str">
        <f>'ادخال البيانات'!AQ142</f>
        <v/>
      </c>
      <c r="E141" s="6" t="str">
        <f>'ادخال البيانات'!AR142</f>
        <v/>
      </c>
      <c r="F141" s="6" t="str">
        <f>'ادخال البيانات'!AS142</f>
        <v/>
      </c>
      <c r="G141" s="6" t="str">
        <f>'ادخال البيانات'!AT142</f>
        <v/>
      </c>
      <c r="H141" s="6" t="str">
        <f>'ادخال البيانات'!AU142</f>
        <v/>
      </c>
      <c r="I141" s="6" t="str">
        <f>'ادخال البيانات'!AV142</f>
        <v/>
      </c>
      <c r="J141" s="6" t="str">
        <f>'ادخال البيانات'!AW142</f>
        <v/>
      </c>
      <c r="K141" s="6" t="str">
        <f>'ادخال البيانات'!AX142</f>
        <v/>
      </c>
      <c r="L141" s="6" t="str">
        <f>'ادخال البيانات'!AY142</f>
        <v/>
      </c>
      <c r="M141" s="6" t="str">
        <f>'ادخال البيانات'!AZ142</f>
        <v/>
      </c>
      <c r="N141" s="6" t="str">
        <f>'ادخال البيانات'!BA142</f>
        <v/>
      </c>
      <c r="O141" s="6" t="str">
        <f>'ادخال البيانات'!BB142</f>
        <v/>
      </c>
      <c r="P141" s="6" t="str">
        <f>'ادخال البيانات'!BC142</f>
        <v/>
      </c>
      <c r="Q141" s="6" t="str">
        <f>'ادخال البيانات'!BD142</f>
        <v/>
      </c>
      <c r="R141" s="6" t="str">
        <f>'ادخال البيانات'!BE142</f>
        <v/>
      </c>
      <c r="S141" s="6" t="str">
        <f>'ادخال البيانات'!BF142</f>
        <v/>
      </c>
      <c r="T141" s="6" t="str">
        <f>'ادخال البيانات'!BG142</f>
        <v/>
      </c>
      <c r="U141" s="6" t="str">
        <f>'ادخال البيانات'!BH142</f>
        <v/>
      </c>
      <c r="V141" s="183" t="str">
        <f>'ادخال البيانات'!BI142</f>
        <v/>
      </c>
      <c r="W141" s="190">
        <f t="shared" si="4"/>
        <v>0</v>
      </c>
    </row>
    <row r="142" spans="2:23" x14ac:dyDescent="0.2">
      <c r="B142" s="192" t="str">
        <f>IF('ادخال البيانات'!A143="","",'ادخال البيانات'!A143)</f>
        <v/>
      </c>
      <c r="C142" s="6" t="str">
        <f>'ادخال البيانات'!AP143</f>
        <v/>
      </c>
      <c r="D142" s="6" t="str">
        <f>'ادخال البيانات'!AQ143</f>
        <v/>
      </c>
      <c r="E142" s="6" t="str">
        <f>'ادخال البيانات'!AR143</f>
        <v/>
      </c>
      <c r="F142" s="6" t="str">
        <f>'ادخال البيانات'!AS143</f>
        <v/>
      </c>
      <c r="G142" s="6" t="str">
        <f>'ادخال البيانات'!AT143</f>
        <v/>
      </c>
      <c r="H142" s="6" t="str">
        <f>'ادخال البيانات'!AU143</f>
        <v/>
      </c>
      <c r="I142" s="6" t="str">
        <f>'ادخال البيانات'!AV143</f>
        <v/>
      </c>
      <c r="J142" s="6" t="str">
        <f>'ادخال البيانات'!AW143</f>
        <v/>
      </c>
      <c r="K142" s="6" t="str">
        <f>'ادخال البيانات'!AX143</f>
        <v/>
      </c>
      <c r="L142" s="6" t="str">
        <f>'ادخال البيانات'!AY143</f>
        <v/>
      </c>
      <c r="M142" s="6" t="str">
        <f>'ادخال البيانات'!AZ143</f>
        <v/>
      </c>
      <c r="N142" s="6" t="str">
        <f>'ادخال البيانات'!BA143</f>
        <v/>
      </c>
      <c r="O142" s="6" t="str">
        <f>'ادخال البيانات'!BB143</f>
        <v/>
      </c>
      <c r="P142" s="6" t="str">
        <f>'ادخال البيانات'!BC143</f>
        <v/>
      </c>
      <c r="Q142" s="6" t="str">
        <f>'ادخال البيانات'!BD143</f>
        <v/>
      </c>
      <c r="R142" s="6" t="str">
        <f>'ادخال البيانات'!BE143</f>
        <v/>
      </c>
      <c r="S142" s="6" t="str">
        <f>'ادخال البيانات'!BF143</f>
        <v/>
      </c>
      <c r="T142" s="6" t="str">
        <f>'ادخال البيانات'!BG143</f>
        <v/>
      </c>
      <c r="U142" s="6" t="str">
        <f>'ادخال البيانات'!BH143</f>
        <v/>
      </c>
      <c r="V142" s="183" t="str">
        <f>'ادخال البيانات'!BI143</f>
        <v/>
      </c>
      <c r="W142" s="190">
        <f t="shared" si="4"/>
        <v>0</v>
      </c>
    </row>
    <row r="143" spans="2:23" ht="15.75" thickBot="1" x14ac:dyDescent="0.25">
      <c r="B143" s="192" t="str">
        <f>IF('ادخال البيانات'!A144="","",'ادخال البيانات'!A144)</f>
        <v/>
      </c>
      <c r="C143" s="6" t="str">
        <f>'ادخال البيانات'!AP144</f>
        <v/>
      </c>
      <c r="D143" s="6" t="str">
        <f>'ادخال البيانات'!AQ144</f>
        <v/>
      </c>
      <c r="E143" s="6" t="str">
        <f>'ادخال البيانات'!AR144</f>
        <v/>
      </c>
      <c r="F143" s="6" t="str">
        <f>'ادخال البيانات'!AS144</f>
        <v/>
      </c>
      <c r="G143" s="6" t="str">
        <f>'ادخال البيانات'!AT144</f>
        <v/>
      </c>
      <c r="H143" s="6" t="str">
        <f>'ادخال البيانات'!AU144</f>
        <v/>
      </c>
      <c r="I143" s="6" t="str">
        <f>'ادخال البيانات'!AV144</f>
        <v/>
      </c>
      <c r="J143" s="6" t="str">
        <f>'ادخال البيانات'!AW144</f>
        <v/>
      </c>
      <c r="K143" s="6" t="str">
        <f>'ادخال البيانات'!AX144</f>
        <v/>
      </c>
      <c r="L143" s="6" t="str">
        <f>'ادخال البيانات'!AY144</f>
        <v/>
      </c>
      <c r="M143" s="6" t="str">
        <f>'ادخال البيانات'!AZ144</f>
        <v/>
      </c>
      <c r="N143" s="6" t="str">
        <f>'ادخال البيانات'!BA144</f>
        <v/>
      </c>
      <c r="O143" s="6" t="str">
        <f>'ادخال البيانات'!BB144</f>
        <v/>
      </c>
      <c r="P143" s="6" t="str">
        <f>'ادخال البيانات'!BC144</f>
        <v/>
      </c>
      <c r="Q143" s="6" t="str">
        <f>'ادخال البيانات'!BD144</f>
        <v/>
      </c>
      <c r="R143" s="6" t="str">
        <f>'ادخال البيانات'!BE144</f>
        <v/>
      </c>
      <c r="S143" s="6" t="str">
        <f>'ادخال البيانات'!BF144</f>
        <v/>
      </c>
      <c r="T143" s="6" t="str">
        <f>'ادخال البيانات'!BG144</f>
        <v/>
      </c>
      <c r="U143" s="6" t="str">
        <f>'ادخال البيانات'!BH144</f>
        <v/>
      </c>
      <c r="V143" s="183" t="str">
        <f>'ادخال البيانات'!BI144</f>
        <v/>
      </c>
      <c r="W143" s="191">
        <f t="shared" si="4"/>
        <v>0</v>
      </c>
    </row>
    <row r="144" spans="2:23" x14ac:dyDescent="0.2">
      <c r="B144" s="192" t="str">
        <f>IF('ادخال البيانات'!A145="","",'ادخال البيانات'!A145)</f>
        <v/>
      </c>
    </row>
    <row r="145" spans="2:2" x14ac:dyDescent="0.2">
      <c r="B145" s="192" t="str">
        <f>IF('ادخال البيانات'!A146="","",'ادخال البيانات'!A146)</f>
        <v/>
      </c>
    </row>
    <row r="146" spans="2:2" x14ac:dyDescent="0.2">
      <c r="B146" s="192" t="str">
        <f>IF('ادخال البيانات'!A147="","",'ادخال البيانات'!A147)</f>
        <v/>
      </c>
    </row>
    <row r="147" spans="2:2" x14ac:dyDescent="0.2">
      <c r="B147" s="192" t="str">
        <f>IF('ادخال البيانات'!A148="","",'ادخال البيانات'!A148)</f>
        <v/>
      </c>
    </row>
    <row r="148" spans="2:2" x14ac:dyDescent="0.2">
      <c r="B148" s="192" t="str">
        <f>IF('ادخال البيانات'!A149="","",'ادخال البيانات'!A149)</f>
        <v/>
      </c>
    </row>
    <row r="149" spans="2:2" x14ac:dyDescent="0.2">
      <c r="B149" s="192" t="str">
        <f>IF('ادخال البيانات'!A150="","",'ادخال البيانات'!A150)</f>
        <v/>
      </c>
    </row>
    <row r="150" spans="2:2" x14ac:dyDescent="0.2">
      <c r="B150" s="192" t="str">
        <f>IF('ادخال البيانات'!A151="","",'ادخال البيانات'!A151)</f>
        <v/>
      </c>
    </row>
    <row r="151" spans="2:2" x14ac:dyDescent="0.2">
      <c r="B151" s="192" t="str">
        <f>IF('ادخال البيانات'!A152="","",'ادخال البيانات'!A152)</f>
        <v/>
      </c>
    </row>
    <row r="152" spans="2:2" x14ac:dyDescent="0.2">
      <c r="B152" s="192" t="str">
        <f>IF('ادخال البيانات'!A153="","",'ادخال البيانات'!A153)</f>
        <v/>
      </c>
    </row>
    <row r="153" spans="2:2" x14ac:dyDescent="0.2">
      <c r="B153" s="192" t="str">
        <f>IF('ادخال البيانات'!A154="","",'ادخال البيانات'!A154)</f>
        <v/>
      </c>
    </row>
    <row r="154" spans="2:2" x14ac:dyDescent="0.2">
      <c r="B154" s="192" t="str">
        <f>IF('ادخال البيانات'!A155="","",'ادخال البيانات'!A155)</f>
        <v/>
      </c>
    </row>
    <row r="155" spans="2:2" x14ac:dyDescent="0.2">
      <c r="B155" s="192" t="str">
        <f>IF('ادخال البيانات'!A156="","",'ادخال البيانات'!A156)</f>
        <v/>
      </c>
    </row>
    <row r="156" spans="2:2" x14ac:dyDescent="0.2">
      <c r="B156" s="192" t="str">
        <f>IF('ادخال البيانات'!A157="","",'ادخال البيانات'!A157)</f>
        <v/>
      </c>
    </row>
    <row r="157" spans="2:2" x14ac:dyDescent="0.2">
      <c r="B157" s="192" t="str">
        <f>IF('ادخال البيانات'!A158="","",'ادخال البيانات'!A158)</f>
        <v/>
      </c>
    </row>
    <row r="158" spans="2:2" x14ac:dyDescent="0.2">
      <c r="B158" s="192" t="str">
        <f>IF('ادخال البيانات'!A159="","",'ادخال البيانات'!A159)</f>
        <v/>
      </c>
    </row>
    <row r="159" spans="2:2" x14ac:dyDescent="0.2">
      <c r="B159" s="192" t="str">
        <f>IF('ادخال البيانات'!A160="","",'ادخال البيانات'!A160)</f>
        <v/>
      </c>
    </row>
    <row r="160" spans="2:2" x14ac:dyDescent="0.2">
      <c r="B160" s="192" t="str">
        <f>IF('ادخال البيانات'!A161="","",'ادخال البيانات'!A161)</f>
        <v/>
      </c>
    </row>
    <row r="161" spans="2:2" x14ac:dyDescent="0.2">
      <c r="B161" s="192" t="str">
        <f>IF('ادخال البيانات'!A162="","",'ادخال البيانات'!A162)</f>
        <v/>
      </c>
    </row>
    <row r="162" spans="2:2" x14ac:dyDescent="0.2">
      <c r="B162" s="192" t="str">
        <f>IF('ادخال البيانات'!A163="","",'ادخال البيانات'!A163)</f>
        <v/>
      </c>
    </row>
    <row r="163" spans="2:2" x14ac:dyDescent="0.2">
      <c r="B163" s="192" t="str">
        <f>IF('ادخال البيانات'!A164="","",'ادخال البيانات'!A164)</f>
        <v/>
      </c>
    </row>
    <row r="164" spans="2:2" x14ac:dyDescent="0.2">
      <c r="B164" s="192" t="str">
        <f>IF('ادخال البيانات'!A165="","",'ادخال البيانات'!A165)</f>
        <v/>
      </c>
    </row>
    <row r="165" spans="2:2" x14ac:dyDescent="0.2">
      <c r="B165" s="192" t="str">
        <f>IF('ادخال البيانات'!A166="","",'ادخال البيانات'!A166)</f>
        <v/>
      </c>
    </row>
    <row r="166" spans="2:2" x14ac:dyDescent="0.2">
      <c r="B166" s="192" t="str">
        <f>IF('ادخال البيانات'!A167="","",'ادخال البيانات'!A167)</f>
        <v/>
      </c>
    </row>
    <row r="167" spans="2:2" x14ac:dyDescent="0.2">
      <c r="B167" s="192" t="str">
        <f>IF('ادخال البيانات'!A168="","",'ادخال البيانات'!A168)</f>
        <v/>
      </c>
    </row>
    <row r="168" spans="2:2" x14ac:dyDescent="0.2">
      <c r="B168" s="192" t="str">
        <f>IF('ادخال البيانات'!A169="","",'ادخال البيانات'!A169)</f>
        <v/>
      </c>
    </row>
    <row r="169" spans="2:2" x14ac:dyDescent="0.2">
      <c r="B169" s="192" t="str">
        <f>IF('ادخال البيانات'!A170="","",'ادخال البيانات'!A170)</f>
        <v/>
      </c>
    </row>
    <row r="170" spans="2:2" x14ac:dyDescent="0.2">
      <c r="B170" s="192" t="str">
        <f>IF('ادخال البيانات'!A171="","",'ادخال البيانات'!A171)</f>
        <v/>
      </c>
    </row>
    <row r="171" spans="2:2" x14ac:dyDescent="0.2">
      <c r="B171" s="192" t="str">
        <f>IF('ادخال البيانات'!A172="","",'ادخال البيانات'!A172)</f>
        <v/>
      </c>
    </row>
    <row r="172" spans="2:2" x14ac:dyDescent="0.2">
      <c r="B172" s="192" t="str">
        <f>IF('ادخال البيانات'!A173="","",'ادخال البيانات'!A173)</f>
        <v/>
      </c>
    </row>
    <row r="173" spans="2:2" x14ac:dyDescent="0.2">
      <c r="B173" s="192" t="str">
        <f>IF('ادخال البيانات'!A174="","",'ادخال البيانات'!A174)</f>
        <v/>
      </c>
    </row>
    <row r="174" spans="2:2" x14ac:dyDescent="0.2">
      <c r="B174" s="192" t="str">
        <f>IF('ادخال البيانات'!A175="","",'ادخال البيانات'!A175)</f>
        <v/>
      </c>
    </row>
    <row r="175" spans="2:2" x14ac:dyDescent="0.2">
      <c r="B175" s="192" t="str">
        <f>IF('ادخال البيانات'!A176="","",'ادخال البيانات'!A176)</f>
        <v/>
      </c>
    </row>
    <row r="176" spans="2:2" x14ac:dyDescent="0.2">
      <c r="B176" s="192" t="str">
        <f>IF('ادخال البيانات'!A177="","",'ادخال البيانات'!A177)</f>
        <v/>
      </c>
    </row>
    <row r="177" spans="2:2" x14ac:dyDescent="0.2">
      <c r="B177" s="192" t="str">
        <f>IF('ادخال البيانات'!A178="","",'ادخال البيانات'!A178)</f>
        <v/>
      </c>
    </row>
    <row r="178" spans="2:2" x14ac:dyDescent="0.2">
      <c r="B178" s="192" t="str">
        <f>IF('ادخال البيانات'!A179="","",'ادخال البيانات'!A179)</f>
        <v/>
      </c>
    </row>
    <row r="179" spans="2:2" x14ac:dyDescent="0.2">
      <c r="B179" s="192" t="str">
        <f>IF('ادخال البيانات'!A180="","",'ادخال البيانات'!A180)</f>
        <v/>
      </c>
    </row>
    <row r="180" spans="2:2" x14ac:dyDescent="0.2">
      <c r="B180" s="192" t="str">
        <f>IF('ادخال البيانات'!A181="","",'ادخال البيانات'!A181)</f>
        <v/>
      </c>
    </row>
    <row r="181" spans="2:2" x14ac:dyDescent="0.2">
      <c r="B181" s="192" t="str">
        <f>IF('ادخال البيانات'!A182="","",'ادخال البيانات'!A182)</f>
        <v/>
      </c>
    </row>
    <row r="182" spans="2:2" x14ac:dyDescent="0.2">
      <c r="B182" s="192" t="str">
        <f>IF('ادخال البيانات'!A183="","",'ادخال البيانات'!A183)</f>
        <v/>
      </c>
    </row>
    <row r="183" spans="2:2" x14ac:dyDescent="0.2">
      <c r="B183" s="192" t="str">
        <f>IF('ادخال البيانات'!A184="","",'ادخال البيانات'!A184)</f>
        <v/>
      </c>
    </row>
    <row r="184" spans="2:2" x14ac:dyDescent="0.2">
      <c r="B184" s="192" t="str">
        <f>IF('ادخال البيانات'!A185="","",'ادخال البيانات'!A185)</f>
        <v/>
      </c>
    </row>
    <row r="185" spans="2:2" x14ac:dyDescent="0.2">
      <c r="B185" s="192" t="str">
        <f>IF('ادخال البيانات'!A186="","",'ادخال البيانات'!A186)</f>
        <v/>
      </c>
    </row>
    <row r="186" spans="2:2" x14ac:dyDescent="0.2">
      <c r="B186" s="192" t="str">
        <f>IF('ادخال البيانات'!A187="","",'ادخال البيانات'!A187)</f>
        <v/>
      </c>
    </row>
    <row r="187" spans="2:2" x14ac:dyDescent="0.2">
      <c r="B187" s="192" t="str">
        <f>IF('ادخال البيانات'!A188="","",'ادخال البيانات'!A188)</f>
        <v/>
      </c>
    </row>
    <row r="188" spans="2:2" x14ac:dyDescent="0.2">
      <c r="B188" s="192" t="str">
        <f>IF('ادخال البيانات'!A189="","",'ادخال البيانات'!A189)</f>
        <v/>
      </c>
    </row>
    <row r="189" spans="2:2" x14ac:dyDescent="0.2">
      <c r="B189" s="192" t="str">
        <f>IF('ادخال البيانات'!A190="","",'ادخال البيانات'!A190)</f>
        <v/>
      </c>
    </row>
    <row r="190" spans="2:2" x14ac:dyDescent="0.2">
      <c r="B190" s="192" t="str">
        <f>IF('ادخال البيانات'!A191="","",'ادخال البيانات'!A191)</f>
        <v/>
      </c>
    </row>
    <row r="191" spans="2:2" x14ac:dyDescent="0.2">
      <c r="B191" s="192" t="str">
        <f>IF('ادخال البيانات'!A192="","",'ادخال البيانات'!A192)</f>
        <v/>
      </c>
    </row>
    <row r="192" spans="2:2" x14ac:dyDescent="0.2">
      <c r="B192" s="192" t="str">
        <f>IF('ادخال البيانات'!A193="","",'ادخال البيانات'!A193)</f>
        <v/>
      </c>
    </row>
    <row r="193" spans="2:2" x14ac:dyDescent="0.2">
      <c r="B193" s="192" t="str">
        <f>IF('ادخال البيانات'!A194="","",'ادخال البيانات'!A194)</f>
        <v/>
      </c>
    </row>
    <row r="194" spans="2:2" x14ac:dyDescent="0.2">
      <c r="B194" s="192" t="str">
        <f>IF('ادخال البيانات'!A195="","",'ادخال البيانات'!A195)</f>
        <v/>
      </c>
    </row>
    <row r="195" spans="2:2" x14ac:dyDescent="0.2">
      <c r="B195" s="192" t="str">
        <f>IF('ادخال البيانات'!A196="","",'ادخال البيانات'!A196)</f>
        <v/>
      </c>
    </row>
    <row r="196" spans="2:2" x14ac:dyDescent="0.2">
      <c r="B196" s="192" t="str">
        <f>IF('ادخال البيانات'!A197="","",'ادخال البيانات'!A197)</f>
        <v/>
      </c>
    </row>
    <row r="197" spans="2:2" x14ac:dyDescent="0.2">
      <c r="B197" s="192" t="str">
        <f>IF('ادخال البيانات'!A198="","",'ادخال البيانات'!A198)</f>
        <v/>
      </c>
    </row>
    <row r="198" spans="2:2" x14ac:dyDescent="0.2">
      <c r="B198" s="192" t="str">
        <f>IF('ادخال البيانات'!A199="","",'ادخال البيانات'!A199)</f>
        <v/>
      </c>
    </row>
  </sheetData>
  <sheetProtection password="CC33" sheet="1" objects="1" scenarios="1"/>
  <mergeCells count="11">
    <mergeCell ref="Z4:Z5"/>
    <mergeCell ref="C4:V5"/>
    <mergeCell ref="AA4:AA5"/>
    <mergeCell ref="Y3:AC3"/>
    <mergeCell ref="AB4:AB5"/>
    <mergeCell ref="AC4:AC5"/>
    <mergeCell ref="B4:B5"/>
    <mergeCell ref="W4:W5"/>
    <mergeCell ref="G2:P2"/>
    <mergeCell ref="Y4:Y5"/>
    <mergeCell ref="Q2:U2"/>
  </mergeCells>
  <conditionalFormatting sqref="W1:W1048576">
    <cfRule type="cellIs" dxfId="15" priority="1" operator="greaterThan">
      <formula>$BN$3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ورقة15">
    <tabColor rgb="FF7030A0"/>
  </sheetPr>
  <dimension ref="B1:BH117"/>
  <sheetViews>
    <sheetView rightToLeft="1" workbookViewId="0"/>
  </sheetViews>
  <sheetFormatPr defaultRowHeight="15" x14ac:dyDescent="0.2"/>
  <cols>
    <col min="2" max="2" width="7.93359375" customWidth="1"/>
    <col min="3" max="3" width="6.1875" style="4" hidden="1" customWidth="1"/>
    <col min="4" max="4" width="4.9765625" hidden="1" customWidth="1"/>
    <col min="5" max="5" width="28.25" style="1" customWidth="1"/>
    <col min="6" max="6" width="11.56640625" style="1" customWidth="1"/>
    <col min="7" max="7" width="18.4296875" style="1" customWidth="1"/>
    <col min="18" max="18" width="0" hidden="1" customWidth="1"/>
  </cols>
  <sheetData>
    <row r="1" spans="2:60" ht="15.75" thickBot="1" x14ac:dyDescent="0.25"/>
    <row r="2" spans="2:60" ht="21.75" customHeight="1" thickBot="1" x14ac:dyDescent="0.25">
      <c r="E2" s="592" t="s">
        <v>214</v>
      </c>
      <c r="F2" s="593"/>
      <c r="G2" s="594"/>
    </row>
    <row r="3" spans="2:60" ht="15.75" thickBot="1" x14ac:dyDescent="0.25"/>
    <row r="4" spans="2:60" ht="15.75" thickBot="1" x14ac:dyDescent="0.25">
      <c r="B4" s="197" t="s">
        <v>1</v>
      </c>
      <c r="C4" s="198" t="s">
        <v>1</v>
      </c>
      <c r="D4" s="198" t="str">
        <f>'الترتيب حسب النسبة المئوية'!AZ6</f>
        <v>م</v>
      </c>
      <c r="E4" s="198" t="str">
        <f>'الترتيب حسب النسبة المئوية'!BA6</f>
        <v>اسم الطالب/ة</v>
      </c>
      <c r="F4" s="198" t="str">
        <f>'الترتيب حسب النسبة المئوية'!BB6</f>
        <v xml:space="preserve">النسبة </v>
      </c>
      <c r="G4" s="199" t="str">
        <f>'الترتيب حسب النسبة المئوية'!BC6</f>
        <v>المستوى</v>
      </c>
      <c r="I4" s="205"/>
      <c r="J4" s="205"/>
      <c r="R4" s="4" t="str">
        <f>G4</f>
        <v>المستوى</v>
      </c>
    </row>
    <row r="5" spans="2:60" x14ac:dyDescent="0.2">
      <c r="B5" s="196">
        <v>1</v>
      </c>
      <c r="C5"/>
      <c r="E5"/>
      <c r="F5" s="3"/>
      <c r="G5" s="181"/>
      <c r="I5" s="205"/>
      <c r="J5" s="205"/>
      <c r="R5" s="23" t="s">
        <v>140</v>
      </c>
    </row>
    <row r="6" spans="2:60" x14ac:dyDescent="0.2">
      <c r="B6" s="182">
        <v>2</v>
      </c>
      <c r="C6"/>
      <c r="E6"/>
      <c r="F6" s="3"/>
      <c r="G6" s="181"/>
      <c r="I6" s="205"/>
      <c r="J6" s="205"/>
    </row>
    <row r="7" spans="2:60" x14ac:dyDescent="0.2">
      <c r="B7" s="196">
        <v>3</v>
      </c>
      <c r="C7"/>
      <c r="E7"/>
      <c r="F7" s="3"/>
      <c r="G7" s="181"/>
      <c r="I7" s="205"/>
      <c r="J7" s="205"/>
    </row>
    <row r="8" spans="2:60" x14ac:dyDescent="0.2">
      <c r="B8" s="182">
        <v>4</v>
      </c>
      <c r="C8"/>
      <c r="E8"/>
      <c r="F8" s="3"/>
      <c r="G8" s="181"/>
      <c r="I8" s="205"/>
      <c r="J8" s="205"/>
    </row>
    <row r="9" spans="2:60" x14ac:dyDescent="0.2">
      <c r="B9" s="196">
        <v>5</v>
      </c>
      <c r="C9"/>
      <c r="E9"/>
      <c r="F9" s="3"/>
      <c r="G9" s="181"/>
      <c r="I9" s="205"/>
      <c r="J9" s="205"/>
    </row>
    <row r="10" spans="2:60" x14ac:dyDescent="0.2">
      <c r="B10" s="182">
        <v>6</v>
      </c>
      <c r="C10"/>
      <c r="E10"/>
      <c r="F10" s="3"/>
      <c r="G10" s="181"/>
    </row>
    <row r="11" spans="2:60" x14ac:dyDescent="0.2">
      <c r="B11" s="196">
        <v>7</v>
      </c>
      <c r="C11"/>
      <c r="E11"/>
      <c r="F11" s="3"/>
      <c r="G11" s="181"/>
    </row>
    <row r="12" spans="2:60" x14ac:dyDescent="0.2">
      <c r="B12" s="182">
        <v>8</v>
      </c>
      <c r="C12"/>
      <c r="E12"/>
      <c r="F12" s="3"/>
      <c r="G12" s="181"/>
      <c r="BH12" s="204"/>
    </row>
    <row r="13" spans="2:60" x14ac:dyDescent="0.2">
      <c r="B13" s="196">
        <v>9</v>
      </c>
      <c r="C13"/>
      <c r="E13"/>
      <c r="F13" s="3"/>
      <c r="G13" s="181"/>
    </row>
    <row r="14" spans="2:60" x14ac:dyDescent="0.2">
      <c r="B14" s="182">
        <v>10</v>
      </c>
      <c r="C14"/>
      <c r="E14"/>
      <c r="F14" s="3"/>
      <c r="G14" s="181"/>
    </row>
    <row r="15" spans="2:60" x14ac:dyDescent="0.2">
      <c r="B15" s="196">
        <v>11</v>
      </c>
      <c r="C15"/>
      <c r="E15"/>
      <c r="F15" s="3"/>
      <c r="G15" s="181"/>
    </row>
    <row r="16" spans="2:60" x14ac:dyDescent="0.2">
      <c r="B16" s="182">
        <v>12</v>
      </c>
      <c r="C16"/>
      <c r="E16"/>
      <c r="F16" s="3"/>
      <c r="G16" s="181"/>
    </row>
    <row r="17" spans="2:7" x14ac:dyDescent="0.2">
      <c r="B17" s="196">
        <v>13</v>
      </c>
      <c r="C17"/>
      <c r="E17"/>
      <c r="F17" s="3"/>
      <c r="G17" s="181"/>
    </row>
    <row r="18" spans="2:7" x14ac:dyDescent="0.2">
      <c r="B18" s="182">
        <v>14</v>
      </c>
      <c r="C18"/>
      <c r="E18"/>
      <c r="F18" s="3"/>
      <c r="G18" s="181"/>
    </row>
    <row r="19" spans="2:7" x14ac:dyDescent="0.2">
      <c r="B19" s="196">
        <v>15</v>
      </c>
      <c r="C19"/>
      <c r="E19"/>
      <c r="F19" s="3"/>
      <c r="G19" s="181"/>
    </row>
    <row r="20" spans="2:7" x14ac:dyDescent="0.2">
      <c r="B20" s="182">
        <v>16</v>
      </c>
      <c r="C20"/>
      <c r="E20"/>
      <c r="F20" s="3"/>
      <c r="G20" s="181"/>
    </row>
    <row r="21" spans="2:7" x14ac:dyDescent="0.2">
      <c r="B21" s="196">
        <v>17</v>
      </c>
      <c r="C21"/>
      <c r="E21"/>
      <c r="F21" s="3"/>
      <c r="G21" s="181"/>
    </row>
    <row r="22" spans="2:7" x14ac:dyDescent="0.2">
      <c r="B22" s="196">
        <v>18</v>
      </c>
      <c r="C22"/>
      <c r="E22"/>
      <c r="F22" s="3"/>
      <c r="G22" s="181"/>
    </row>
    <row r="23" spans="2:7" x14ac:dyDescent="0.2">
      <c r="B23" s="182">
        <v>19</v>
      </c>
      <c r="C23"/>
      <c r="E23"/>
      <c r="F23" s="3"/>
      <c r="G23" s="181"/>
    </row>
    <row r="24" spans="2:7" x14ac:dyDescent="0.2">
      <c r="B24" s="196">
        <v>20</v>
      </c>
      <c r="C24"/>
      <c r="E24"/>
      <c r="F24" s="3"/>
      <c r="G24" s="181"/>
    </row>
    <row r="25" spans="2:7" x14ac:dyDescent="0.2">
      <c r="B25" s="182">
        <v>21</v>
      </c>
      <c r="C25"/>
      <c r="E25"/>
      <c r="F25" s="3"/>
      <c r="G25" s="181"/>
    </row>
    <row r="26" spans="2:7" x14ac:dyDescent="0.2">
      <c r="B26" s="196">
        <v>22</v>
      </c>
      <c r="C26"/>
      <c r="E26"/>
      <c r="F26" s="3"/>
      <c r="G26" s="181"/>
    </row>
    <row r="27" spans="2:7" x14ac:dyDescent="0.2">
      <c r="B27" s="196">
        <v>23</v>
      </c>
      <c r="C27"/>
      <c r="E27"/>
      <c r="F27" s="3"/>
      <c r="G27" s="181"/>
    </row>
    <row r="28" spans="2:7" x14ac:dyDescent="0.2">
      <c r="B28" s="182">
        <v>24</v>
      </c>
      <c r="C28"/>
      <c r="E28"/>
      <c r="F28" s="3"/>
      <c r="G28" s="181"/>
    </row>
    <row r="29" spans="2:7" x14ac:dyDescent="0.2">
      <c r="B29" s="196">
        <v>25</v>
      </c>
      <c r="C29"/>
      <c r="E29"/>
      <c r="F29" s="3"/>
      <c r="G29" s="181"/>
    </row>
    <row r="30" spans="2:7" x14ac:dyDescent="0.2">
      <c r="B30" s="182">
        <v>26</v>
      </c>
      <c r="C30"/>
      <c r="E30"/>
      <c r="F30" s="3"/>
      <c r="G30" s="181"/>
    </row>
    <row r="31" spans="2:7" x14ac:dyDescent="0.2">
      <c r="B31" s="196">
        <v>27</v>
      </c>
      <c r="C31"/>
      <c r="E31"/>
      <c r="F31" s="3"/>
      <c r="G31" s="181"/>
    </row>
    <row r="32" spans="2:7" x14ac:dyDescent="0.2">
      <c r="B32" s="196">
        <v>28</v>
      </c>
      <c r="C32"/>
      <c r="E32"/>
      <c r="F32" s="3"/>
      <c r="G32" s="181"/>
    </row>
    <row r="33" spans="2:7" x14ac:dyDescent="0.2">
      <c r="B33" s="182">
        <v>29</v>
      </c>
      <c r="C33"/>
      <c r="E33"/>
      <c r="F33" s="3"/>
      <c r="G33" s="181"/>
    </row>
    <row r="34" spans="2:7" x14ac:dyDescent="0.2">
      <c r="B34" s="196">
        <v>30</v>
      </c>
      <c r="C34"/>
      <c r="E34"/>
      <c r="F34" s="3"/>
      <c r="G34" s="181"/>
    </row>
    <row r="35" spans="2:7" x14ac:dyDescent="0.2">
      <c r="B35" s="182">
        <v>31</v>
      </c>
      <c r="C35"/>
      <c r="E35"/>
      <c r="F35" s="3"/>
      <c r="G35" s="181"/>
    </row>
    <row r="36" spans="2:7" x14ac:dyDescent="0.2">
      <c r="B36" s="196">
        <v>32</v>
      </c>
      <c r="C36"/>
      <c r="E36"/>
      <c r="F36" s="3"/>
      <c r="G36" s="181"/>
    </row>
    <row r="37" spans="2:7" x14ac:dyDescent="0.2">
      <c r="B37" s="196">
        <v>33</v>
      </c>
      <c r="C37"/>
      <c r="E37"/>
      <c r="F37" s="3"/>
      <c r="G37" s="181"/>
    </row>
    <row r="38" spans="2:7" x14ac:dyDescent="0.2">
      <c r="B38" s="182">
        <v>34</v>
      </c>
      <c r="C38"/>
      <c r="E38"/>
      <c r="F38" s="3"/>
      <c r="G38" s="181"/>
    </row>
    <row r="39" spans="2:7" x14ac:dyDescent="0.2">
      <c r="B39" s="196">
        <v>35</v>
      </c>
      <c r="C39"/>
      <c r="E39"/>
      <c r="F39" s="3"/>
      <c r="G39" s="181"/>
    </row>
    <row r="40" spans="2:7" x14ac:dyDescent="0.2">
      <c r="B40" s="182">
        <v>36</v>
      </c>
      <c r="C40"/>
      <c r="E40"/>
      <c r="F40" s="3"/>
      <c r="G40" s="181"/>
    </row>
    <row r="41" spans="2:7" x14ac:dyDescent="0.2">
      <c r="B41" s="196">
        <v>37</v>
      </c>
      <c r="C41"/>
      <c r="E41"/>
      <c r="F41" s="3"/>
      <c r="G41" s="181"/>
    </row>
    <row r="42" spans="2:7" x14ac:dyDescent="0.2">
      <c r="B42" s="196">
        <v>38</v>
      </c>
      <c r="C42"/>
      <c r="E42"/>
      <c r="F42" s="3"/>
      <c r="G42" s="181"/>
    </row>
    <row r="43" spans="2:7" x14ac:dyDescent="0.2">
      <c r="B43" s="182">
        <v>39</v>
      </c>
      <c r="C43"/>
      <c r="E43"/>
      <c r="F43" s="3"/>
      <c r="G43" s="181"/>
    </row>
    <row r="44" spans="2:7" x14ac:dyDescent="0.2">
      <c r="B44" s="196">
        <v>40</v>
      </c>
      <c r="C44"/>
      <c r="E44"/>
      <c r="F44" s="3"/>
      <c r="G44" s="181"/>
    </row>
    <row r="45" spans="2:7" x14ac:dyDescent="0.2">
      <c r="B45" s="182">
        <v>41</v>
      </c>
      <c r="C45"/>
      <c r="E45"/>
      <c r="F45" s="3"/>
      <c r="G45" s="181"/>
    </row>
    <row r="46" spans="2:7" x14ac:dyDescent="0.2">
      <c r="B46" s="196">
        <v>42</v>
      </c>
      <c r="C46"/>
      <c r="E46"/>
      <c r="F46" s="3"/>
      <c r="G46" s="181"/>
    </row>
    <row r="47" spans="2:7" x14ac:dyDescent="0.2">
      <c r="B47" s="196">
        <v>43</v>
      </c>
      <c r="C47"/>
      <c r="E47"/>
      <c r="F47" s="3"/>
      <c r="G47" s="181"/>
    </row>
    <row r="48" spans="2:7" x14ac:dyDescent="0.2">
      <c r="B48" s="182">
        <v>44</v>
      </c>
      <c r="C48"/>
      <c r="E48"/>
      <c r="F48" s="3"/>
      <c r="G48" s="181"/>
    </row>
    <row r="49" spans="2:7" x14ac:dyDescent="0.2">
      <c r="B49" s="196">
        <v>45</v>
      </c>
      <c r="C49"/>
      <c r="E49"/>
      <c r="F49" s="3"/>
      <c r="G49" s="181"/>
    </row>
    <row r="50" spans="2:7" x14ac:dyDescent="0.2">
      <c r="B50" s="182">
        <v>46</v>
      </c>
      <c r="C50"/>
      <c r="E50"/>
      <c r="F50" s="3"/>
      <c r="G50" s="181"/>
    </row>
    <row r="51" spans="2:7" x14ac:dyDescent="0.2">
      <c r="B51" s="196">
        <v>47</v>
      </c>
      <c r="C51"/>
      <c r="E51"/>
      <c r="F51" s="3"/>
      <c r="G51" s="181"/>
    </row>
    <row r="52" spans="2:7" x14ac:dyDescent="0.2">
      <c r="B52" s="196">
        <v>48</v>
      </c>
      <c r="C52"/>
      <c r="E52"/>
      <c r="F52" s="3"/>
      <c r="G52" s="181"/>
    </row>
    <row r="53" spans="2:7" x14ac:dyDescent="0.2">
      <c r="B53" s="182">
        <v>49</v>
      </c>
      <c r="C53"/>
      <c r="E53"/>
      <c r="F53" s="3"/>
      <c r="G53" s="181"/>
    </row>
    <row r="54" spans="2:7" x14ac:dyDescent="0.2">
      <c r="B54" s="196">
        <v>50</v>
      </c>
      <c r="C54"/>
      <c r="E54"/>
      <c r="F54" s="3"/>
      <c r="G54" s="181"/>
    </row>
    <row r="55" spans="2:7" x14ac:dyDescent="0.2">
      <c r="B55" s="182">
        <v>51</v>
      </c>
      <c r="C55"/>
      <c r="E55"/>
      <c r="F55" s="3"/>
      <c r="G55" s="181"/>
    </row>
    <row r="56" spans="2:7" x14ac:dyDescent="0.2">
      <c r="B56" s="196">
        <v>52</v>
      </c>
      <c r="C56"/>
      <c r="E56"/>
      <c r="F56" s="3"/>
      <c r="G56" s="181"/>
    </row>
    <row r="57" spans="2:7" x14ac:dyDescent="0.2">
      <c r="B57" s="196">
        <v>53</v>
      </c>
      <c r="C57"/>
      <c r="E57"/>
      <c r="F57" s="3"/>
      <c r="G57" s="181"/>
    </row>
    <row r="58" spans="2:7" x14ac:dyDescent="0.2">
      <c r="B58" s="182">
        <v>54</v>
      </c>
      <c r="C58"/>
      <c r="E58"/>
      <c r="F58" s="3"/>
      <c r="G58" s="181"/>
    </row>
    <row r="59" spans="2:7" x14ac:dyDescent="0.2">
      <c r="B59" s="196">
        <v>55</v>
      </c>
      <c r="C59"/>
      <c r="E59"/>
      <c r="F59" s="3"/>
      <c r="G59" s="181"/>
    </row>
    <row r="60" spans="2:7" x14ac:dyDescent="0.2">
      <c r="B60" s="182">
        <v>56</v>
      </c>
      <c r="C60"/>
      <c r="E60"/>
      <c r="F60" s="3"/>
      <c r="G60" s="181"/>
    </row>
    <row r="61" spans="2:7" x14ac:dyDescent="0.2">
      <c r="B61" s="196">
        <v>57</v>
      </c>
      <c r="C61"/>
      <c r="E61"/>
      <c r="F61" s="3"/>
      <c r="G61" s="181"/>
    </row>
    <row r="62" spans="2:7" x14ac:dyDescent="0.2">
      <c r="B62" s="196">
        <v>58</v>
      </c>
      <c r="C62"/>
      <c r="E62"/>
      <c r="F62" s="3"/>
      <c r="G62" s="181"/>
    </row>
    <row r="63" spans="2:7" x14ac:dyDescent="0.2">
      <c r="B63" s="182">
        <v>59</v>
      </c>
      <c r="C63"/>
      <c r="E63"/>
      <c r="F63" s="3"/>
      <c r="G63" s="181"/>
    </row>
    <row r="64" spans="2:7" x14ac:dyDescent="0.2">
      <c r="B64" s="196">
        <v>60</v>
      </c>
      <c r="C64"/>
      <c r="E64"/>
      <c r="F64" s="3"/>
      <c r="G64" s="181"/>
    </row>
    <row r="65" spans="2:7" x14ac:dyDescent="0.2">
      <c r="B65" s="182">
        <v>61</v>
      </c>
      <c r="C65"/>
      <c r="E65"/>
      <c r="F65" s="3"/>
      <c r="G65" s="181"/>
    </row>
    <row r="66" spans="2:7" x14ac:dyDescent="0.2">
      <c r="B66" s="196">
        <v>62</v>
      </c>
      <c r="C66"/>
      <c r="E66"/>
      <c r="F66" s="3"/>
      <c r="G66" s="181"/>
    </row>
    <row r="67" spans="2:7" x14ac:dyDescent="0.2">
      <c r="C67"/>
      <c r="F67" s="194"/>
    </row>
    <row r="68" spans="2:7" x14ac:dyDescent="0.2">
      <c r="C68"/>
      <c r="F68" s="194"/>
    </row>
    <row r="69" spans="2:7" x14ac:dyDescent="0.2">
      <c r="C69"/>
      <c r="F69" s="194"/>
    </row>
    <row r="70" spans="2:7" x14ac:dyDescent="0.2">
      <c r="C70"/>
      <c r="F70" s="194"/>
    </row>
    <row r="71" spans="2:7" x14ac:dyDescent="0.2">
      <c r="C71"/>
      <c r="F71" s="194"/>
    </row>
    <row r="72" spans="2:7" x14ac:dyDescent="0.2">
      <c r="C72"/>
      <c r="F72" s="194"/>
    </row>
    <row r="73" spans="2:7" x14ac:dyDescent="0.2">
      <c r="C73"/>
      <c r="F73" s="194"/>
    </row>
    <row r="74" spans="2:7" x14ac:dyDescent="0.2">
      <c r="C74"/>
      <c r="F74" s="194"/>
    </row>
    <row r="75" spans="2:7" x14ac:dyDescent="0.2">
      <c r="C75"/>
      <c r="F75" s="194"/>
    </row>
    <row r="76" spans="2:7" x14ac:dyDescent="0.2">
      <c r="C76"/>
      <c r="F76" s="194"/>
    </row>
    <row r="77" spans="2:7" x14ac:dyDescent="0.2">
      <c r="C77"/>
      <c r="F77" s="194"/>
    </row>
    <row r="78" spans="2:7" x14ac:dyDescent="0.2">
      <c r="C78"/>
      <c r="F78" s="194"/>
    </row>
    <row r="79" spans="2:7" x14ac:dyDescent="0.2">
      <c r="C79"/>
      <c r="F79" s="194"/>
    </row>
    <row r="80" spans="2:7" x14ac:dyDescent="0.2">
      <c r="C80"/>
      <c r="F80" s="194"/>
    </row>
    <row r="81" spans="3:6" x14ac:dyDescent="0.2">
      <c r="C81"/>
      <c r="F81" s="194"/>
    </row>
    <row r="82" spans="3:6" x14ac:dyDescent="0.2">
      <c r="C82"/>
      <c r="F82" s="194"/>
    </row>
    <row r="83" spans="3:6" x14ac:dyDescent="0.2">
      <c r="C83"/>
      <c r="F83" s="194"/>
    </row>
    <row r="84" spans="3:6" x14ac:dyDescent="0.2">
      <c r="C84"/>
      <c r="F84" s="194"/>
    </row>
    <row r="85" spans="3:6" x14ac:dyDescent="0.2">
      <c r="C85"/>
      <c r="F85" s="194"/>
    </row>
    <row r="86" spans="3:6" x14ac:dyDescent="0.2">
      <c r="C86"/>
      <c r="F86" s="194"/>
    </row>
    <row r="87" spans="3:6" x14ac:dyDescent="0.2">
      <c r="C87"/>
      <c r="F87" s="194"/>
    </row>
    <row r="88" spans="3:6" x14ac:dyDescent="0.2">
      <c r="C88"/>
      <c r="F88" s="194"/>
    </row>
    <row r="89" spans="3:6" x14ac:dyDescent="0.2">
      <c r="C89"/>
      <c r="F89" s="194"/>
    </row>
    <row r="90" spans="3:6" x14ac:dyDescent="0.2">
      <c r="C90"/>
      <c r="F90" s="194"/>
    </row>
    <row r="91" spans="3:6" x14ac:dyDescent="0.2">
      <c r="C91"/>
      <c r="F91" s="194"/>
    </row>
    <row r="92" spans="3:6" x14ac:dyDescent="0.2">
      <c r="C92"/>
      <c r="F92" s="194"/>
    </row>
    <row r="93" spans="3:6" x14ac:dyDescent="0.2">
      <c r="C93"/>
      <c r="F93" s="194"/>
    </row>
    <row r="94" spans="3:6" x14ac:dyDescent="0.2">
      <c r="C94"/>
      <c r="F94" s="194"/>
    </row>
    <row r="95" spans="3:6" x14ac:dyDescent="0.2">
      <c r="C95"/>
      <c r="F95" s="194"/>
    </row>
    <row r="96" spans="3:6" x14ac:dyDescent="0.2">
      <c r="C96"/>
      <c r="F96" s="194"/>
    </row>
    <row r="97" spans="3:6" x14ac:dyDescent="0.2">
      <c r="C97"/>
      <c r="F97" s="194"/>
    </row>
    <row r="98" spans="3:6" x14ac:dyDescent="0.2">
      <c r="C98"/>
      <c r="F98" s="194"/>
    </row>
    <row r="99" spans="3:6" x14ac:dyDescent="0.2">
      <c r="C99"/>
      <c r="F99" s="194"/>
    </row>
    <row r="100" spans="3:6" x14ac:dyDescent="0.2">
      <c r="C100"/>
      <c r="F100" s="194"/>
    </row>
    <row r="101" spans="3:6" x14ac:dyDescent="0.2">
      <c r="C101"/>
      <c r="F101" s="194"/>
    </row>
    <row r="102" spans="3:6" x14ac:dyDescent="0.2">
      <c r="C102"/>
      <c r="F102" s="194"/>
    </row>
    <row r="103" spans="3:6" x14ac:dyDescent="0.2">
      <c r="C103"/>
      <c r="F103" s="194"/>
    </row>
    <row r="104" spans="3:6" x14ac:dyDescent="0.2">
      <c r="C104"/>
      <c r="F104" s="194"/>
    </row>
    <row r="105" spans="3:6" x14ac:dyDescent="0.2">
      <c r="C105"/>
      <c r="F105" s="194"/>
    </row>
    <row r="106" spans="3:6" x14ac:dyDescent="0.2">
      <c r="C106"/>
      <c r="F106" s="194"/>
    </row>
    <row r="107" spans="3:6" x14ac:dyDescent="0.2">
      <c r="C107"/>
      <c r="F107" s="194"/>
    </row>
    <row r="108" spans="3:6" x14ac:dyDescent="0.2">
      <c r="C108"/>
      <c r="F108" s="194"/>
    </row>
    <row r="109" spans="3:6" x14ac:dyDescent="0.2">
      <c r="C109"/>
      <c r="F109" s="194"/>
    </row>
    <row r="110" spans="3:6" x14ac:dyDescent="0.2">
      <c r="C110"/>
      <c r="F110" s="194"/>
    </row>
    <row r="111" spans="3:6" x14ac:dyDescent="0.2">
      <c r="C111"/>
      <c r="F111" s="194"/>
    </row>
    <row r="112" spans="3:6" x14ac:dyDescent="0.2">
      <c r="C112"/>
      <c r="F112" s="194"/>
    </row>
    <row r="113" spans="3:6" x14ac:dyDescent="0.2">
      <c r="C113"/>
      <c r="F113" s="194"/>
    </row>
    <row r="114" spans="3:6" x14ac:dyDescent="0.2">
      <c r="C114"/>
      <c r="F114" s="194"/>
    </row>
    <row r="115" spans="3:6" x14ac:dyDescent="0.2">
      <c r="C115"/>
      <c r="F115" s="194"/>
    </row>
    <row r="116" spans="3:6" x14ac:dyDescent="0.2">
      <c r="C116"/>
      <c r="F116" s="194"/>
    </row>
    <row r="117" spans="3:6" x14ac:dyDescent="0.2">
      <c r="C117"/>
      <c r="F117" s="194"/>
    </row>
  </sheetData>
  <mergeCells count="1">
    <mergeCell ref="E2:G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ورقة3">
    <tabColor theme="9" tint="-0.249977111117893"/>
  </sheetPr>
  <dimension ref="B1:AQ32"/>
  <sheetViews>
    <sheetView rightToLeft="1" zoomScale="62" zoomScaleNormal="62" workbookViewId="0">
      <selection activeCell="R2" sqref="R1:R1048576"/>
    </sheetView>
  </sheetViews>
  <sheetFormatPr defaultColWidth="20.84765625" defaultRowHeight="18.75" x14ac:dyDescent="0.25"/>
  <cols>
    <col min="1" max="1" width="20.84765625" style="58"/>
    <col min="2" max="2" width="20.84765625" style="66"/>
    <col min="3" max="3" width="20.84765625" style="67"/>
    <col min="4" max="4" width="20.84765625" style="68"/>
    <col min="5" max="9" width="20.84765625" style="77"/>
    <col min="10" max="11" width="0" style="58" hidden="1" customWidth="1"/>
    <col min="12" max="12" width="0" style="66" hidden="1" customWidth="1"/>
    <col min="13" max="15" width="0" style="58" hidden="1" customWidth="1"/>
    <col min="16" max="17" width="20.84765625" style="58"/>
    <col min="18" max="18" width="0" style="58" hidden="1" customWidth="1"/>
    <col min="19" max="16384" width="20.84765625" style="58"/>
  </cols>
  <sheetData>
    <row r="1" spans="2:43" x14ac:dyDescent="0.25">
      <c r="B1" s="596" t="s">
        <v>3</v>
      </c>
      <c r="C1" s="596"/>
      <c r="D1" s="596"/>
      <c r="E1" s="595" t="s">
        <v>7</v>
      </c>
      <c r="F1" s="595"/>
      <c r="G1" s="595"/>
      <c r="H1" s="595"/>
      <c r="I1" s="595"/>
      <c r="L1" s="58"/>
    </row>
    <row r="2" spans="2:43" ht="14.25" customHeight="1" x14ac:dyDescent="0.25">
      <c r="B2" s="597" t="s">
        <v>4</v>
      </c>
      <c r="C2" s="598" t="s">
        <v>68</v>
      </c>
      <c r="D2" s="599" t="s">
        <v>6</v>
      </c>
      <c r="E2" s="595"/>
      <c r="F2" s="595"/>
      <c r="G2" s="595"/>
      <c r="H2" s="595"/>
      <c r="I2" s="595"/>
      <c r="L2" s="59"/>
      <c r="M2" s="60"/>
    </row>
    <row r="3" spans="2:43" x14ac:dyDescent="0.25">
      <c r="B3" s="597"/>
      <c r="C3" s="598"/>
      <c r="D3" s="599"/>
      <c r="E3" s="71" t="s">
        <v>8</v>
      </c>
      <c r="F3" s="72" t="s">
        <v>9</v>
      </c>
      <c r="G3" s="73" t="s">
        <v>10</v>
      </c>
      <c r="H3" s="74" t="s">
        <v>11</v>
      </c>
      <c r="I3" s="75" t="s">
        <v>12</v>
      </c>
      <c r="L3" s="59"/>
      <c r="M3" s="60"/>
    </row>
    <row r="4" spans="2:43" x14ac:dyDescent="0.25">
      <c r="B4" s="61">
        <v>1</v>
      </c>
      <c r="C4" s="62">
        <f>'ادخال البيانات'!B455</f>
        <v>0</v>
      </c>
      <c r="D4" s="63" t="e">
        <f>C4/'ادخال البيانات'!$I$459</f>
        <v>#DIV/0!</v>
      </c>
      <c r="E4" s="69" t="e">
        <f t="shared" ref="E4:E32" si="0">D4</f>
        <v>#DIV/0!</v>
      </c>
      <c r="F4" s="69" t="e">
        <f t="shared" ref="F4:F32" si="1">D4</f>
        <v>#DIV/0!</v>
      </c>
      <c r="G4" s="69" t="e">
        <f t="shared" ref="G4:G32" si="2">D4</f>
        <v>#DIV/0!</v>
      </c>
      <c r="H4" s="69" t="e">
        <f t="shared" ref="H4:H32" si="3">D4</f>
        <v>#DIV/0!</v>
      </c>
      <c r="I4" s="76" t="e">
        <f t="shared" ref="I4:I32" si="4">D4</f>
        <v>#DIV/0!</v>
      </c>
      <c r="L4" s="65"/>
      <c r="M4" s="64"/>
      <c r="Q4" s="58">
        <v>1</v>
      </c>
      <c r="R4" s="87" t="e">
        <f>INDEX(B4:D32,1,3)</f>
        <v>#DIV/0!</v>
      </c>
      <c r="AP4" s="58">
        <f t="shared" ref="AP4:AP32" si="5">B4</f>
        <v>1</v>
      </c>
      <c r="AQ4" s="64" t="e">
        <f t="shared" ref="AQ4:AQ32" si="6">D4</f>
        <v>#DIV/0!</v>
      </c>
    </row>
    <row r="5" spans="2:43" x14ac:dyDescent="0.25">
      <c r="B5" s="61">
        <v>2</v>
      </c>
      <c r="C5" s="62">
        <f>'ادخال البيانات'!C455</f>
        <v>0</v>
      </c>
      <c r="D5" s="63" t="e">
        <f>C5/'ادخال البيانات'!$I$459</f>
        <v>#DIV/0!</v>
      </c>
      <c r="E5" s="69" t="e">
        <f t="shared" si="0"/>
        <v>#DIV/0!</v>
      </c>
      <c r="F5" s="69" t="e">
        <f t="shared" si="1"/>
        <v>#DIV/0!</v>
      </c>
      <c r="G5" s="69" t="e">
        <f t="shared" si="2"/>
        <v>#DIV/0!</v>
      </c>
      <c r="H5" s="69" t="e">
        <f t="shared" si="3"/>
        <v>#DIV/0!</v>
      </c>
      <c r="I5" s="76" t="e">
        <f t="shared" si="4"/>
        <v>#DIV/0!</v>
      </c>
      <c r="L5" s="65"/>
      <c r="M5" s="64"/>
      <c r="R5" s="87" t="e">
        <f t="shared" ref="R5:R24" si="7">INDEX(B5:D33,1,3)</f>
        <v>#DIV/0!</v>
      </c>
      <c r="AP5" s="58">
        <f t="shared" si="5"/>
        <v>2</v>
      </c>
      <c r="AQ5" s="64" t="e">
        <f t="shared" si="6"/>
        <v>#DIV/0!</v>
      </c>
    </row>
    <row r="6" spans="2:43" x14ac:dyDescent="0.25">
      <c r="B6" s="61">
        <v>3</v>
      </c>
      <c r="C6" s="62">
        <f>'ادخال البيانات'!D455</f>
        <v>0</v>
      </c>
      <c r="D6" s="63" t="e">
        <f>C6/'ادخال البيانات'!$I$459</f>
        <v>#DIV/0!</v>
      </c>
      <c r="E6" s="69" t="e">
        <f t="shared" si="0"/>
        <v>#DIV/0!</v>
      </c>
      <c r="F6" s="69" t="e">
        <f t="shared" si="1"/>
        <v>#DIV/0!</v>
      </c>
      <c r="G6" s="69" t="e">
        <f t="shared" si="2"/>
        <v>#DIV/0!</v>
      </c>
      <c r="H6" s="69" t="e">
        <f t="shared" si="3"/>
        <v>#DIV/0!</v>
      </c>
      <c r="I6" s="76" t="e">
        <f t="shared" si="4"/>
        <v>#DIV/0!</v>
      </c>
      <c r="L6" s="65"/>
      <c r="M6" s="64"/>
      <c r="R6" s="87" t="e">
        <f t="shared" si="7"/>
        <v>#DIV/0!</v>
      </c>
      <c r="AP6" s="58">
        <f t="shared" si="5"/>
        <v>3</v>
      </c>
      <c r="AQ6" s="64" t="e">
        <f t="shared" si="6"/>
        <v>#DIV/0!</v>
      </c>
    </row>
    <row r="7" spans="2:43" x14ac:dyDescent="0.25">
      <c r="B7" s="61">
        <v>4</v>
      </c>
      <c r="C7" s="62">
        <f>'ادخال البيانات'!E455</f>
        <v>0</v>
      </c>
      <c r="D7" s="63" t="e">
        <f>C7/'ادخال البيانات'!$I$459</f>
        <v>#DIV/0!</v>
      </c>
      <c r="E7" s="69" t="e">
        <f t="shared" si="0"/>
        <v>#DIV/0!</v>
      </c>
      <c r="F7" s="69" t="e">
        <f t="shared" si="1"/>
        <v>#DIV/0!</v>
      </c>
      <c r="G7" s="69" t="e">
        <f t="shared" si="2"/>
        <v>#DIV/0!</v>
      </c>
      <c r="H7" s="69" t="e">
        <f t="shared" si="3"/>
        <v>#DIV/0!</v>
      </c>
      <c r="I7" s="76" t="e">
        <f t="shared" si="4"/>
        <v>#DIV/0!</v>
      </c>
      <c r="L7" s="65"/>
      <c r="M7" s="64"/>
      <c r="N7" s="58">
        <f>COUNTIFS($D$4:$D$32,"&gt;0%",$D$4:$D$32,"&lt;=90%")</f>
        <v>0</v>
      </c>
      <c r="R7" s="87" t="e">
        <f t="shared" si="7"/>
        <v>#DIV/0!</v>
      </c>
      <c r="AP7" s="58">
        <f t="shared" si="5"/>
        <v>4</v>
      </c>
      <c r="AQ7" s="64" t="e">
        <f t="shared" si="6"/>
        <v>#DIV/0!</v>
      </c>
    </row>
    <row r="8" spans="2:43" x14ac:dyDescent="0.25">
      <c r="B8" s="61">
        <v>5</v>
      </c>
      <c r="C8" s="62">
        <f>'ادخال البيانات'!F455</f>
        <v>0</v>
      </c>
      <c r="D8" s="63" t="e">
        <f>C8/'ادخال البيانات'!$I$459</f>
        <v>#DIV/0!</v>
      </c>
      <c r="E8" s="69" t="e">
        <f t="shared" si="0"/>
        <v>#DIV/0!</v>
      </c>
      <c r="F8" s="69" t="e">
        <f t="shared" si="1"/>
        <v>#DIV/0!</v>
      </c>
      <c r="G8" s="69" t="e">
        <f t="shared" si="2"/>
        <v>#DIV/0!</v>
      </c>
      <c r="H8" s="69" t="e">
        <f t="shared" si="3"/>
        <v>#DIV/0!</v>
      </c>
      <c r="I8" s="76" t="e">
        <f t="shared" si="4"/>
        <v>#DIV/0!</v>
      </c>
      <c r="L8" s="65"/>
      <c r="M8" s="64"/>
      <c r="N8" s="58">
        <f>COUNTIFS($D$4:$D$32,"&gt;0%",$D$4:$D$32,"&lt;=80%")</f>
        <v>0</v>
      </c>
      <c r="R8" s="87" t="e">
        <f t="shared" si="7"/>
        <v>#DIV/0!</v>
      </c>
      <c r="AP8" s="58">
        <f t="shared" si="5"/>
        <v>5</v>
      </c>
      <c r="AQ8" s="64" t="e">
        <f t="shared" si="6"/>
        <v>#DIV/0!</v>
      </c>
    </row>
    <row r="9" spans="2:43" x14ac:dyDescent="0.25">
      <c r="B9" s="61">
        <v>6</v>
      </c>
      <c r="C9" s="62">
        <f>'ادخال البيانات'!G455</f>
        <v>0</v>
      </c>
      <c r="D9" s="63" t="e">
        <f>C9/'ادخال البيانات'!$I$459</f>
        <v>#DIV/0!</v>
      </c>
      <c r="E9" s="69" t="e">
        <f t="shared" si="0"/>
        <v>#DIV/0!</v>
      </c>
      <c r="F9" s="69" t="e">
        <f t="shared" si="1"/>
        <v>#DIV/0!</v>
      </c>
      <c r="G9" s="69" t="e">
        <f t="shared" si="2"/>
        <v>#DIV/0!</v>
      </c>
      <c r="H9" s="69" t="e">
        <f t="shared" si="3"/>
        <v>#DIV/0!</v>
      </c>
      <c r="I9" s="76" t="e">
        <f t="shared" si="4"/>
        <v>#DIV/0!</v>
      </c>
      <c r="L9" s="65"/>
      <c r="M9" s="64"/>
      <c r="N9" s="58">
        <f>COUNTIFS($D$4:$D$32,"&gt;0%",$D$4:$D$32,"&lt;=70%")</f>
        <v>0</v>
      </c>
      <c r="R9" s="87" t="e">
        <f t="shared" si="7"/>
        <v>#DIV/0!</v>
      </c>
      <c r="AP9" s="58">
        <f t="shared" si="5"/>
        <v>6</v>
      </c>
      <c r="AQ9" s="64" t="e">
        <f t="shared" si="6"/>
        <v>#DIV/0!</v>
      </c>
    </row>
    <row r="10" spans="2:43" x14ac:dyDescent="0.25">
      <c r="B10" s="61">
        <v>7</v>
      </c>
      <c r="C10" s="62">
        <f>'ادخال البيانات'!H455</f>
        <v>0</v>
      </c>
      <c r="D10" s="63" t="e">
        <f>C10/'ادخال البيانات'!$I$459</f>
        <v>#DIV/0!</v>
      </c>
      <c r="E10" s="69" t="e">
        <f t="shared" si="0"/>
        <v>#DIV/0!</v>
      </c>
      <c r="F10" s="69" t="e">
        <f t="shared" si="1"/>
        <v>#DIV/0!</v>
      </c>
      <c r="G10" s="69" t="e">
        <f t="shared" si="2"/>
        <v>#DIV/0!</v>
      </c>
      <c r="H10" s="69" t="e">
        <f t="shared" si="3"/>
        <v>#DIV/0!</v>
      </c>
      <c r="I10" s="76" t="e">
        <f t="shared" si="4"/>
        <v>#DIV/0!</v>
      </c>
      <c r="L10" s="65"/>
      <c r="M10" s="64"/>
      <c r="N10" s="58">
        <f>COUNTIFS($D$4:$D$32,"&gt;0%",$D$4:$D$32,"&lt;=60%")</f>
        <v>0</v>
      </c>
      <c r="R10" s="87" t="e">
        <f t="shared" si="7"/>
        <v>#DIV/0!</v>
      </c>
      <c r="AP10" s="58">
        <f t="shared" si="5"/>
        <v>7</v>
      </c>
      <c r="AQ10" s="64" t="e">
        <f t="shared" si="6"/>
        <v>#DIV/0!</v>
      </c>
    </row>
    <row r="11" spans="2:43" x14ac:dyDescent="0.25">
      <c r="B11" s="61">
        <v>8</v>
      </c>
      <c r="C11" s="62">
        <f>'ادخال البيانات'!I455</f>
        <v>0</v>
      </c>
      <c r="D11" s="63" t="e">
        <f>C11/'ادخال البيانات'!$I$459</f>
        <v>#DIV/0!</v>
      </c>
      <c r="E11" s="69" t="e">
        <f t="shared" si="0"/>
        <v>#DIV/0!</v>
      </c>
      <c r="F11" s="69" t="e">
        <f t="shared" si="1"/>
        <v>#DIV/0!</v>
      </c>
      <c r="G11" s="69" t="e">
        <f t="shared" si="2"/>
        <v>#DIV/0!</v>
      </c>
      <c r="H11" s="69" t="e">
        <f t="shared" si="3"/>
        <v>#DIV/0!</v>
      </c>
      <c r="I11" s="76" t="e">
        <f t="shared" si="4"/>
        <v>#DIV/0!</v>
      </c>
      <c r="J11" s="70"/>
      <c r="L11" s="65"/>
      <c r="M11" s="64"/>
      <c r="N11" s="58">
        <f>COUNTIFS($D$4:$D$32,"&gt;0%",$D$4:$D$32,"&lt;=50%")</f>
        <v>0</v>
      </c>
      <c r="R11" s="87" t="e">
        <f t="shared" si="7"/>
        <v>#DIV/0!</v>
      </c>
      <c r="AP11" s="58">
        <f t="shared" si="5"/>
        <v>8</v>
      </c>
      <c r="AQ11" s="64" t="e">
        <f t="shared" si="6"/>
        <v>#DIV/0!</v>
      </c>
    </row>
    <row r="12" spans="2:43" x14ac:dyDescent="0.25">
      <c r="B12" s="61">
        <v>9</v>
      </c>
      <c r="C12" s="62">
        <f>'ادخال البيانات'!J455</f>
        <v>0</v>
      </c>
      <c r="D12" s="63" t="e">
        <f>C12/'ادخال البيانات'!$I$459</f>
        <v>#DIV/0!</v>
      </c>
      <c r="E12" s="69" t="e">
        <f t="shared" si="0"/>
        <v>#DIV/0!</v>
      </c>
      <c r="F12" s="69" t="e">
        <f t="shared" si="1"/>
        <v>#DIV/0!</v>
      </c>
      <c r="G12" s="69" t="e">
        <f t="shared" si="2"/>
        <v>#DIV/0!</v>
      </c>
      <c r="H12" s="69" t="e">
        <f t="shared" si="3"/>
        <v>#DIV/0!</v>
      </c>
      <c r="I12" s="76" t="e">
        <f t="shared" si="4"/>
        <v>#DIV/0!</v>
      </c>
      <c r="L12" s="65"/>
      <c r="M12" s="64"/>
      <c r="N12" s="58">
        <f>COUNTIFS($D$4:$D$32,"&gt;0%",$D$4:$D$32,"&lt;=40%")</f>
        <v>0</v>
      </c>
      <c r="R12" s="87" t="e">
        <f t="shared" si="7"/>
        <v>#DIV/0!</v>
      </c>
      <c r="AP12" s="58">
        <f t="shared" si="5"/>
        <v>9</v>
      </c>
      <c r="AQ12" s="64" t="e">
        <f t="shared" si="6"/>
        <v>#DIV/0!</v>
      </c>
    </row>
    <row r="13" spans="2:43" x14ac:dyDescent="0.25">
      <c r="B13" s="61">
        <v>10</v>
      </c>
      <c r="C13" s="62">
        <f>'ادخال البيانات'!K455</f>
        <v>0</v>
      </c>
      <c r="D13" s="63" t="e">
        <f>C13/'ادخال البيانات'!$I$459</f>
        <v>#DIV/0!</v>
      </c>
      <c r="E13" s="69" t="e">
        <f t="shared" si="0"/>
        <v>#DIV/0!</v>
      </c>
      <c r="F13" s="69" t="e">
        <f t="shared" si="1"/>
        <v>#DIV/0!</v>
      </c>
      <c r="G13" s="69" t="e">
        <f t="shared" si="2"/>
        <v>#DIV/0!</v>
      </c>
      <c r="H13" s="69" t="e">
        <f t="shared" si="3"/>
        <v>#DIV/0!</v>
      </c>
      <c r="I13" s="76" t="e">
        <f t="shared" si="4"/>
        <v>#DIV/0!</v>
      </c>
      <c r="L13" s="65"/>
      <c r="M13" s="64"/>
      <c r="N13" s="58">
        <f>COUNTIFS($D$4:$D$32,"&gt;0%",$D$4:$D$32,"&lt;=30%")</f>
        <v>0</v>
      </c>
      <c r="R13" s="87" t="e">
        <f t="shared" si="7"/>
        <v>#DIV/0!</v>
      </c>
      <c r="AP13" s="58">
        <f t="shared" si="5"/>
        <v>10</v>
      </c>
      <c r="AQ13" s="64" t="e">
        <f t="shared" si="6"/>
        <v>#DIV/0!</v>
      </c>
    </row>
    <row r="14" spans="2:43" x14ac:dyDescent="0.25">
      <c r="B14" s="61">
        <v>11</v>
      </c>
      <c r="C14" s="62">
        <f>'ادخال البيانات'!L455</f>
        <v>0</v>
      </c>
      <c r="D14" s="63" t="e">
        <f>C14/'ادخال البيانات'!$I$459</f>
        <v>#DIV/0!</v>
      </c>
      <c r="E14" s="69" t="e">
        <f t="shared" si="0"/>
        <v>#DIV/0!</v>
      </c>
      <c r="F14" s="69" t="e">
        <f t="shared" si="1"/>
        <v>#DIV/0!</v>
      </c>
      <c r="G14" s="69" t="e">
        <f t="shared" si="2"/>
        <v>#DIV/0!</v>
      </c>
      <c r="H14" s="69" t="e">
        <f t="shared" si="3"/>
        <v>#DIV/0!</v>
      </c>
      <c r="I14" s="76" t="e">
        <f t="shared" si="4"/>
        <v>#DIV/0!</v>
      </c>
      <c r="L14" s="65"/>
      <c r="M14" s="64"/>
      <c r="R14" s="87" t="e">
        <f t="shared" si="7"/>
        <v>#DIV/0!</v>
      </c>
      <c r="AP14" s="58">
        <f t="shared" si="5"/>
        <v>11</v>
      </c>
      <c r="AQ14" s="64" t="e">
        <f t="shared" si="6"/>
        <v>#DIV/0!</v>
      </c>
    </row>
    <row r="15" spans="2:43" x14ac:dyDescent="0.25">
      <c r="B15" s="61">
        <v>12</v>
      </c>
      <c r="C15" s="62">
        <f>'ادخال البيانات'!M455</f>
        <v>0</v>
      </c>
      <c r="D15" s="63" t="e">
        <f>C15/'ادخال البيانات'!$I$459</f>
        <v>#DIV/0!</v>
      </c>
      <c r="E15" s="69" t="e">
        <f t="shared" si="0"/>
        <v>#DIV/0!</v>
      </c>
      <c r="F15" s="69" t="e">
        <f t="shared" si="1"/>
        <v>#DIV/0!</v>
      </c>
      <c r="G15" s="69" t="e">
        <f t="shared" si="2"/>
        <v>#DIV/0!</v>
      </c>
      <c r="H15" s="69" t="e">
        <f t="shared" si="3"/>
        <v>#DIV/0!</v>
      </c>
      <c r="I15" s="76" t="e">
        <f t="shared" si="4"/>
        <v>#DIV/0!</v>
      </c>
      <c r="L15" s="65"/>
      <c r="M15" s="64"/>
      <c r="R15" s="87" t="e">
        <f t="shared" si="7"/>
        <v>#DIV/0!</v>
      </c>
      <c r="AP15" s="58">
        <f t="shared" si="5"/>
        <v>12</v>
      </c>
      <c r="AQ15" s="64" t="e">
        <f t="shared" si="6"/>
        <v>#DIV/0!</v>
      </c>
    </row>
    <row r="16" spans="2:43" x14ac:dyDescent="0.25">
      <c r="B16" s="61">
        <v>13</v>
      </c>
      <c r="C16" s="62">
        <f>'ادخال البيانات'!N455</f>
        <v>0</v>
      </c>
      <c r="D16" s="63" t="e">
        <f>C16/'ادخال البيانات'!$I$459</f>
        <v>#DIV/0!</v>
      </c>
      <c r="E16" s="69" t="e">
        <f t="shared" si="0"/>
        <v>#DIV/0!</v>
      </c>
      <c r="F16" s="69" t="e">
        <f t="shared" si="1"/>
        <v>#DIV/0!</v>
      </c>
      <c r="G16" s="69" t="e">
        <f t="shared" si="2"/>
        <v>#DIV/0!</v>
      </c>
      <c r="H16" s="69" t="e">
        <f t="shared" si="3"/>
        <v>#DIV/0!</v>
      </c>
      <c r="I16" s="76" t="e">
        <f t="shared" si="4"/>
        <v>#DIV/0!</v>
      </c>
      <c r="L16" s="65"/>
      <c r="M16" s="64"/>
      <c r="R16" s="87" t="e">
        <f t="shared" si="7"/>
        <v>#DIV/0!</v>
      </c>
      <c r="AP16" s="58">
        <f t="shared" si="5"/>
        <v>13</v>
      </c>
      <c r="AQ16" s="64" t="e">
        <f t="shared" si="6"/>
        <v>#DIV/0!</v>
      </c>
    </row>
    <row r="17" spans="2:43" x14ac:dyDescent="0.25">
      <c r="B17" s="61">
        <v>14</v>
      </c>
      <c r="C17" s="62">
        <f>'ادخال البيانات'!O455</f>
        <v>0</v>
      </c>
      <c r="D17" s="63" t="e">
        <f>C17/'ادخال البيانات'!$I$459</f>
        <v>#DIV/0!</v>
      </c>
      <c r="E17" s="69" t="e">
        <f t="shared" si="0"/>
        <v>#DIV/0!</v>
      </c>
      <c r="F17" s="69" t="e">
        <f t="shared" si="1"/>
        <v>#DIV/0!</v>
      </c>
      <c r="G17" s="69" t="e">
        <f t="shared" si="2"/>
        <v>#DIV/0!</v>
      </c>
      <c r="H17" s="69" t="e">
        <f t="shared" si="3"/>
        <v>#DIV/0!</v>
      </c>
      <c r="I17" s="76" t="e">
        <f t="shared" si="4"/>
        <v>#DIV/0!</v>
      </c>
      <c r="L17" s="65"/>
      <c r="M17" s="64"/>
      <c r="R17" s="87" t="e">
        <f t="shared" si="7"/>
        <v>#DIV/0!</v>
      </c>
      <c r="AP17" s="58">
        <f t="shared" si="5"/>
        <v>14</v>
      </c>
      <c r="AQ17" s="64" t="e">
        <f t="shared" si="6"/>
        <v>#DIV/0!</v>
      </c>
    </row>
    <row r="18" spans="2:43" x14ac:dyDescent="0.25">
      <c r="B18" s="61">
        <v>15</v>
      </c>
      <c r="C18" s="62">
        <f>'ادخال البيانات'!P455</f>
        <v>0</v>
      </c>
      <c r="D18" s="63" t="e">
        <f>C18/'ادخال البيانات'!$I$459</f>
        <v>#DIV/0!</v>
      </c>
      <c r="E18" s="69" t="e">
        <f t="shared" si="0"/>
        <v>#DIV/0!</v>
      </c>
      <c r="F18" s="69" t="e">
        <f t="shared" si="1"/>
        <v>#DIV/0!</v>
      </c>
      <c r="G18" s="69" t="e">
        <f t="shared" si="2"/>
        <v>#DIV/0!</v>
      </c>
      <c r="H18" s="69" t="e">
        <f t="shared" si="3"/>
        <v>#DIV/0!</v>
      </c>
      <c r="I18" s="76" t="e">
        <f t="shared" si="4"/>
        <v>#DIV/0!</v>
      </c>
      <c r="L18" s="65"/>
      <c r="M18" s="64"/>
      <c r="R18" s="87" t="e">
        <f t="shared" si="7"/>
        <v>#DIV/0!</v>
      </c>
      <c r="AP18" s="58">
        <f t="shared" si="5"/>
        <v>15</v>
      </c>
      <c r="AQ18" s="64" t="e">
        <f t="shared" si="6"/>
        <v>#DIV/0!</v>
      </c>
    </row>
    <row r="19" spans="2:43" x14ac:dyDescent="0.25">
      <c r="B19" s="61">
        <v>16</v>
      </c>
      <c r="C19" s="62">
        <f>'ادخال البيانات'!Q455</f>
        <v>0</v>
      </c>
      <c r="D19" s="63" t="e">
        <f>C19/'ادخال البيانات'!$I$459</f>
        <v>#DIV/0!</v>
      </c>
      <c r="E19" s="69" t="e">
        <f t="shared" si="0"/>
        <v>#DIV/0!</v>
      </c>
      <c r="F19" s="69" t="e">
        <f t="shared" si="1"/>
        <v>#DIV/0!</v>
      </c>
      <c r="G19" s="69" t="e">
        <f t="shared" si="2"/>
        <v>#DIV/0!</v>
      </c>
      <c r="H19" s="69" t="e">
        <f t="shared" si="3"/>
        <v>#DIV/0!</v>
      </c>
      <c r="I19" s="76" t="e">
        <f t="shared" si="4"/>
        <v>#DIV/0!</v>
      </c>
      <c r="L19" s="65"/>
      <c r="M19" s="64"/>
      <c r="O19" s="58" t="s">
        <v>14</v>
      </c>
      <c r="R19" s="87" t="e">
        <f t="shared" si="7"/>
        <v>#DIV/0!</v>
      </c>
      <c r="AP19" s="58">
        <f t="shared" si="5"/>
        <v>16</v>
      </c>
      <c r="AQ19" s="64" t="e">
        <f t="shared" si="6"/>
        <v>#DIV/0!</v>
      </c>
    </row>
    <row r="20" spans="2:43" x14ac:dyDescent="0.25">
      <c r="B20" s="61">
        <v>17</v>
      </c>
      <c r="C20" s="62">
        <f>'ادخال البيانات'!R455</f>
        <v>0</v>
      </c>
      <c r="D20" s="63" t="e">
        <f>C20/'ادخال البيانات'!$I$459</f>
        <v>#DIV/0!</v>
      </c>
      <c r="E20" s="69" t="e">
        <f t="shared" si="0"/>
        <v>#DIV/0!</v>
      </c>
      <c r="F20" s="69" t="e">
        <f t="shared" si="1"/>
        <v>#DIV/0!</v>
      </c>
      <c r="G20" s="69" t="e">
        <f t="shared" si="2"/>
        <v>#DIV/0!</v>
      </c>
      <c r="H20" s="69" t="e">
        <f t="shared" si="3"/>
        <v>#DIV/0!</v>
      </c>
      <c r="I20" s="76" t="e">
        <f t="shared" si="4"/>
        <v>#DIV/0!</v>
      </c>
      <c r="L20" s="65"/>
      <c r="M20" s="64"/>
      <c r="R20" s="87" t="e">
        <f t="shared" si="7"/>
        <v>#DIV/0!</v>
      </c>
      <c r="AP20" s="58">
        <f t="shared" si="5"/>
        <v>17</v>
      </c>
      <c r="AQ20" s="64" t="e">
        <f t="shared" si="6"/>
        <v>#DIV/0!</v>
      </c>
    </row>
    <row r="21" spans="2:43" x14ac:dyDescent="0.25">
      <c r="B21" s="61">
        <v>18</v>
      </c>
      <c r="C21" s="62">
        <f>'ادخال البيانات'!S455</f>
        <v>0</v>
      </c>
      <c r="D21" s="63" t="e">
        <f>C21/'ادخال البيانات'!$I$459</f>
        <v>#DIV/0!</v>
      </c>
      <c r="E21" s="69" t="e">
        <f t="shared" si="0"/>
        <v>#DIV/0!</v>
      </c>
      <c r="F21" s="69" t="e">
        <f t="shared" si="1"/>
        <v>#DIV/0!</v>
      </c>
      <c r="G21" s="69" t="e">
        <f t="shared" si="2"/>
        <v>#DIV/0!</v>
      </c>
      <c r="H21" s="69" t="e">
        <f t="shared" si="3"/>
        <v>#DIV/0!</v>
      </c>
      <c r="I21" s="76" t="e">
        <f t="shared" si="4"/>
        <v>#DIV/0!</v>
      </c>
      <c r="L21" s="65"/>
      <c r="M21" s="64"/>
      <c r="R21" s="87" t="e">
        <f t="shared" si="7"/>
        <v>#DIV/0!</v>
      </c>
      <c r="AP21" s="58">
        <f t="shared" si="5"/>
        <v>18</v>
      </c>
      <c r="AQ21" s="64" t="e">
        <f t="shared" si="6"/>
        <v>#DIV/0!</v>
      </c>
    </row>
    <row r="22" spans="2:43" x14ac:dyDescent="0.25">
      <c r="B22" s="61">
        <v>19</v>
      </c>
      <c r="C22" s="62">
        <f>'ادخال البيانات'!T455</f>
        <v>0</v>
      </c>
      <c r="D22" s="63" t="e">
        <f>C22/'ادخال البيانات'!$I$459</f>
        <v>#DIV/0!</v>
      </c>
      <c r="E22" s="69" t="e">
        <f t="shared" si="0"/>
        <v>#DIV/0!</v>
      </c>
      <c r="F22" s="69" t="e">
        <f t="shared" si="1"/>
        <v>#DIV/0!</v>
      </c>
      <c r="G22" s="69" t="e">
        <f t="shared" si="2"/>
        <v>#DIV/0!</v>
      </c>
      <c r="H22" s="69" t="e">
        <f t="shared" si="3"/>
        <v>#DIV/0!</v>
      </c>
      <c r="I22" s="76" t="e">
        <f t="shared" si="4"/>
        <v>#DIV/0!</v>
      </c>
      <c r="L22" s="65"/>
      <c r="M22" s="64"/>
      <c r="R22" s="87" t="e">
        <f t="shared" si="7"/>
        <v>#DIV/0!</v>
      </c>
      <c r="AP22" s="58">
        <f t="shared" si="5"/>
        <v>19</v>
      </c>
      <c r="AQ22" s="64" t="e">
        <f t="shared" si="6"/>
        <v>#DIV/0!</v>
      </c>
    </row>
    <row r="23" spans="2:43" x14ac:dyDescent="0.25">
      <c r="B23" s="61">
        <v>20</v>
      </c>
      <c r="C23" s="62">
        <f>'ادخال البيانات'!U455</f>
        <v>0</v>
      </c>
      <c r="D23" s="63" t="e">
        <f>C23/'ادخال البيانات'!$I$459</f>
        <v>#DIV/0!</v>
      </c>
      <c r="E23" s="69" t="e">
        <f t="shared" si="0"/>
        <v>#DIV/0!</v>
      </c>
      <c r="F23" s="69" t="e">
        <f t="shared" si="1"/>
        <v>#DIV/0!</v>
      </c>
      <c r="G23" s="69" t="e">
        <f t="shared" si="2"/>
        <v>#DIV/0!</v>
      </c>
      <c r="H23" s="69" t="e">
        <f t="shared" si="3"/>
        <v>#DIV/0!</v>
      </c>
      <c r="I23" s="76" t="e">
        <f t="shared" si="4"/>
        <v>#DIV/0!</v>
      </c>
      <c r="L23" s="65"/>
      <c r="M23" s="64"/>
      <c r="R23" s="87" t="e">
        <f t="shared" si="7"/>
        <v>#DIV/0!</v>
      </c>
      <c r="AP23" s="58">
        <f t="shared" si="5"/>
        <v>20</v>
      </c>
      <c r="AQ23" s="64" t="e">
        <f t="shared" si="6"/>
        <v>#DIV/0!</v>
      </c>
    </row>
    <row r="24" spans="2:43" x14ac:dyDescent="0.25">
      <c r="B24" s="61">
        <v>21</v>
      </c>
      <c r="C24" s="62">
        <f>'ادخال البيانات'!V455</f>
        <v>0</v>
      </c>
      <c r="D24" s="63" t="e">
        <f>C24/'ادخال البيانات'!$I$459</f>
        <v>#DIV/0!</v>
      </c>
      <c r="E24" s="69" t="e">
        <f t="shared" si="0"/>
        <v>#DIV/0!</v>
      </c>
      <c r="F24" s="69" t="e">
        <f t="shared" si="1"/>
        <v>#DIV/0!</v>
      </c>
      <c r="G24" s="69" t="e">
        <f t="shared" si="2"/>
        <v>#DIV/0!</v>
      </c>
      <c r="H24" s="69" t="e">
        <f t="shared" si="3"/>
        <v>#DIV/0!</v>
      </c>
      <c r="I24" s="76" t="e">
        <f t="shared" si="4"/>
        <v>#DIV/0!</v>
      </c>
      <c r="L24" s="65"/>
      <c r="M24" s="64"/>
      <c r="R24" s="87" t="e">
        <f t="shared" si="7"/>
        <v>#DIV/0!</v>
      </c>
      <c r="AP24" s="58">
        <f t="shared" si="5"/>
        <v>21</v>
      </c>
      <c r="AQ24" s="64" t="e">
        <f t="shared" si="6"/>
        <v>#DIV/0!</v>
      </c>
    </row>
    <row r="25" spans="2:43" x14ac:dyDescent="0.25">
      <c r="B25" s="61">
        <v>22</v>
      </c>
      <c r="C25" s="62">
        <f>'ادخال البيانات'!W455</f>
        <v>0</v>
      </c>
      <c r="D25" s="63" t="e">
        <f>C25/'ادخال البيانات'!$I$459</f>
        <v>#DIV/0!</v>
      </c>
      <c r="E25" s="69" t="e">
        <f t="shared" si="0"/>
        <v>#DIV/0!</v>
      </c>
      <c r="F25" s="69" t="e">
        <f t="shared" si="1"/>
        <v>#DIV/0!</v>
      </c>
      <c r="G25" s="69" t="e">
        <f t="shared" si="2"/>
        <v>#DIV/0!</v>
      </c>
      <c r="H25" s="69" t="e">
        <f t="shared" si="3"/>
        <v>#DIV/0!</v>
      </c>
      <c r="I25" s="76" t="e">
        <f t="shared" si="4"/>
        <v>#DIV/0!</v>
      </c>
      <c r="L25" s="65"/>
      <c r="M25" s="64"/>
      <c r="AP25" s="58">
        <f t="shared" si="5"/>
        <v>22</v>
      </c>
      <c r="AQ25" s="64" t="e">
        <f t="shared" si="6"/>
        <v>#DIV/0!</v>
      </c>
    </row>
    <row r="26" spans="2:43" x14ac:dyDescent="0.25">
      <c r="B26" s="61">
        <v>23</v>
      </c>
      <c r="C26" s="62">
        <f>'ادخال البيانات'!X455</f>
        <v>0</v>
      </c>
      <c r="D26" s="63" t="e">
        <f>C26/'ادخال البيانات'!$I$459</f>
        <v>#DIV/0!</v>
      </c>
      <c r="E26" s="69" t="e">
        <f t="shared" si="0"/>
        <v>#DIV/0!</v>
      </c>
      <c r="F26" s="69" t="e">
        <f t="shared" si="1"/>
        <v>#DIV/0!</v>
      </c>
      <c r="G26" s="69" t="e">
        <f t="shared" si="2"/>
        <v>#DIV/0!</v>
      </c>
      <c r="H26" s="69" t="e">
        <f t="shared" si="3"/>
        <v>#DIV/0!</v>
      </c>
      <c r="I26" s="76" t="e">
        <f t="shared" si="4"/>
        <v>#DIV/0!</v>
      </c>
      <c r="L26" s="65"/>
      <c r="M26" s="64"/>
      <c r="AP26" s="58">
        <f t="shared" si="5"/>
        <v>23</v>
      </c>
      <c r="AQ26" s="64" t="e">
        <f t="shared" si="6"/>
        <v>#DIV/0!</v>
      </c>
    </row>
    <row r="27" spans="2:43" x14ac:dyDescent="0.25">
      <c r="B27" s="61">
        <v>24</v>
      </c>
      <c r="C27" s="62">
        <f>'ادخال البيانات'!Y455</f>
        <v>0</v>
      </c>
      <c r="D27" s="63" t="e">
        <f>C27/'ادخال البيانات'!$I$459</f>
        <v>#DIV/0!</v>
      </c>
      <c r="E27" s="69" t="e">
        <f t="shared" si="0"/>
        <v>#DIV/0!</v>
      </c>
      <c r="F27" s="69" t="e">
        <f t="shared" si="1"/>
        <v>#DIV/0!</v>
      </c>
      <c r="G27" s="69" t="e">
        <f t="shared" si="2"/>
        <v>#DIV/0!</v>
      </c>
      <c r="H27" s="69" t="e">
        <f t="shared" si="3"/>
        <v>#DIV/0!</v>
      </c>
      <c r="I27" s="76" t="e">
        <f t="shared" si="4"/>
        <v>#DIV/0!</v>
      </c>
      <c r="L27" s="65"/>
      <c r="M27" s="64"/>
      <c r="AP27" s="58">
        <f t="shared" si="5"/>
        <v>24</v>
      </c>
      <c r="AQ27" s="64" t="e">
        <f t="shared" si="6"/>
        <v>#DIV/0!</v>
      </c>
    </row>
    <row r="28" spans="2:43" x14ac:dyDescent="0.25">
      <c r="B28" s="61">
        <v>25</v>
      </c>
      <c r="C28" s="62">
        <f>'ادخال البيانات'!Z455</f>
        <v>0</v>
      </c>
      <c r="D28" s="63" t="e">
        <f>C28/'ادخال البيانات'!$I$459</f>
        <v>#DIV/0!</v>
      </c>
      <c r="E28" s="69" t="e">
        <f t="shared" si="0"/>
        <v>#DIV/0!</v>
      </c>
      <c r="F28" s="69" t="e">
        <f t="shared" si="1"/>
        <v>#DIV/0!</v>
      </c>
      <c r="G28" s="69" t="e">
        <f t="shared" si="2"/>
        <v>#DIV/0!</v>
      </c>
      <c r="H28" s="69" t="e">
        <f t="shared" si="3"/>
        <v>#DIV/0!</v>
      </c>
      <c r="I28" s="76" t="e">
        <f t="shared" si="4"/>
        <v>#DIV/0!</v>
      </c>
      <c r="L28" s="65"/>
      <c r="M28" s="64"/>
      <c r="AP28" s="58">
        <f t="shared" si="5"/>
        <v>25</v>
      </c>
      <c r="AQ28" s="64" t="e">
        <f t="shared" si="6"/>
        <v>#DIV/0!</v>
      </c>
    </row>
    <row r="29" spans="2:43" x14ac:dyDescent="0.25">
      <c r="B29" s="61">
        <v>26</v>
      </c>
      <c r="C29" s="62">
        <f>'ادخال البيانات'!AA455</f>
        <v>0</v>
      </c>
      <c r="D29" s="63" t="e">
        <f>C29/'ادخال البيانات'!$I$459</f>
        <v>#DIV/0!</v>
      </c>
      <c r="E29" s="69" t="e">
        <f t="shared" si="0"/>
        <v>#DIV/0!</v>
      </c>
      <c r="F29" s="69" t="e">
        <f t="shared" si="1"/>
        <v>#DIV/0!</v>
      </c>
      <c r="G29" s="69" t="e">
        <f t="shared" si="2"/>
        <v>#DIV/0!</v>
      </c>
      <c r="H29" s="69" t="e">
        <f t="shared" si="3"/>
        <v>#DIV/0!</v>
      </c>
      <c r="I29" s="76" t="e">
        <f t="shared" si="4"/>
        <v>#DIV/0!</v>
      </c>
      <c r="L29" s="65"/>
      <c r="M29" s="64"/>
      <c r="AP29" s="58">
        <f t="shared" si="5"/>
        <v>26</v>
      </c>
      <c r="AQ29" s="64" t="e">
        <f t="shared" si="6"/>
        <v>#DIV/0!</v>
      </c>
    </row>
    <row r="30" spans="2:43" x14ac:dyDescent="0.25">
      <c r="B30" s="61">
        <v>27</v>
      </c>
      <c r="C30" s="62">
        <f>'ادخال البيانات'!AB455</f>
        <v>0</v>
      </c>
      <c r="D30" s="63" t="e">
        <f>C30/'ادخال البيانات'!$I$459</f>
        <v>#DIV/0!</v>
      </c>
      <c r="E30" s="69" t="e">
        <f t="shared" si="0"/>
        <v>#DIV/0!</v>
      </c>
      <c r="F30" s="69" t="e">
        <f t="shared" si="1"/>
        <v>#DIV/0!</v>
      </c>
      <c r="G30" s="69" t="e">
        <f t="shared" si="2"/>
        <v>#DIV/0!</v>
      </c>
      <c r="H30" s="69" t="e">
        <f t="shared" si="3"/>
        <v>#DIV/0!</v>
      </c>
      <c r="I30" s="76" t="e">
        <f t="shared" si="4"/>
        <v>#DIV/0!</v>
      </c>
      <c r="L30" s="65"/>
      <c r="M30" s="64"/>
      <c r="AP30" s="58">
        <f t="shared" si="5"/>
        <v>27</v>
      </c>
      <c r="AQ30" s="64" t="e">
        <f t="shared" si="6"/>
        <v>#DIV/0!</v>
      </c>
    </row>
    <row r="31" spans="2:43" x14ac:dyDescent="0.25">
      <c r="B31" s="61">
        <v>28</v>
      </c>
      <c r="C31" s="62">
        <f>'ادخال البيانات'!AC455</f>
        <v>0</v>
      </c>
      <c r="D31" s="63" t="e">
        <f>C31/'ادخال البيانات'!$I$459</f>
        <v>#DIV/0!</v>
      </c>
      <c r="E31" s="69" t="e">
        <f t="shared" si="0"/>
        <v>#DIV/0!</v>
      </c>
      <c r="F31" s="69" t="e">
        <f t="shared" si="1"/>
        <v>#DIV/0!</v>
      </c>
      <c r="G31" s="69" t="e">
        <f t="shared" si="2"/>
        <v>#DIV/0!</v>
      </c>
      <c r="H31" s="69" t="e">
        <f t="shared" si="3"/>
        <v>#DIV/0!</v>
      </c>
      <c r="I31" s="76" t="e">
        <f t="shared" si="4"/>
        <v>#DIV/0!</v>
      </c>
      <c r="L31" s="65"/>
      <c r="M31" s="64"/>
      <c r="AP31" s="58">
        <f t="shared" si="5"/>
        <v>28</v>
      </c>
      <c r="AQ31" s="64" t="e">
        <f t="shared" si="6"/>
        <v>#DIV/0!</v>
      </c>
    </row>
    <row r="32" spans="2:43" x14ac:dyDescent="0.25">
      <c r="B32" s="61">
        <v>29</v>
      </c>
      <c r="C32" s="62">
        <f>'ادخال البيانات'!AD455</f>
        <v>0</v>
      </c>
      <c r="D32" s="63" t="e">
        <f>C32/'ادخال البيانات'!$I$459</f>
        <v>#DIV/0!</v>
      </c>
      <c r="E32" s="69" t="e">
        <f t="shared" si="0"/>
        <v>#DIV/0!</v>
      </c>
      <c r="F32" s="69" t="e">
        <f t="shared" si="1"/>
        <v>#DIV/0!</v>
      </c>
      <c r="G32" s="69" t="e">
        <f t="shared" si="2"/>
        <v>#DIV/0!</v>
      </c>
      <c r="H32" s="69" t="e">
        <f t="shared" si="3"/>
        <v>#DIV/0!</v>
      </c>
      <c r="I32" s="76" t="e">
        <f t="shared" si="4"/>
        <v>#DIV/0!</v>
      </c>
      <c r="L32" s="65"/>
      <c r="M32" s="64"/>
      <c r="AP32" s="58">
        <f t="shared" si="5"/>
        <v>29</v>
      </c>
      <c r="AQ32" s="64" t="e">
        <f t="shared" si="6"/>
        <v>#DIV/0!</v>
      </c>
    </row>
  </sheetData>
  <mergeCells count="5">
    <mergeCell ref="E1:I2"/>
    <mergeCell ref="B1:D1"/>
    <mergeCell ref="B2:B3"/>
    <mergeCell ref="C2:C3"/>
    <mergeCell ref="D2:D3"/>
  </mergeCells>
  <conditionalFormatting sqref="E4:E32">
    <cfRule type="cellIs" dxfId="14" priority="5" operator="lessThanOrEqual">
      <formula>0.6</formula>
    </cfRule>
  </conditionalFormatting>
  <conditionalFormatting sqref="F4:F32">
    <cfRule type="cellIs" dxfId="13" priority="4" operator="lessThanOrEqual">
      <formula>0.5</formula>
    </cfRule>
  </conditionalFormatting>
  <conditionalFormatting sqref="G4:G32">
    <cfRule type="cellIs" dxfId="12" priority="3" operator="lessThanOrEqual">
      <formula>0.4</formula>
    </cfRule>
  </conditionalFormatting>
  <conditionalFormatting sqref="H4:H32">
    <cfRule type="cellIs" dxfId="11" priority="2" operator="lessThanOrEqual">
      <formula>0.3</formula>
    </cfRule>
  </conditionalFormatting>
  <conditionalFormatting sqref="I4:I32">
    <cfRule type="cellIs" dxfId="10" priority="1" operator="lessThanOrEqual">
      <formula>0.2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ورقة5"/>
  <dimension ref="A1:AA205"/>
  <sheetViews>
    <sheetView rightToLeft="1" topLeftCell="A67" workbookViewId="0">
      <selection activeCell="M118" sqref="A118:IV118"/>
    </sheetView>
  </sheetViews>
  <sheetFormatPr defaultRowHeight="15" x14ac:dyDescent="0.2"/>
  <cols>
    <col min="1" max="1" width="29.99609375" customWidth="1"/>
  </cols>
  <sheetData>
    <row r="1" spans="1:27" x14ac:dyDescent="0.2">
      <c r="A1">
        <f>'ادخال البيانات'!I6</f>
        <v>0</v>
      </c>
      <c r="B1">
        <f>'ادخال البيانات'!J6</f>
        <v>0</v>
      </c>
      <c r="C1">
        <f>'ادخال البيانات'!K6</f>
        <v>0</v>
      </c>
      <c r="D1">
        <f>'ادخال البيانات'!L6</f>
        <v>0</v>
      </c>
      <c r="E1">
        <f>'ادخال البيانات'!M6</f>
        <v>0</v>
      </c>
      <c r="F1">
        <f>'ادخال البيانات'!N6</f>
        <v>0</v>
      </c>
      <c r="G1">
        <f>'ادخال البيانات'!O6</f>
        <v>0</v>
      </c>
      <c r="H1">
        <f>'ادخال البيانات'!P6</f>
        <v>0</v>
      </c>
      <c r="I1">
        <f>'ادخال البيانات'!Q6</f>
        <v>0</v>
      </c>
      <c r="J1">
        <f>'ادخال البيانات'!R6</f>
        <v>0</v>
      </c>
      <c r="K1">
        <f>'ادخال البيانات'!S6</f>
        <v>0</v>
      </c>
      <c r="L1">
        <f>'ادخال البيانات'!T6</f>
        <v>0</v>
      </c>
      <c r="M1">
        <f>'ادخال البيانات'!U6</f>
        <v>0</v>
      </c>
      <c r="N1">
        <f>'ادخال البيانات'!V6</f>
        <v>0</v>
      </c>
      <c r="O1">
        <f>'ادخال البيانات'!W6</f>
        <v>0</v>
      </c>
      <c r="P1">
        <f>'ادخال البيانات'!X6</f>
        <v>0</v>
      </c>
      <c r="Q1">
        <f>'ادخال البيانات'!Y6</f>
        <v>0</v>
      </c>
      <c r="R1">
        <f>'ادخال البيانات'!Z6</f>
        <v>0</v>
      </c>
      <c r="S1">
        <f>'ادخال البيانات'!AA6</f>
        <v>0</v>
      </c>
      <c r="T1">
        <f>'ادخال البيانات'!AB6</f>
        <v>0</v>
      </c>
      <c r="U1">
        <f>'ادخال البيانات'!AC6</f>
        <v>0</v>
      </c>
      <c r="V1">
        <f>'ادخال البيانات'!AD6</f>
        <v>0</v>
      </c>
      <c r="W1">
        <f>'ادخال البيانات'!AE6</f>
        <v>0</v>
      </c>
      <c r="X1">
        <f>'ادخال البيانات'!AF6</f>
        <v>0</v>
      </c>
      <c r="Y1">
        <f>'ادخال البيانات'!AG6</f>
        <v>0</v>
      </c>
      <c r="Z1">
        <f>'ادخال البيانات'!AH6</f>
        <v>0</v>
      </c>
      <c r="AA1">
        <f>'ادخال البيانات'!AI6</f>
        <v>0</v>
      </c>
    </row>
    <row r="2" spans="1:27" x14ac:dyDescent="0.2">
      <c r="A2">
        <f>'ادخال البيانات'!I7</f>
        <v>0</v>
      </c>
      <c r="B2">
        <f>'ادخال البيانات'!J7</f>
        <v>0</v>
      </c>
      <c r="C2">
        <f>'ادخال البيانات'!K7</f>
        <v>0</v>
      </c>
      <c r="D2">
        <f>'ادخال البيانات'!L7</f>
        <v>0</v>
      </c>
      <c r="E2">
        <f>'ادخال البيانات'!M7</f>
        <v>0</v>
      </c>
      <c r="F2">
        <f>'ادخال البيانات'!N7</f>
        <v>0</v>
      </c>
      <c r="G2">
        <f>'ادخال البيانات'!O7</f>
        <v>0</v>
      </c>
      <c r="H2">
        <f>'ادخال البيانات'!P7</f>
        <v>0</v>
      </c>
      <c r="I2">
        <f>'ادخال البيانات'!Q7</f>
        <v>0</v>
      </c>
      <c r="J2">
        <f>'ادخال البيانات'!R7</f>
        <v>0</v>
      </c>
      <c r="K2">
        <f>'ادخال البيانات'!S7</f>
        <v>0</v>
      </c>
      <c r="L2">
        <f>'ادخال البيانات'!T7</f>
        <v>0</v>
      </c>
      <c r="M2">
        <f>'ادخال البيانات'!U7</f>
        <v>0</v>
      </c>
      <c r="N2">
        <f>'ادخال البيانات'!V7</f>
        <v>0</v>
      </c>
      <c r="O2">
        <f>'ادخال البيانات'!W7</f>
        <v>0</v>
      </c>
      <c r="P2">
        <f>'ادخال البيانات'!X7</f>
        <v>0</v>
      </c>
      <c r="Q2">
        <f>'ادخال البيانات'!Y7</f>
        <v>0</v>
      </c>
      <c r="R2">
        <f>'ادخال البيانات'!Z7</f>
        <v>0</v>
      </c>
      <c r="S2">
        <f>'ادخال البيانات'!AA7</f>
        <v>0</v>
      </c>
      <c r="T2">
        <f>'ادخال البيانات'!AB7</f>
        <v>0</v>
      </c>
      <c r="U2">
        <f>'ادخال البيانات'!AC7</f>
        <v>0</v>
      </c>
      <c r="V2">
        <f>'ادخال البيانات'!AD7</f>
        <v>0</v>
      </c>
      <c r="W2">
        <f>'ادخال البيانات'!AE7</f>
        <v>0</v>
      </c>
      <c r="X2">
        <f>'ادخال البيانات'!AF7</f>
        <v>0</v>
      </c>
      <c r="Y2">
        <f>'ادخال البيانات'!AG7</f>
        <v>0</v>
      </c>
      <c r="Z2">
        <f>'ادخال البيانات'!AH7</f>
        <v>0</v>
      </c>
      <c r="AA2">
        <f>'ادخال البيانات'!AI7</f>
        <v>0</v>
      </c>
    </row>
    <row r="3" spans="1:27" x14ac:dyDescent="0.2">
      <c r="A3">
        <f>'ادخال البيانات'!I8</f>
        <v>0</v>
      </c>
      <c r="B3">
        <f>'ادخال البيانات'!J8</f>
        <v>0</v>
      </c>
      <c r="C3">
        <f>'ادخال البيانات'!K8</f>
        <v>0</v>
      </c>
      <c r="D3">
        <f>'ادخال البيانات'!L8</f>
        <v>0</v>
      </c>
      <c r="E3">
        <f>'ادخال البيانات'!M8</f>
        <v>0</v>
      </c>
      <c r="F3">
        <f>'ادخال البيانات'!N8</f>
        <v>0</v>
      </c>
      <c r="G3">
        <f>'ادخال البيانات'!O8</f>
        <v>0</v>
      </c>
      <c r="H3">
        <f>'ادخال البيانات'!P8</f>
        <v>0</v>
      </c>
      <c r="I3">
        <f>'ادخال البيانات'!Q8</f>
        <v>0</v>
      </c>
      <c r="J3">
        <f>'ادخال البيانات'!R8</f>
        <v>0</v>
      </c>
      <c r="K3">
        <f>'ادخال البيانات'!S8</f>
        <v>0</v>
      </c>
      <c r="L3">
        <f>'ادخال البيانات'!T8</f>
        <v>0</v>
      </c>
      <c r="M3">
        <f>'ادخال البيانات'!U8</f>
        <v>0</v>
      </c>
      <c r="N3">
        <f>'ادخال البيانات'!V8</f>
        <v>0</v>
      </c>
      <c r="O3">
        <f>'ادخال البيانات'!W8</f>
        <v>0</v>
      </c>
      <c r="P3">
        <f>'ادخال البيانات'!X8</f>
        <v>0</v>
      </c>
      <c r="Q3">
        <f>'ادخال البيانات'!Y8</f>
        <v>0</v>
      </c>
      <c r="R3">
        <f>'ادخال البيانات'!Z8</f>
        <v>0</v>
      </c>
      <c r="S3">
        <f>'ادخال البيانات'!AA8</f>
        <v>0</v>
      </c>
      <c r="T3">
        <f>'ادخال البيانات'!AB8</f>
        <v>0</v>
      </c>
      <c r="U3">
        <f>'ادخال البيانات'!AC8</f>
        <v>0</v>
      </c>
      <c r="V3">
        <f>'ادخال البيانات'!AD8</f>
        <v>0</v>
      </c>
      <c r="W3">
        <f>'ادخال البيانات'!AE8</f>
        <v>0</v>
      </c>
      <c r="X3">
        <f>'ادخال البيانات'!AF8</f>
        <v>0</v>
      </c>
      <c r="Y3">
        <f>'ادخال البيانات'!AG8</f>
        <v>0</v>
      </c>
      <c r="Z3">
        <f>'ادخال البيانات'!AH8</f>
        <v>0</v>
      </c>
      <c r="AA3">
        <f>'ادخال البيانات'!AI8</f>
        <v>0</v>
      </c>
    </row>
    <row r="4" spans="1:27" x14ac:dyDescent="0.2">
      <c r="A4">
        <f>'ادخال البيانات'!I9</f>
        <v>0</v>
      </c>
      <c r="B4">
        <f>'ادخال البيانات'!J9</f>
        <v>0</v>
      </c>
      <c r="C4">
        <f>'ادخال البيانات'!K9</f>
        <v>0</v>
      </c>
      <c r="D4">
        <f>'ادخال البيانات'!L9</f>
        <v>0</v>
      </c>
      <c r="E4">
        <f>'ادخال البيانات'!M9</f>
        <v>0</v>
      </c>
      <c r="F4">
        <f>'ادخال البيانات'!N9</f>
        <v>0</v>
      </c>
      <c r="G4">
        <f>'ادخال البيانات'!O9</f>
        <v>0</v>
      </c>
      <c r="H4">
        <f>'ادخال البيانات'!P9</f>
        <v>0</v>
      </c>
      <c r="I4">
        <f>'ادخال البيانات'!Q9</f>
        <v>0</v>
      </c>
      <c r="J4">
        <f>'ادخال البيانات'!R9</f>
        <v>0</v>
      </c>
      <c r="K4">
        <f>'ادخال البيانات'!S9</f>
        <v>0</v>
      </c>
      <c r="L4">
        <f>'ادخال البيانات'!T9</f>
        <v>0</v>
      </c>
      <c r="M4">
        <f>'ادخال البيانات'!U9</f>
        <v>0</v>
      </c>
      <c r="N4">
        <f>'ادخال البيانات'!V9</f>
        <v>0</v>
      </c>
      <c r="O4">
        <f>'ادخال البيانات'!W9</f>
        <v>0</v>
      </c>
      <c r="P4">
        <f>'ادخال البيانات'!X9</f>
        <v>0</v>
      </c>
      <c r="Q4">
        <f>'ادخال البيانات'!Y9</f>
        <v>0</v>
      </c>
      <c r="R4">
        <f>'ادخال البيانات'!Z9</f>
        <v>0</v>
      </c>
      <c r="S4">
        <f>'ادخال البيانات'!AA9</f>
        <v>0</v>
      </c>
      <c r="T4">
        <f>'ادخال البيانات'!AB9</f>
        <v>0</v>
      </c>
      <c r="U4">
        <f>'ادخال البيانات'!AC9</f>
        <v>0</v>
      </c>
      <c r="V4">
        <f>'ادخال البيانات'!AD9</f>
        <v>0</v>
      </c>
      <c r="W4">
        <f>'ادخال البيانات'!AE9</f>
        <v>0</v>
      </c>
      <c r="X4">
        <f>'ادخال البيانات'!AF9</f>
        <v>0</v>
      </c>
      <c r="Y4">
        <f>'ادخال البيانات'!AG9</f>
        <v>0</v>
      </c>
      <c r="Z4">
        <f>'ادخال البيانات'!AH9</f>
        <v>0</v>
      </c>
      <c r="AA4">
        <f>'ادخال البيانات'!AI9</f>
        <v>0</v>
      </c>
    </row>
    <row r="5" spans="1:27" x14ac:dyDescent="0.2">
      <c r="A5">
        <f>'ادخال البيانات'!I10</f>
        <v>0</v>
      </c>
      <c r="B5">
        <f>'ادخال البيانات'!J10</f>
        <v>0</v>
      </c>
      <c r="C5">
        <f>'ادخال البيانات'!K10</f>
        <v>0</v>
      </c>
      <c r="D5">
        <f>'ادخال البيانات'!L10</f>
        <v>0</v>
      </c>
      <c r="E5">
        <f>'ادخال البيانات'!M10</f>
        <v>0</v>
      </c>
      <c r="F5">
        <f>'ادخال البيانات'!N10</f>
        <v>0</v>
      </c>
      <c r="G5">
        <f>'ادخال البيانات'!O10</f>
        <v>0</v>
      </c>
      <c r="H5">
        <f>'ادخال البيانات'!P10</f>
        <v>0</v>
      </c>
      <c r="I5">
        <f>'ادخال البيانات'!Q10</f>
        <v>0</v>
      </c>
      <c r="J5">
        <f>'ادخال البيانات'!R10</f>
        <v>0</v>
      </c>
      <c r="K5">
        <f>'ادخال البيانات'!S10</f>
        <v>0</v>
      </c>
      <c r="L5">
        <f>'ادخال البيانات'!T10</f>
        <v>0</v>
      </c>
      <c r="M5">
        <f>'ادخال البيانات'!U10</f>
        <v>0</v>
      </c>
      <c r="N5">
        <f>'ادخال البيانات'!V10</f>
        <v>0</v>
      </c>
      <c r="O5">
        <f>'ادخال البيانات'!W10</f>
        <v>0</v>
      </c>
      <c r="P5">
        <f>'ادخال البيانات'!X10</f>
        <v>0</v>
      </c>
      <c r="Q5">
        <f>'ادخال البيانات'!Y10</f>
        <v>0</v>
      </c>
      <c r="R5">
        <f>'ادخال البيانات'!Z10</f>
        <v>0</v>
      </c>
      <c r="S5">
        <f>'ادخال البيانات'!AA10</f>
        <v>0</v>
      </c>
      <c r="T5">
        <f>'ادخال البيانات'!AB10</f>
        <v>0</v>
      </c>
      <c r="U5">
        <f>'ادخال البيانات'!AC10</f>
        <v>0</v>
      </c>
      <c r="V5">
        <f>'ادخال البيانات'!AD10</f>
        <v>0</v>
      </c>
      <c r="W5">
        <f>'ادخال البيانات'!AE10</f>
        <v>0</v>
      </c>
      <c r="X5">
        <f>'ادخال البيانات'!AF10</f>
        <v>0</v>
      </c>
      <c r="Y5">
        <f>'ادخال البيانات'!AG10</f>
        <v>0</v>
      </c>
      <c r="Z5">
        <f>'ادخال البيانات'!AH10</f>
        <v>0</v>
      </c>
      <c r="AA5">
        <f>'ادخال البيانات'!AI10</f>
        <v>0</v>
      </c>
    </row>
    <row r="6" spans="1:27" x14ac:dyDescent="0.2">
      <c r="A6">
        <f>'ادخال البيانات'!I11</f>
        <v>0</v>
      </c>
      <c r="B6">
        <f>'ادخال البيانات'!J11</f>
        <v>0</v>
      </c>
      <c r="C6">
        <f>'ادخال البيانات'!K11</f>
        <v>0</v>
      </c>
      <c r="D6">
        <f>'ادخال البيانات'!L11</f>
        <v>0</v>
      </c>
      <c r="E6">
        <f>'ادخال البيانات'!M11</f>
        <v>0</v>
      </c>
      <c r="F6">
        <f>'ادخال البيانات'!N11</f>
        <v>0</v>
      </c>
      <c r="G6">
        <f>'ادخال البيانات'!O11</f>
        <v>0</v>
      </c>
      <c r="H6">
        <f>'ادخال البيانات'!P11</f>
        <v>0</v>
      </c>
      <c r="I6">
        <f>'ادخال البيانات'!Q11</f>
        <v>0</v>
      </c>
      <c r="J6">
        <f>'ادخال البيانات'!R11</f>
        <v>0</v>
      </c>
      <c r="K6">
        <f>'ادخال البيانات'!S11</f>
        <v>0</v>
      </c>
      <c r="L6">
        <f>'ادخال البيانات'!T11</f>
        <v>0</v>
      </c>
      <c r="M6">
        <f>'ادخال البيانات'!U11</f>
        <v>0</v>
      </c>
      <c r="N6">
        <f>'ادخال البيانات'!V11</f>
        <v>0</v>
      </c>
      <c r="O6">
        <f>'ادخال البيانات'!W11</f>
        <v>0</v>
      </c>
      <c r="P6">
        <f>'ادخال البيانات'!X11</f>
        <v>0</v>
      </c>
      <c r="Q6">
        <f>'ادخال البيانات'!Y11</f>
        <v>0</v>
      </c>
      <c r="R6">
        <f>'ادخال البيانات'!Z11</f>
        <v>0</v>
      </c>
      <c r="S6">
        <f>'ادخال البيانات'!AA11</f>
        <v>0</v>
      </c>
      <c r="T6">
        <f>'ادخال البيانات'!AB11</f>
        <v>0</v>
      </c>
      <c r="U6">
        <f>'ادخال البيانات'!AC11</f>
        <v>0</v>
      </c>
      <c r="V6">
        <f>'ادخال البيانات'!AD11</f>
        <v>0</v>
      </c>
      <c r="W6">
        <f>'ادخال البيانات'!AE11</f>
        <v>0</v>
      </c>
      <c r="X6">
        <f>'ادخال البيانات'!AF11</f>
        <v>0</v>
      </c>
      <c r="Y6">
        <f>'ادخال البيانات'!AG11</f>
        <v>0</v>
      </c>
      <c r="Z6">
        <f>'ادخال البيانات'!AH11</f>
        <v>0</v>
      </c>
      <c r="AA6">
        <f>'ادخال البيانات'!AI11</f>
        <v>0</v>
      </c>
    </row>
    <row r="7" spans="1:27" x14ac:dyDescent="0.2">
      <c r="A7">
        <f>'ادخال البيانات'!I12</f>
        <v>0</v>
      </c>
      <c r="B7">
        <f>'ادخال البيانات'!J12</f>
        <v>0</v>
      </c>
      <c r="C7">
        <f>'ادخال البيانات'!K12</f>
        <v>0</v>
      </c>
      <c r="D7">
        <f>'ادخال البيانات'!L12</f>
        <v>0</v>
      </c>
      <c r="E7">
        <f>'ادخال البيانات'!M12</f>
        <v>0</v>
      </c>
      <c r="F7">
        <f>'ادخال البيانات'!N12</f>
        <v>0</v>
      </c>
      <c r="G7">
        <f>'ادخال البيانات'!O12</f>
        <v>0</v>
      </c>
      <c r="H7">
        <f>'ادخال البيانات'!P12</f>
        <v>0</v>
      </c>
      <c r="I7">
        <f>'ادخال البيانات'!Q12</f>
        <v>0</v>
      </c>
      <c r="J7">
        <f>'ادخال البيانات'!R12</f>
        <v>0</v>
      </c>
      <c r="K7">
        <f>'ادخال البيانات'!S12</f>
        <v>0</v>
      </c>
      <c r="L7">
        <f>'ادخال البيانات'!T12</f>
        <v>0</v>
      </c>
      <c r="M7">
        <f>'ادخال البيانات'!U12</f>
        <v>0</v>
      </c>
      <c r="N7">
        <f>'ادخال البيانات'!V12</f>
        <v>0</v>
      </c>
      <c r="O7">
        <f>'ادخال البيانات'!W12</f>
        <v>0</v>
      </c>
      <c r="P7">
        <f>'ادخال البيانات'!X12</f>
        <v>0</v>
      </c>
      <c r="Q7">
        <f>'ادخال البيانات'!Y12</f>
        <v>0</v>
      </c>
      <c r="R7">
        <f>'ادخال البيانات'!Z12</f>
        <v>0</v>
      </c>
      <c r="S7">
        <f>'ادخال البيانات'!AA12</f>
        <v>0</v>
      </c>
      <c r="T7">
        <f>'ادخال البيانات'!AB12</f>
        <v>0</v>
      </c>
      <c r="U7">
        <f>'ادخال البيانات'!AC12</f>
        <v>0</v>
      </c>
      <c r="V7">
        <f>'ادخال البيانات'!AD12</f>
        <v>0</v>
      </c>
      <c r="W7">
        <f>'ادخال البيانات'!AE12</f>
        <v>0</v>
      </c>
      <c r="X7">
        <f>'ادخال البيانات'!AF12</f>
        <v>0</v>
      </c>
      <c r="Y7">
        <f>'ادخال البيانات'!AG12</f>
        <v>0</v>
      </c>
      <c r="Z7">
        <f>'ادخال البيانات'!AH12</f>
        <v>0</v>
      </c>
      <c r="AA7">
        <f>'ادخال البيانات'!AI12</f>
        <v>0</v>
      </c>
    </row>
    <row r="8" spans="1:27" x14ac:dyDescent="0.2">
      <c r="A8">
        <f>'ادخال البيانات'!I13</f>
        <v>0</v>
      </c>
      <c r="B8">
        <f>'ادخال البيانات'!J13</f>
        <v>0</v>
      </c>
      <c r="C8">
        <f>'ادخال البيانات'!K13</f>
        <v>0</v>
      </c>
      <c r="D8">
        <f>'ادخال البيانات'!L13</f>
        <v>0</v>
      </c>
      <c r="E8">
        <f>'ادخال البيانات'!M13</f>
        <v>0</v>
      </c>
      <c r="F8">
        <f>'ادخال البيانات'!N13</f>
        <v>0</v>
      </c>
      <c r="G8">
        <f>'ادخال البيانات'!O13</f>
        <v>0</v>
      </c>
      <c r="H8">
        <f>'ادخال البيانات'!P13</f>
        <v>0</v>
      </c>
      <c r="I8">
        <f>'ادخال البيانات'!Q13</f>
        <v>0</v>
      </c>
      <c r="J8">
        <f>'ادخال البيانات'!R13</f>
        <v>0</v>
      </c>
      <c r="K8">
        <f>'ادخال البيانات'!S13</f>
        <v>0</v>
      </c>
      <c r="L8">
        <f>'ادخال البيانات'!T13</f>
        <v>0</v>
      </c>
      <c r="M8">
        <f>'ادخال البيانات'!U13</f>
        <v>0</v>
      </c>
      <c r="N8">
        <f>'ادخال البيانات'!V13</f>
        <v>0</v>
      </c>
      <c r="O8">
        <f>'ادخال البيانات'!W13</f>
        <v>0</v>
      </c>
      <c r="P8">
        <f>'ادخال البيانات'!X13</f>
        <v>0</v>
      </c>
      <c r="Q8">
        <f>'ادخال البيانات'!Y13</f>
        <v>0</v>
      </c>
      <c r="R8">
        <f>'ادخال البيانات'!Z13</f>
        <v>0</v>
      </c>
      <c r="S8">
        <f>'ادخال البيانات'!AA13</f>
        <v>0</v>
      </c>
      <c r="T8">
        <f>'ادخال البيانات'!AB13</f>
        <v>0</v>
      </c>
      <c r="U8">
        <f>'ادخال البيانات'!AC13</f>
        <v>0</v>
      </c>
      <c r="V8">
        <f>'ادخال البيانات'!AD13</f>
        <v>0</v>
      </c>
      <c r="W8">
        <f>'ادخال البيانات'!AE13</f>
        <v>0</v>
      </c>
      <c r="X8">
        <f>'ادخال البيانات'!AF13</f>
        <v>0</v>
      </c>
      <c r="Y8">
        <f>'ادخال البيانات'!AG13</f>
        <v>0</v>
      </c>
      <c r="Z8">
        <f>'ادخال البيانات'!AH13</f>
        <v>0</v>
      </c>
      <c r="AA8">
        <f>'ادخال البيانات'!AI13</f>
        <v>0</v>
      </c>
    </row>
    <row r="9" spans="1:27" x14ac:dyDescent="0.2">
      <c r="A9">
        <f>'ادخال البيانات'!I14</f>
        <v>0</v>
      </c>
      <c r="B9">
        <f>'ادخال البيانات'!J14</f>
        <v>0</v>
      </c>
      <c r="C9">
        <f>'ادخال البيانات'!K14</f>
        <v>0</v>
      </c>
      <c r="D9">
        <f>'ادخال البيانات'!L14</f>
        <v>0</v>
      </c>
      <c r="E9">
        <f>'ادخال البيانات'!M14</f>
        <v>0</v>
      </c>
      <c r="F9">
        <f>'ادخال البيانات'!N14</f>
        <v>0</v>
      </c>
      <c r="G9">
        <f>'ادخال البيانات'!O14</f>
        <v>0</v>
      </c>
      <c r="H9">
        <f>'ادخال البيانات'!P14</f>
        <v>0</v>
      </c>
      <c r="I9">
        <f>'ادخال البيانات'!Q14</f>
        <v>0</v>
      </c>
      <c r="J9">
        <f>'ادخال البيانات'!R14</f>
        <v>0</v>
      </c>
      <c r="K9">
        <f>'ادخال البيانات'!S14</f>
        <v>0</v>
      </c>
      <c r="L9">
        <f>'ادخال البيانات'!T14</f>
        <v>0</v>
      </c>
      <c r="M9">
        <f>'ادخال البيانات'!U14</f>
        <v>0</v>
      </c>
      <c r="N9">
        <f>'ادخال البيانات'!V14</f>
        <v>0</v>
      </c>
      <c r="O9">
        <f>'ادخال البيانات'!W14</f>
        <v>0</v>
      </c>
      <c r="P9">
        <f>'ادخال البيانات'!X14</f>
        <v>0</v>
      </c>
      <c r="Q9">
        <f>'ادخال البيانات'!Y14</f>
        <v>0</v>
      </c>
      <c r="R9">
        <f>'ادخال البيانات'!Z14</f>
        <v>0</v>
      </c>
      <c r="S9">
        <f>'ادخال البيانات'!AA14</f>
        <v>0</v>
      </c>
      <c r="T9">
        <f>'ادخال البيانات'!AB14</f>
        <v>0</v>
      </c>
      <c r="U9">
        <f>'ادخال البيانات'!AC14</f>
        <v>0</v>
      </c>
      <c r="V9">
        <f>'ادخال البيانات'!AD14</f>
        <v>0</v>
      </c>
      <c r="W9">
        <f>'ادخال البيانات'!AE14</f>
        <v>0</v>
      </c>
      <c r="X9">
        <f>'ادخال البيانات'!AF14</f>
        <v>0</v>
      </c>
      <c r="Y9">
        <f>'ادخال البيانات'!AG14</f>
        <v>0</v>
      </c>
      <c r="Z9">
        <f>'ادخال البيانات'!AH14</f>
        <v>0</v>
      </c>
      <c r="AA9">
        <f>'ادخال البيانات'!AI14</f>
        <v>0</v>
      </c>
    </row>
    <row r="10" spans="1:27" x14ac:dyDescent="0.2">
      <c r="A10">
        <f>'ادخال البيانات'!I15</f>
        <v>0</v>
      </c>
      <c r="B10">
        <f>'ادخال البيانات'!J15</f>
        <v>0</v>
      </c>
      <c r="C10">
        <f>'ادخال البيانات'!K15</f>
        <v>0</v>
      </c>
      <c r="D10">
        <f>'ادخال البيانات'!L15</f>
        <v>0</v>
      </c>
      <c r="E10">
        <f>'ادخال البيانات'!M15</f>
        <v>0</v>
      </c>
      <c r="F10">
        <f>'ادخال البيانات'!N15</f>
        <v>0</v>
      </c>
      <c r="G10">
        <f>'ادخال البيانات'!O15</f>
        <v>0</v>
      </c>
      <c r="H10">
        <f>'ادخال البيانات'!P15</f>
        <v>0</v>
      </c>
      <c r="I10">
        <f>'ادخال البيانات'!Q15</f>
        <v>0</v>
      </c>
      <c r="J10">
        <f>'ادخال البيانات'!R15</f>
        <v>0</v>
      </c>
      <c r="K10">
        <f>'ادخال البيانات'!S15</f>
        <v>0</v>
      </c>
      <c r="L10">
        <f>'ادخال البيانات'!T15</f>
        <v>0</v>
      </c>
      <c r="M10">
        <f>'ادخال البيانات'!U15</f>
        <v>0</v>
      </c>
      <c r="N10">
        <f>'ادخال البيانات'!V15</f>
        <v>0</v>
      </c>
      <c r="O10">
        <f>'ادخال البيانات'!W15</f>
        <v>0</v>
      </c>
      <c r="P10">
        <f>'ادخال البيانات'!X15</f>
        <v>0</v>
      </c>
      <c r="Q10">
        <f>'ادخال البيانات'!Y15</f>
        <v>0</v>
      </c>
      <c r="R10">
        <f>'ادخال البيانات'!Z15</f>
        <v>0</v>
      </c>
      <c r="S10">
        <f>'ادخال البيانات'!AA15</f>
        <v>0</v>
      </c>
      <c r="T10">
        <f>'ادخال البيانات'!AB15</f>
        <v>0</v>
      </c>
      <c r="U10">
        <f>'ادخال البيانات'!AC15</f>
        <v>0</v>
      </c>
      <c r="V10">
        <f>'ادخال البيانات'!AD15</f>
        <v>0</v>
      </c>
      <c r="W10">
        <f>'ادخال البيانات'!AE15</f>
        <v>0</v>
      </c>
      <c r="X10">
        <f>'ادخال البيانات'!AF15</f>
        <v>0</v>
      </c>
      <c r="Y10">
        <f>'ادخال البيانات'!AG15</f>
        <v>0</v>
      </c>
      <c r="Z10">
        <f>'ادخال البيانات'!AH15</f>
        <v>0</v>
      </c>
      <c r="AA10">
        <f>'ادخال البيانات'!AI15</f>
        <v>0</v>
      </c>
    </row>
    <row r="11" spans="1:27" x14ac:dyDescent="0.2">
      <c r="A11">
        <f>'ادخال البيانات'!I16</f>
        <v>0</v>
      </c>
      <c r="B11">
        <f>'ادخال البيانات'!J16</f>
        <v>0</v>
      </c>
      <c r="C11">
        <f>'ادخال البيانات'!K16</f>
        <v>0</v>
      </c>
      <c r="D11">
        <f>'ادخال البيانات'!L16</f>
        <v>0</v>
      </c>
      <c r="E11">
        <f>'ادخال البيانات'!M16</f>
        <v>0</v>
      </c>
      <c r="F11">
        <f>'ادخال البيانات'!N16</f>
        <v>0</v>
      </c>
      <c r="G11">
        <f>'ادخال البيانات'!O16</f>
        <v>0</v>
      </c>
      <c r="H11">
        <f>'ادخال البيانات'!P16</f>
        <v>0</v>
      </c>
      <c r="I11">
        <f>'ادخال البيانات'!Q16</f>
        <v>0</v>
      </c>
      <c r="J11">
        <f>'ادخال البيانات'!R16</f>
        <v>0</v>
      </c>
      <c r="K11">
        <f>'ادخال البيانات'!S16</f>
        <v>0</v>
      </c>
      <c r="L11">
        <f>'ادخال البيانات'!T16</f>
        <v>0</v>
      </c>
      <c r="M11">
        <f>'ادخال البيانات'!U16</f>
        <v>0</v>
      </c>
      <c r="N11">
        <f>'ادخال البيانات'!V16</f>
        <v>0</v>
      </c>
      <c r="O11">
        <f>'ادخال البيانات'!W16</f>
        <v>0</v>
      </c>
      <c r="P11">
        <f>'ادخال البيانات'!X16</f>
        <v>0</v>
      </c>
      <c r="Q11">
        <f>'ادخال البيانات'!Y16</f>
        <v>0</v>
      </c>
      <c r="R11">
        <f>'ادخال البيانات'!Z16</f>
        <v>0</v>
      </c>
      <c r="S11">
        <f>'ادخال البيانات'!AA16</f>
        <v>0</v>
      </c>
      <c r="T11">
        <f>'ادخال البيانات'!AB16</f>
        <v>0</v>
      </c>
      <c r="U11">
        <f>'ادخال البيانات'!AC16</f>
        <v>0</v>
      </c>
      <c r="V11">
        <f>'ادخال البيانات'!AD16</f>
        <v>0</v>
      </c>
      <c r="W11">
        <f>'ادخال البيانات'!AE16</f>
        <v>0</v>
      </c>
      <c r="X11">
        <f>'ادخال البيانات'!AF16</f>
        <v>0</v>
      </c>
      <c r="Y11">
        <f>'ادخال البيانات'!AG16</f>
        <v>0</v>
      </c>
      <c r="Z11">
        <f>'ادخال البيانات'!AH16</f>
        <v>0</v>
      </c>
      <c r="AA11">
        <f>'ادخال البيانات'!AI16</f>
        <v>0</v>
      </c>
    </row>
    <row r="12" spans="1:27" x14ac:dyDescent="0.2">
      <c r="A12">
        <f>'ادخال البيانات'!I17</f>
        <v>0</v>
      </c>
      <c r="B12">
        <f>'ادخال البيانات'!J17</f>
        <v>0</v>
      </c>
      <c r="C12">
        <f>'ادخال البيانات'!K17</f>
        <v>0</v>
      </c>
      <c r="D12">
        <f>'ادخال البيانات'!L17</f>
        <v>0</v>
      </c>
      <c r="E12">
        <f>'ادخال البيانات'!M17</f>
        <v>0</v>
      </c>
      <c r="F12">
        <f>'ادخال البيانات'!N17</f>
        <v>0</v>
      </c>
      <c r="G12">
        <f>'ادخال البيانات'!O17</f>
        <v>0</v>
      </c>
      <c r="H12">
        <f>'ادخال البيانات'!P17</f>
        <v>0</v>
      </c>
      <c r="I12">
        <f>'ادخال البيانات'!Q17</f>
        <v>0</v>
      </c>
      <c r="J12">
        <f>'ادخال البيانات'!R17</f>
        <v>0</v>
      </c>
      <c r="K12">
        <f>'ادخال البيانات'!S17</f>
        <v>0</v>
      </c>
      <c r="L12">
        <f>'ادخال البيانات'!T17</f>
        <v>0</v>
      </c>
      <c r="M12">
        <f>'ادخال البيانات'!U17</f>
        <v>0</v>
      </c>
      <c r="N12">
        <f>'ادخال البيانات'!V17</f>
        <v>0</v>
      </c>
      <c r="O12">
        <f>'ادخال البيانات'!W17</f>
        <v>0</v>
      </c>
      <c r="P12">
        <f>'ادخال البيانات'!X17</f>
        <v>0</v>
      </c>
      <c r="Q12">
        <f>'ادخال البيانات'!Y17</f>
        <v>0</v>
      </c>
      <c r="R12">
        <f>'ادخال البيانات'!Z17</f>
        <v>0</v>
      </c>
      <c r="S12">
        <f>'ادخال البيانات'!AA17</f>
        <v>0</v>
      </c>
      <c r="T12">
        <f>'ادخال البيانات'!AB17</f>
        <v>0</v>
      </c>
      <c r="U12">
        <f>'ادخال البيانات'!AC17</f>
        <v>0</v>
      </c>
      <c r="V12">
        <f>'ادخال البيانات'!AD17</f>
        <v>0</v>
      </c>
      <c r="W12">
        <f>'ادخال البيانات'!AE17</f>
        <v>0</v>
      </c>
      <c r="X12">
        <f>'ادخال البيانات'!AF17</f>
        <v>0</v>
      </c>
      <c r="Y12">
        <f>'ادخال البيانات'!AG17</f>
        <v>0</v>
      </c>
      <c r="Z12">
        <f>'ادخال البيانات'!AH17</f>
        <v>0</v>
      </c>
      <c r="AA12">
        <f>'ادخال البيانات'!AI17</f>
        <v>0</v>
      </c>
    </row>
    <row r="13" spans="1:27" x14ac:dyDescent="0.2">
      <c r="A13">
        <f>'ادخال البيانات'!I18</f>
        <v>0</v>
      </c>
      <c r="B13">
        <f>'ادخال البيانات'!J18</f>
        <v>0</v>
      </c>
      <c r="C13">
        <f>'ادخال البيانات'!K18</f>
        <v>0</v>
      </c>
      <c r="D13">
        <f>'ادخال البيانات'!L18</f>
        <v>0</v>
      </c>
      <c r="E13">
        <f>'ادخال البيانات'!M18</f>
        <v>0</v>
      </c>
      <c r="F13">
        <f>'ادخال البيانات'!N18</f>
        <v>0</v>
      </c>
      <c r="G13">
        <f>'ادخال البيانات'!O18</f>
        <v>0</v>
      </c>
      <c r="H13">
        <f>'ادخال البيانات'!P18</f>
        <v>0</v>
      </c>
      <c r="I13">
        <f>'ادخال البيانات'!Q18</f>
        <v>0</v>
      </c>
      <c r="J13">
        <f>'ادخال البيانات'!R18</f>
        <v>0</v>
      </c>
      <c r="K13">
        <f>'ادخال البيانات'!S18</f>
        <v>0</v>
      </c>
      <c r="L13">
        <f>'ادخال البيانات'!T18</f>
        <v>0</v>
      </c>
      <c r="M13">
        <f>'ادخال البيانات'!U18</f>
        <v>0</v>
      </c>
      <c r="N13">
        <f>'ادخال البيانات'!V18</f>
        <v>0</v>
      </c>
      <c r="O13">
        <f>'ادخال البيانات'!W18</f>
        <v>0</v>
      </c>
      <c r="P13">
        <f>'ادخال البيانات'!X18</f>
        <v>0</v>
      </c>
      <c r="Q13">
        <f>'ادخال البيانات'!Y18</f>
        <v>0</v>
      </c>
      <c r="R13">
        <f>'ادخال البيانات'!Z18</f>
        <v>0</v>
      </c>
      <c r="S13">
        <f>'ادخال البيانات'!AA18</f>
        <v>0</v>
      </c>
      <c r="T13">
        <f>'ادخال البيانات'!AB18</f>
        <v>0</v>
      </c>
      <c r="U13">
        <f>'ادخال البيانات'!AC18</f>
        <v>0</v>
      </c>
      <c r="V13">
        <f>'ادخال البيانات'!AD18</f>
        <v>0</v>
      </c>
      <c r="W13">
        <f>'ادخال البيانات'!AE18</f>
        <v>0</v>
      </c>
      <c r="X13">
        <f>'ادخال البيانات'!AF18</f>
        <v>0</v>
      </c>
      <c r="Y13">
        <f>'ادخال البيانات'!AG18</f>
        <v>0</v>
      </c>
      <c r="Z13">
        <f>'ادخال البيانات'!AH18</f>
        <v>0</v>
      </c>
      <c r="AA13">
        <f>'ادخال البيانات'!AI18</f>
        <v>0</v>
      </c>
    </row>
    <row r="14" spans="1:27" x14ac:dyDescent="0.2">
      <c r="A14">
        <f>'ادخال البيانات'!I19</f>
        <v>0</v>
      </c>
      <c r="B14">
        <f>'ادخال البيانات'!J19</f>
        <v>0</v>
      </c>
      <c r="C14">
        <f>'ادخال البيانات'!K19</f>
        <v>0</v>
      </c>
      <c r="D14">
        <f>'ادخال البيانات'!L19</f>
        <v>0</v>
      </c>
      <c r="E14">
        <f>'ادخال البيانات'!M19</f>
        <v>0</v>
      </c>
      <c r="F14">
        <f>'ادخال البيانات'!N19</f>
        <v>0</v>
      </c>
      <c r="G14">
        <f>'ادخال البيانات'!O19</f>
        <v>0</v>
      </c>
      <c r="H14">
        <f>'ادخال البيانات'!P19</f>
        <v>0</v>
      </c>
      <c r="I14">
        <f>'ادخال البيانات'!Q19</f>
        <v>0</v>
      </c>
      <c r="J14">
        <f>'ادخال البيانات'!R19</f>
        <v>0</v>
      </c>
      <c r="K14">
        <f>'ادخال البيانات'!S19</f>
        <v>0</v>
      </c>
      <c r="L14">
        <f>'ادخال البيانات'!T19</f>
        <v>0</v>
      </c>
      <c r="M14">
        <f>'ادخال البيانات'!U19</f>
        <v>0</v>
      </c>
      <c r="N14">
        <f>'ادخال البيانات'!V19</f>
        <v>0</v>
      </c>
      <c r="O14">
        <f>'ادخال البيانات'!W19</f>
        <v>0</v>
      </c>
      <c r="P14">
        <f>'ادخال البيانات'!X19</f>
        <v>0</v>
      </c>
      <c r="Q14">
        <f>'ادخال البيانات'!Y19</f>
        <v>0</v>
      </c>
      <c r="R14">
        <f>'ادخال البيانات'!Z19</f>
        <v>0</v>
      </c>
      <c r="S14">
        <f>'ادخال البيانات'!AA19</f>
        <v>0</v>
      </c>
      <c r="T14">
        <f>'ادخال البيانات'!AB19</f>
        <v>0</v>
      </c>
      <c r="U14">
        <f>'ادخال البيانات'!AC19</f>
        <v>0</v>
      </c>
      <c r="V14">
        <f>'ادخال البيانات'!AD19</f>
        <v>0</v>
      </c>
      <c r="W14">
        <f>'ادخال البيانات'!AE19</f>
        <v>0</v>
      </c>
      <c r="X14">
        <f>'ادخال البيانات'!AF19</f>
        <v>0</v>
      </c>
      <c r="Y14">
        <f>'ادخال البيانات'!AG19</f>
        <v>0</v>
      </c>
      <c r="Z14">
        <f>'ادخال البيانات'!AH19</f>
        <v>0</v>
      </c>
      <c r="AA14">
        <f>'ادخال البيانات'!AI19</f>
        <v>0</v>
      </c>
    </row>
    <row r="15" spans="1:27" x14ac:dyDescent="0.2">
      <c r="A15">
        <f>'ادخال البيانات'!I20</f>
        <v>0</v>
      </c>
      <c r="B15">
        <f>'ادخال البيانات'!J20</f>
        <v>0</v>
      </c>
      <c r="C15">
        <f>'ادخال البيانات'!K20</f>
        <v>0</v>
      </c>
      <c r="D15">
        <f>'ادخال البيانات'!L20</f>
        <v>0</v>
      </c>
      <c r="E15">
        <f>'ادخال البيانات'!M20</f>
        <v>0</v>
      </c>
      <c r="F15">
        <f>'ادخال البيانات'!N20</f>
        <v>0</v>
      </c>
      <c r="G15">
        <f>'ادخال البيانات'!O20</f>
        <v>0</v>
      </c>
      <c r="H15">
        <f>'ادخال البيانات'!P20</f>
        <v>0</v>
      </c>
      <c r="I15">
        <f>'ادخال البيانات'!Q20</f>
        <v>0</v>
      </c>
      <c r="J15">
        <f>'ادخال البيانات'!R20</f>
        <v>0</v>
      </c>
      <c r="K15">
        <f>'ادخال البيانات'!S20</f>
        <v>0</v>
      </c>
      <c r="L15">
        <f>'ادخال البيانات'!T20</f>
        <v>0</v>
      </c>
      <c r="M15">
        <f>'ادخال البيانات'!U20</f>
        <v>0</v>
      </c>
      <c r="N15">
        <f>'ادخال البيانات'!V20</f>
        <v>0</v>
      </c>
      <c r="O15">
        <f>'ادخال البيانات'!W20</f>
        <v>0</v>
      </c>
      <c r="P15">
        <f>'ادخال البيانات'!X20</f>
        <v>0</v>
      </c>
      <c r="Q15">
        <f>'ادخال البيانات'!Y20</f>
        <v>0</v>
      </c>
      <c r="R15">
        <f>'ادخال البيانات'!Z20</f>
        <v>0</v>
      </c>
      <c r="S15">
        <f>'ادخال البيانات'!AA20</f>
        <v>0</v>
      </c>
      <c r="T15">
        <f>'ادخال البيانات'!AB20</f>
        <v>0</v>
      </c>
      <c r="U15">
        <f>'ادخال البيانات'!AC20</f>
        <v>0</v>
      </c>
      <c r="V15">
        <f>'ادخال البيانات'!AD20</f>
        <v>0</v>
      </c>
      <c r="W15">
        <f>'ادخال البيانات'!AE20</f>
        <v>0</v>
      </c>
      <c r="X15">
        <f>'ادخال البيانات'!AF20</f>
        <v>0</v>
      </c>
      <c r="Y15">
        <f>'ادخال البيانات'!AG20</f>
        <v>0</v>
      </c>
      <c r="Z15">
        <f>'ادخال البيانات'!AH20</f>
        <v>0</v>
      </c>
      <c r="AA15">
        <f>'ادخال البيانات'!AI20</f>
        <v>0</v>
      </c>
    </row>
    <row r="16" spans="1:27" x14ac:dyDescent="0.2">
      <c r="A16">
        <f>'ادخال البيانات'!I21</f>
        <v>0</v>
      </c>
      <c r="B16">
        <f>'ادخال البيانات'!J21</f>
        <v>0</v>
      </c>
      <c r="C16">
        <f>'ادخال البيانات'!K21</f>
        <v>0</v>
      </c>
      <c r="D16">
        <f>'ادخال البيانات'!L21</f>
        <v>0</v>
      </c>
      <c r="E16">
        <f>'ادخال البيانات'!M21</f>
        <v>0</v>
      </c>
      <c r="F16">
        <f>'ادخال البيانات'!N21</f>
        <v>0</v>
      </c>
      <c r="G16">
        <f>'ادخال البيانات'!O21</f>
        <v>0</v>
      </c>
      <c r="H16">
        <f>'ادخال البيانات'!P21</f>
        <v>0</v>
      </c>
      <c r="I16">
        <f>'ادخال البيانات'!Q21</f>
        <v>0</v>
      </c>
      <c r="J16">
        <f>'ادخال البيانات'!R21</f>
        <v>0</v>
      </c>
      <c r="K16">
        <f>'ادخال البيانات'!S21</f>
        <v>0</v>
      </c>
      <c r="L16">
        <f>'ادخال البيانات'!T21</f>
        <v>0</v>
      </c>
      <c r="M16">
        <f>'ادخال البيانات'!U21</f>
        <v>0</v>
      </c>
      <c r="N16">
        <f>'ادخال البيانات'!V21</f>
        <v>0</v>
      </c>
      <c r="O16">
        <f>'ادخال البيانات'!W21</f>
        <v>0</v>
      </c>
      <c r="P16">
        <f>'ادخال البيانات'!X21</f>
        <v>0</v>
      </c>
      <c r="Q16">
        <f>'ادخال البيانات'!Y21</f>
        <v>0</v>
      </c>
      <c r="R16">
        <f>'ادخال البيانات'!Z21</f>
        <v>0</v>
      </c>
      <c r="S16">
        <f>'ادخال البيانات'!AA21</f>
        <v>0</v>
      </c>
      <c r="T16">
        <f>'ادخال البيانات'!AB21</f>
        <v>0</v>
      </c>
      <c r="U16">
        <f>'ادخال البيانات'!AC21</f>
        <v>0</v>
      </c>
      <c r="V16">
        <f>'ادخال البيانات'!AD21</f>
        <v>0</v>
      </c>
      <c r="W16">
        <f>'ادخال البيانات'!AE21</f>
        <v>0</v>
      </c>
      <c r="X16">
        <f>'ادخال البيانات'!AF21</f>
        <v>0</v>
      </c>
      <c r="Y16">
        <f>'ادخال البيانات'!AG21</f>
        <v>0</v>
      </c>
      <c r="Z16">
        <f>'ادخال البيانات'!AH21</f>
        <v>0</v>
      </c>
      <c r="AA16">
        <f>'ادخال البيانات'!AI21</f>
        <v>0</v>
      </c>
    </row>
    <row r="17" spans="1:27" x14ac:dyDescent="0.2">
      <c r="A17">
        <f>'ادخال البيانات'!I22</f>
        <v>0</v>
      </c>
      <c r="B17">
        <f>'ادخال البيانات'!J22</f>
        <v>0</v>
      </c>
      <c r="C17">
        <f>'ادخال البيانات'!K22</f>
        <v>0</v>
      </c>
      <c r="D17">
        <f>'ادخال البيانات'!L22</f>
        <v>0</v>
      </c>
      <c r="E17">
        <f>'ادخال البيانات'!M22</f>
        <v>0</v>
      </c>
      <c r="F17">
        <f>'ادخال البيانات'!N22</f>
        <v>0</v>
      </c>
      <c r="G17">
        <f>'ادخال البيانات'!O22</f>
        <v>0</v>
      </c>
      <c r="H17">
        <f>'ادخال البيانات'!P22</f>
        <v>0</v>
      </c>
      <c r="I17">
        <f>'ادخال البيانات'!Q22</f>
        <v>0</v>
      </c>
      <c r="J17">
        <f>'ادخال البيانات'!R22</f>
        <v>0</v>
      </c>
      <c r="K17">
        <f>'ادخال البيانات'!S22</f>
        <v>0</v>
      </c>
      <c r="L17">
        <f>'ادخال البيانات'!T22</f>
        <v>0</v>
      </c>
      <c r="M17">
        <f>'ادخال البيانات'!U22</f>
        <v>0</v>
      </c>
      <c r="N17">
        <f>'ادخال البيانات'!V22</f>
        <v>0</v>
      </c>
      <c r="O17">
        <f>'ادخال البيانات'!W22</f>
        <v>0</v>
      </c>
      <c r="P17">
        <f>'ادخال البيانات'!X22</f>
        <v>0</v>
      </c>
      <c r="Q17">
        <f>'ادخال البيانات'!Y22</f>
        <v>0</v>
      </c>
      <c r="R17">
        <f>'ادخال البيانات'!Z22</f>
        <v>0</v>
      </c>
      <c r="S17">
        <f>'ادخال البيانات'!AA22</f>
        <v>0</v>
      </c>
      <c r="T17">
        <f>'ادخال البيانات'!AB22</f>
        <v>0</v>
      </c>
      <c r="U17">
        <f>'ادخال البيانات'!AC22</f>
        <v>0</v>
      </c>
      <c r="V17">
        <f>'ادخال البيانات'!AD22</f>
        <v>0</v>
      </c>
      <c r="W17">
        <f>'ادخال البيانات'!AE22</f>
        <v>0</v>
      </c>
      <c r="X17">
        <f>'ادخال البيانات'!AF22</f>
        <v>0</v>
      </c>
      <c r="Y17">
        <f>'ادخال البيانات'!AG22</f>
        <v>0</v>
      </c>
      <c r="Z17">
        <f>'ادخال البيانات'!AH22</f>
        <v>0</v>
      </c>
      <c r="AA17">
        <f>'ادخال البيانات'!AI22</f>
        <v>0</v>
      </c>
    </row>
    <row r="18" spans="1:27" x14ac:dyDescent="0.2">
      <c r="A18">
        <f>'ادخال البيانات'!I23</f>
        <v>0</v>
      </c>
      <c r="B18">
        <f>'ادخال البيانات'!J23</f>
        <v>0</v>
      </c>
      <c r="C18">
        <f>'ادخال البيانات'!K23</f>
        <v>0</v>
      </c>
      <c r="D18">
        <f>'ادخال البيانات'!L23</f>
        <v>0</v>
      </c>
      <c r="E18">
        <f>'ادخال البيانات'!M23</f>
        <v>0</v>
      </c>
      <c r="F18">
        <f>'ادخال البيانات'!N23</f>
        <v>0</v>
      </c>
      <c r="G18">
        <f>'ادخال البيانات'!O23</f>
        <v>0</v>
      </c>
      <c r="H18">
        <f>'ادخال البيانات'!P23</f>
        <v>0</v>
      </c>
      <c r="I18">
        <f>'ادخال البيانات'!Q23</f>
        <v>0</v>
      </c>
      <c r="J18">
        <f>'ادخال البيانات'!R23</f>
        <v>0</v>
      </c>
      <c r="K18">
        <f>'ادخال البيانات'!S23</f>
        <v>0</v>
      </c>
      <c r="L18">
        <f>'ادخال البيانات'!T23</f>
        <v>0</v>
      </c>
      <c r="M18">
        <f>'ادخال البيانات'!U23</f>
        <v>0</v>
      </c>
      <c r="N18">
        <f>'ادخال البيانات'!V23</f>
        <v>0</v>
      </c>
      <c r="O18">
        <f>'ادخال البيانات'!W23</f>
        <v>0</v>
      </c>
      <c r="P18">
        <f>'ادخال البيانات'!X23</f>
        <v>0</v>
      </c>
      <c r="Q18">
        <f>'ادخال البيانات'!Y23</f>
        <v>0</v>
      </c>
      <c r="R18">
        <f>'ادخال البيانات'!Z23</f>
        <v>0</v>
      </c>
      <c r="S18">
        <f>'ادخال البيانات'!AA23</f>
        <v>0</v>
      </c>
      <c r="T18">
        <f>'ادخال البيانات'!AB23</f>
        <v>0</v>
      </c>
      <c r="U18">
        <f>'ادخال البيانات'!AC23</f>
        <v>0</v>
      </c>
      <c r="V18">
        <f>'ادخال البيانات'!AD23</f>
        <v>0</v>
      </c>
      <c r="W18">
        <f>'ادخال البيانات'!AE23</f>
        <v>0</v>
      </c>
      <c r="X18">
        <f>'ادخال البيانات'!AF23</f>
        <v>0</v>
      </c>
      <c r="Y18">
        <f>'ادخال البيانات'!AG23</f>
        <v>0</v>
      </c>
      <c r="Z18">
        <f>'ادخال البيانات'!AH23</f>
        <v>0</v>
      </c>
      <c r="AA18">
        <f>'ادخال البيانات'!AI23</f>
        <v>0</v>
      </c>
    </row>
    <row r="19" spans="1:27" x14ac:dyDescent="0.2">
      <c r="A19">
        <f>'ادخال البيانات'!I24</f>
        <v>0</v>
      </c>
      <c r="B19">
        <f>'ادخال البيانات'!J24</f>
        <v>0</v>
      </c>
      <c r="C19">
        <f>'ادخال البيانات'!K24</f>
        <v>0</v>
      </c>
      <c r="D19">
        <f>'ادخال البيانات'!L24</f>
        <v>0</v>
      </c>
      <c r="E19">
        <f>'ادخال البيانات'!M24</f>
        <v>0</v>
      </c>
      <c r="F19">
        <f>'ادخال البيانات'!N24</f>
        <v>0</v>
      </c>
      <c r="G19">
        <f>'ادخال البيانات'!O24</f>
        <v>0</v>
      </c>
      <c r="H19">
        <f>'ادخال البيانات'!P24</f>
        <v>0</v>
      </c>
      <c r="I19">
        <f>'ادخال البيانات'!Q24</f>
        <v>0</v>
      </c>
      <c r="J19">
        <f>'ادخال البيانات'!R24</f>
        <v>0</v>
      </c>
      <c r="K19">
        <f>'ادخال البيانات'!S24</f>
        <v>0</v>
      </c>
      <c r="L19">
        <f>'ادخال البيانات'!T24</f>
        <v>0</v>
      </c>
      <c r="M19">
        <f>'ادخال البيانات'!U24</f>
        <v>0</v>
      </c>
      <c r="N19">
        <f>'ادخال البيانات'!V24</f>
        <v>0</v>
      </c>
      <c r="O19">
        <f>'ادخال البيانات'!W24</f>
        <v>0</v>
      </c>
      <c r="P19">
        <f>'ادخال البيانات'!X24</f>
        <v>0</v>
      </c>
      <c r="Q19">
        <f>'ادخال البيانات'!Y24</f>
        <v>0</v>
      </c>
      <c r="R19">
        <f>'ادخال البيانات'!Z24</f>
        <v>0</v>
      </c>
      <c r="S19">
        <f>'ادخال البيانات'!AA24</f>
        <v>0</v>
      </c>
      <c r="T19">
        <f>'ادخال البيانات'!AB24</f>
        <v>0</v>
      </c>
      <c r="U19">
        <f>'ادخال البيانات'!AC24</f>
        <v>0</v>
      </c>
      <c r="V19">
        <f>'ادخال البيانات'!AD24</f>
        <v>0</v>
      </c>
      <c r="W19">
        <f>'ادخال البيانات'!AE24</f>
        <v>0</v>
      </c>
      <c r="X19">
        <f>'ادخال البيانات'!AF24</f>
        <v>0</v>
      </c>
      <c r="Y19">
        <f>'ادخال البيانات'!AG24</f>
        <v>0</v>
      </c>
      <c r="Z19">
        <f>'ادخال البيانات'!AH24</f>
        <v>0</v>
      </c>
      <c r="AA19">
        <f>'ادخال البيانات'!AI24</f>
        <v>0</v>
      </c>
    </row>
    <row r="20" spans="1:27" x14ac:dyDescent="0.2">
      <c r="A20">
        <f>'ادخال البيانات'!I25</f>
        <v>0</v>
      </c>
      <c r="B20">
        <f>'ادخال البيانات'!J25</f>
        <v>0</v>
      </c>
      <c r="C20">
        <f>'ادخال البيانات'!K25</f>
        <v>0</v>
      </c>
      <c r="D20">
        <f>'ادخال البيانات'!L25</f>
        <v>0</v>
      </c>
      <c r="E20">
        <f>'ادخال البيانات'!M25</f>
        <v>0</v>
      </c>
      <c r="F20">
        <f>'ادخال البيانات'!N25</f>
        <v>0</v>
      </c>
      <c r="G20">
        <f>'ادخال البيانات'!O25</f>
        <v>0</v>
      </c>
      <c r="H20">
        <f>'ادخال البيانات'!P25</f>
        <v>0</v>
      </c>
      <c r="I20">
        <f>'ادخال البيانات'!Q25</f>
        <v>0</v>
      </c>
      <c r="J20">
        <f>'ادخال البيانات'!R25</f>
        <v>0</v>
      </c>
      <c r="K20">
        <f>'ادخال البيانات'!S25</f>
        <v>0</v>
      </c>
      <c r="L20">
        <f>'ادخال البيانات'!T25</f>
        <v>0</v>
      </c>
      <c r="M20">
        <f>'ادخال البيانات'!U25</f>
        <v>0</v>
      </c>
      <c r="N20">
        <f>'ادخال البيانات'!V25</f>
        <v>0</v>
      </c>
      <c r="O20">
        <f>'ادخال البيانات'!W25</f>
        <v>0</v>
      </c>
      <c r="P20">
        <f>'ادخال البيانات'!X25</f>
        <v>0</v>
      </c>
      <c r="Q20">
        <f>'ادخال البيانات'!Y25</f>
        <v>0</v>
      </c>
      <c r="R20">
        <f>'ادخال البيانات'!Z25</f>
        <v>0</v>
      </c>
      <c r="S20">
        <f>'ادخال البيانات'!AA25</f>
        <v>0</v>
      </c>
      <c r="T20">
        <f>'ادخال البيانات'!AB25</f>
        <v>0</v>
      </c>
      <c r="U20">
        <f>'ادخال البيانات'!AC25</f>
        <v>0</v>
      </c>
      <c r="V20">
        <f>'ادخال البيانات'!AD25</f>
        <v>0</v>
      </c>
      <c r="W20">
        <f>'ادخال البيانات'!AE25</f>
        <v>0</v>
      </c>
      <c r="X20">
        <f>'ادخال البيانات'!AF25</f>
        <v>0</v>
      </c>
      <c r="Y20">
        <f>'ادخال البيانات'!AG25</f>
        <v>0</v>
      </c>
      <c r="Z20">
        <f>'ادخال البيانات'!AH25</f>
        <v>0</v>
      </c>
      <c r="AA20">
        <f>'ادخال البيانات'!AI25</f>
        <v>0</v>
      </c>
    </row>
    <row r="21" spans="1:27" x14ac:dyDescent="0.2">
      <c r="A21">
        <f>'ادخال البيانات'!I26</f>
        <v>0</v>
      </c>
      <c r="B21">
        <f>'ادخال البيانات'!J26</f>
        <v>0</v>
      </c>
      <c r="C21">
        <f>'ادخال البيانات'!K26</f>
        <v>0</v>
      </c>
      <c r="D21">
        <f>'ادخال البيانات'!L26</f>
        <v>0</v>
      </c>
      <c r="E21">
        <f>'ادخال البيانات'!M26</f>
        <v>0</v>
      </c>
      <c r="F21">
        <f>'ادخال البيانات'!N26</f>
        <v>0</v>
      </c>
      <c r="G21">
        <f>'ادخال البيانات'!O26</f>
        <v>0</v>
      </c>
      <c r="H21">
        <f>'ادخال البيانات'!P26</f>
        <v>0</v>
      </c>
      <c r="I21">
        <f>'ادخال البيانات'!Q26</f>
        <v>0</v>
      </c>
      <c r="J21">
        <f>'ادخال البيانات'!R26</f>
        <v>0</v>
      </c>
      <c r="K21">
        <f>'ادخال البيانات'!S26</f>
        <v>0</v>
      </c>
      <c r="L21">
        <f>'ادخال البيانات'!T26</f>
        <v>0</v>
      </c>
      <c r="M21">
        <f>'ادخال البيانات'!U26</f>
        <v>0</v>
      </c>
      <c r="N21">
        <f>'ادخال البيانات'!V26</f>
        <v>0</v>
      </c>
      <c r="O21">
        <f>'ادخال البيانات'!W26</f>
        <v>0</v>
      </c>
      <c r="P21">
        <f>'ادخال البيانات'!X26</f>
        <v>0</v>
      </c>
      <c r="Q21">
        <f>'ادخال البيانات'!Y26</f>
        <v>0</v>
      </c>
      <c r="R21">
        <f>'ادخال البيانات'!Z26</f>
        <v>0</v>
      </c>
      <c r="S21">
        <f>'ادخال البيانات'!AA26</f>
        <v>0</v>
      </c>
      <c r="T21">
        <f>'ادخال البيانات'!AB26</f>
        <v>0</v>
      </c>
      <c r="U21">
        <f>'ادخال البيانات'!AC26</f>
        <v>0</v>
      </c>
      <c r="V21">
        <f>'ادخال البيانات'!AD26</f>
        <v>0</v>
      </c>
      <c r="W21">
        <f>'ادخال البيانات'!AE26</f>
        <v>0</v>
      </c>
      <c r="X21">
        <f>'ادخال البيانات'!AF26</f>
        <v>0</v>
      </c>
      <c r="Y21">
        <f>'ادخال البيانات'!AG26</f>
        <v>0</v>
      </c>
      <c r="Z21">
        <f>'ادخال البيانات'!AH26</f>
        <v>0</v>
      </c>
      <c r="AA21">
        <f>'ادخال البيانات'!AI26</f>
        <v>0</v>
      </c>
    </row>
    <row r="22" spans="1:27" x14ac:dyDescent="0.2">
      <c r="A22">
        <f>'ادخال البيانات'!I27</f>
        <v>0</v>
      </c>
      <c r="B22">
        <f>'ادخال البيانات'!J27</f>
        <v>0</v>
      </c>
      <c r="C22">
        <f>'ادخال البيانات'!K27</f>
        <v>0</v>
      </c>
      <c r="D22">
        <f>'ادخال البيانات'!L27</f>
        <v>0</v>
      </c>
      <c r="E22">
        <f>'ادخال البيانات'!M27</f>
        <v>0</v>
      </c>
      <c r="F22">
        <f>'ادخال البيانات'!N27</f>
        <v>0</v>
      </c>
      <c r="G22">
        <f>'ادخال البيانات'!O27</f>
        <v>0</v>
      </c>
      <c r="H22">
        <f>'ادخال البيانات'!P27</f>
        <v>0</v>
      </c>
      <c r="I22">
        <f>'ادخال البيانات'!Q27</f>
        <v>0</v>
      </c>
      <c r="J22">
        <f>'ادخال البيانات'!R27</f>
        <v>0</v>
      </c>
      <c r="K22">
        <f>'ادخال البيانات'!S27</f>
        <v>0</v>
      </c>
      <c r="L22">
        <f>'ادخال البيانات'!T27</f>
        <v>0</v>
      </c>
      <c r="M22">
        <f>'ادخال البيانات'!U27</f>
        <v>0</v>
      </c>
      <c r="N22">
        <f>'ادخال البيانات'!V27</f>
        <v>0</v>
      </c>
      <c r="O22">
        <f>'ادخال البيانات'!W27</f>
        <v>0</v>
      </c>
      <c r="P22">
        <f>'ادخال البيانات'!X27</f>
        <v>0</v>
      </c>
      <c r="Q22">
        <f>'ادخال البيانات'!Y27</f>
        <v>0</v>
      </c>
      <c r="R22">
        <f>'ادخال البيانات'!Z27</f>
        <v>0</v>
      </c>
      <c r="S22">
        <f>'ادخال البيانات'!AA27</f>
        <v>0</v>
      </c>
      <c r="T22">
        <f>'ادخال البيانات'!AB27</f>
        <v>0</v>
      </c>
      <c r="U22">
        <f>'ادخال البيانات'!AC27</f>
        <v>0</v>
      </c>
      <c r="V22">
        <f>'ادخال البيانات'!AD27</f>
        <v>0</v>
      </c>
      <c r="W22">
        <f>'ادخال البيانات'!AE27</f>
        <v>0</v>
      </c>
      <c r="X22">
        <f>'ادخال البيانات'!AF27</f>
        <v>0</v>
      </c>
      <c r="Y22">
        <f>'ادخال البيانات'!AG27</f>
        <v>0</v>
      </c>
      <c r="Z22">
        <f>'ادخال البيانات'!AH27</f>
        <v>0</v>
      </c>
      <c r="AA22">
        <f>'ادخال البيانات'!AI27</f>
        <v>0</v>
      </c>
    </row>
    <row r="23" spans="1:27" x14ac:dyDescent="0.2">
      <c r="A23">
        <f>'ادخال البيانات'!I28</f>
        <v>0</v>
      </c>
      <c r="B23">
        <f>'ادخال البيانات'!J28</f>
        <v>0</v>
      </c>
      <c r="C23">
        <f>'ادخال البيانات'!K28</f>
        <v>0</v>
      </c>
      <c r="D23">
        <f>'ادخال البيانات'!L28</f>
        <v>0</v>
      </c>
      <c r="E23">
        <f>'ادخال البيانات'!M28</f>
        <v>0</v>
      </c>
      <c r="F23">
        <f>'ادخال البيانات'!N28</f>
        <v>0</v>
      </c>
      <c r="G23">
        <f>'ادخال البيانات'!O28</f>
        <v>0</v>
      </c>
      <c r="H23">
        <f>'ادخال البيانات'!P28</f>
        <v>0</v>
      </c>
      <c r="I23">
        <f>'ادخال البيانات'!Q28</f>
        <v>0</v>
      </c>
      <c r="J23">
        <f>'ادخال البيانات'!R28</f>
        <v>0</v>
      </c>
      <c r="K23">
        <f>'ادخال البيانات'!S28</f>
        <v>0</v>
      </c>
      <c r="L23">
        <f>'ادخال البيانات'!T28</f>
        <v>0</v>
      </c>
      <c r="M23">
        <f>'ادخال البيانات'!U28</f>
        <v>0</v>
      </c>
      <c r="N23">
        <f>'ادخال البيانات'!V28</f>
        <v>0</v>
      </c>
      <c r="O23">
        <f>'ادخال البيانات'!W28</f>
        <v>0</v>
      </c>
      <c r="P23">
        <f>'ادخال البيانات'!X28</f>
        <v>0</v>
      </c>
      <c r="Q23">
        <f>'ادخال البيانات'!Y28</f>
        <v>0</v>
      </c>
      <c r="R23">
        <f>'ادخال البيانات'!Z28</f>
        <v>0</v>
      </c>
      <c r="S23">
        <f>'ادخال البيانات'!AA28</f>
        <v>0</v>
      </c>
      <c r="T23">
        <f>'ادخال البيانات'!AB28</f>
        <v>0</v>
      </c>
      <c r="U23">
        <f>'ادخال البيانات'!AC28</f>
        <v>0</v>
      </c>
      <c r="V23">
        <f>'ادخال البيانات'!AD28</f>
        <v>0</v>
      </c>
      <c r="W23">
        <f>'ادخال البيانات'!AE28</f>
        <v>0</v>
      </c>
      <c r="X23">
        <f>'ادخال البيانات'!AF28</f>
        <v>0</v>
      </c>
      <c r="Y23">
        <f>'ادخال البيانات'!AG28</f>
        <v>0</v>
      </c>
      <c r="Z23">
        <f>'ادخال البيانات'!AH28</f>
        <v>0</v>
      </c>
      <c r="AA23">
        <f>'ادخال البيانات'!AI28</f>
        <v>0</v>
      </c>
    </row>
    <row r="24" spans="1:27" x14ac:dyDescent="0.2">
      <c r="A24">
        <f>'ادخال البيانات'!I29</f>
        <v>0</v>
      </c>
      <c r="B24">
        <f>'ادخال البيانات'!J29</f>
        <v>0</v>
      </c>
      <c r="C24">
        <f>'ادخال البيانات'!K29</f>
        <v>0</v>
      </c>
      <c r="D24">
        <f>'ادخال البيانات'!L29</f>
        <v>0</v>
      </c>
      <c r="E24">
        <f>'ادخال البيانات'!M29</f>
        <v>0</v>
      </c>
      <c r="F24">
        <f>'ادخال البيانات'!N29</f>
        <v>0</v>
      </c>
      <c r="G24">
        <f>'ادخال البيانات'!O29</f>
        <v>0</v>
      </c>
      <c r="H24">
        <f>'ادخال البيانات'!P29</f>
        <v>0</v>
      </c>
      <c r="I24">
        <f>'ادخال البيانات'!Q29</f>
        <v>0</v>
      </c>
      <c r="J24">
        <f>'ادخال البيانات'!R29</f>
        <v>0</v>
      </c>
      <c r="K24">
        <f>'ادخال البيانات'!S29</f>
        <v>0</v>
      </c>
      <c r="L24">
        <f>'ادخال البيانات'!T29</f>
        <v>0</v>
      </c>
      <c r="M24">
        <f>'ادخال البيانات'!U29</f>
        <v>0</v>
      </c>
      <c r="N24">
        <f>'ادخال البيانات'!V29</f>
        <v>0</v>
      </c>
      <c r="O24">
        <f>'ادخال البيانات'!W29</f>
        <v>0</v>
      </c>
      <c r="P24">
        <f>'ادخال البيانات'!X29</f>
        <v>0</v>
      </c>
      <c r="Q24">
        <f>'ادخال البيانات'!Y29</f>
        <v>0</v>
      </c>
      <c r="R24">
        <f>'ادخال البيانات'!Z29</f>
        <v>0</v>
      </c>
      <c r="S24">
        <f>'ادخال البيانات'!AA29</f>
        <v>0</v>
      </c>
      <c r="T24">
        <f>'ادخال البيانات'!AB29</f>
        <v>0</v>
      </c>
      <c r="U24">
        <f>'ادخال البيانات'!AC29</f>
        <v>0</v>
      </c>
      <c r="V24">
        <f>'ادخال البيانات'!AD29</f>
        <v>0</v>
      </c>
      <c r="W24">
        <f>'ادخال البيانات'!AE29</f>
        <v>0</v>
      </c>
      <c r="X24">
        <f>'ادخال البيانات'!AF29</f>
        <v>0</v>
      </c>
      <c r="Y24">
        <f>'ادخال البيانات'!AG29</f>
        <v>0</v>
      </c>
      <c r="Z24">
        <f>'ادخال البيانات'!AH29</f>
        <v>0</v>
      </c>
      <c r="AA24">
        <f>'ادخال البيانات'!AI29</f>
        <v>0</v>
      </c>
    </row>
    <row r="25" spans="1:27" x14ac:dyDescent="0.2">
      <c r="A25">
        <f>'ادخال البيانات'!I30</f>
        <v>0</v>
      </c>
      <c r="B25">
        <f>'ادخال البيانات'!J30</f>
        <v>0</v>
      </c>
      <c r="C25">
        <f>'ادخال البيانات'!K30</f>
        <v>0</v>
      </c>
      <c r="D25">
        <f>'ادخال البيانات'!L30</f>
        <v>0</v>
      </c>
      <c r="E25">
        <f>'ادخال البيانات'!M30</f>
        <v>0</v>
      </c>
      <c r="F25">
        <f>'ادخال البيانات'!N30</f>
        <v>0</v>
      </c>
      <c r="G25">
        <f>'ادخال البيانات'!O30</f>
        <v>0</v>
      </c>
      <c r="H25">
        <f>'ادخال البيانات'!P30</f>
        <v>0</v>
      </c>
      <c r="I25">
        <f>'ادخال البيانات'!Q30</f>
        <v>0</v>
      </c>
      <c r="J25">
        <f>'ادخال البيانات'!R30</f>
        <v>0</v>
      </c>
      <c r="K25">
        <f>'ادخال البيانات'!S30</f>
        <v>0</v>
      </c>
      <c r="L25">
        <f>'ادخال البيانات'!T30</f>
        <v>0</v>
      </c>
      <c r="M25">
        <f>'ادخال البيانات'!U30</f>
        <v>0</v>
      </c>
      <c r="N25">
        <f>'ادخال البيانات'!V30</f>
        <v>0</v>
      </c>
      <c r="O25">
        <f>'ادخال البيانات'!W30</f>
        <v>0</v>
      </c>
      <c r="P25">
        <f>'ادخال البيانات'!X30</f>
        <v>0</v>
      </c>
      <c r="Q25">
        <f>'ادخال البيانات'!Y30</f>
        <v>0</v>
      </c>
      <c r="R25">
        <f>'ادخال البيانات'!Z30</f>
        <v>0</v>
      </c>
      <c r="S25">
        <f>'ادخال البيانات'!AA30</f>
        <v>0</v>
      </c>
      <c r="T25">
        <f>'ادخال البيانات'!AB30</f>
        <v>0</v>
      </c>
      <c r="U25">
        <f>'ادخال البيانات'!AC30</f>
        <v>0</v>
      </c>
      <c r="V25">
        <f>'ادخال البيانات'!AD30</f>
        <v>0</v>
      </c>
      <c r="W25">
        <f>'ادخال البيانات'!AE30</f>
        <v>0</v>
      </c>
      <c r="X25">
        <f>'ادخال البيانات'!AF30</f>
        <v>0</v>
      </c>
      <c r="Y25">
        <f>'ادخال البيانات'!AG30</f>
        <v>0</v>
      </c>
      <c r="Z25">
        <f>'ادخال البيانات'!AH30</f>
        <v>0</v>
      </c>
      <c r="AA25">
        <f>'ادخال البيانات'!AI30</f>
        <v>0</v>
      </c>
    </row>
    <row r="26" spans="1:27" x14ac:dyDescent="0.2">
      <c r="A26">
        <f>'ادخال البيانات'!I31</f>
        <v>0</v>
      </c>
      <c r="B26">
        <f>'ادخال البيانات'!J31</f>
        <v>0</v>
      </c>
      <c r="C26">
        <f>'ادخال البيانات'!K31</f>
        <v>0</v>
      </c>
      <c r="D26">
        <f>'ادخال البيانات'!L31</f>
        <v>0</v>
      </c>
      <c r="E26">
        <f>'ادخال البيانات'!M31</f>
        <v>0</v>
      </c>
      <c r="F26">
        <f>'ادخال البيانات'!N31</f>
        <v>0</v>
      </c>
      <c r="G26">
        <f>'ادخال البيانات'!O31</f>
        <v>0</v>
      </c>
      <c r="H26">
        <f>'ادخال البيانات'!P31</f>
        <v>0</v>
      </c>
      <c r="I26">
        <f>'ادخال البيانات'!Q31</f>
        <v>0</v>
      </c>
      <c r="J26">
        <f>'ادخال البيانات'!R31</f>
        <v>0</v>
      </c>
      <c r="K26">
        <f>'ادخال البيانات'!S31</f>
        <v>0</v>
      </c>
      <c r="L26">
        <f>'ادخال البيانات'!T31</f>
        <v>0</v>
      </c>
      <c r="M26">
        <f>'ادخال البيانات'!U31</f>
        <v>0</v>
      </c>
      <c r="N26">
        <f>'ادخال البيانات'!V31</f>
        <v>0</v>
      </c>
      <c r="O26">
        <f>'ادخال البيانات'!W31</f>
        <v>0</v>
      </c>
      <c r="P26">
        <f>'ادخال البيانات'!X31</f>
        <v>0</v>
      </c>
      <c r="Q26">
        <f>'ادخال البيانات'!Y31</f>
        <v>0</v>
      </c>
      <c r="R26">
        <f>'ادخال البيانات'!Z31</f>
        <v>0</v>
      </c>
      <c r="S26">
        <f>'ادخال البيانات'!AA31</f>
        <v>0</v>
      </c>
      <c r="T26">
        <f>'ادخال البيانات'!AB31</f>
        <v>0</v>
      </c>
      <c r="U26">
        <f>'ادخال البيانات'!AC31</f>
        <v>0</v>
      </c>
      <c r="V26">
        <f>'ادخال البيانات'!AD31</f>
        <v>0</v>
      </c>
      <c r="W26">
        <f>'ادخال البيانات'!AE31</f>
        <v>0</v>
      </c>
      <c r="X26">
        <f>'ادخال البيانات'!AF31</f>
        <v>0</v>
      </c>
      <c r="Y26">
        <f>'ادخال البيانات'!AG31</f>
        <v>0</v>
      </c>
      <c r="Z26">
        <f>'ادخال البيانات'!AH31</f>
        <v>0</v>
      </c>
      <c r="AA26">
        <f>'ادخال البيانات'!AI31</f>
        <v>0</v>
      </c>
    </row>
    <row r="27" spans="1:27" x14ac:dyDescent="0.2">
      <c r="A27">
        <f>'ادخال البيانات'!I32</f>
        <v>0</v>
      </c>
      <c r="B27">
        <f>'ادخال البيانات'!J32</f>
        <v>0</v>
      </c>
      <c r="C27">
        <f>'ادخال البيانات'!K32</f>
        <v>0</v>
      </c>
      <c r="D27">
        <f>'ادخال البيانات'!L32</f>
        <v>0</v>
      </c>
      <c r="E27">
        <f>'ادخال البيانات'!M32</f>
        <v>0</v>
      </c>
      <c r="F27">
        <f>'ادخال البيانات'!N32</f>
        <v>0</v>
      </c>
      <c r="G27">
        <f>'ادخال البيانات'!O32</f>
        <v>0</v>
      </c>
      <c r="H27">
        <f>'ادخال البيانات'!P32</f>
        <v>0</v>
      </c>
      <c r="I27">
        <f>'ادخال البيانات'!Q32</f>
        <v>0</v>
      </c>
      <c r="J27">
        <f>'ادخال البيانات'!R32</f>
        <v>0</v>
      </c>
      <c r="K27">
        <f>'ادخال البيانات'!S32</f>
        <v>0</v>
      </c>
      <c r="L27">
        <f>'ادخال البيانات'!T32</f>
        <v>0</v>
      </c>
      <c r="M27">
        <f>'ادخال البيانات'!U32</f>
        <v>0</v>
      </c>
      <c r="N27">
        <f>'ادخال البيانات'!V32</f>
        <v>0</v>
      </c>
      <c r="O27">
        <f>'ادخال البيانات'!W32</f>
        <v>0</v>
      </c>
      <c r="P27">
        <f>'ادخال البيانات'!X32</f>
        <v>0</v>
      </c>
      <c r="Q27">
        <f>'ادخال البيانات'!Y32</f>
        <v>0</v>
      </c>
      <c r="R27">
        <f>'ادخال البيانات'!Z32</f>
        <v>0</v>
      </c>
      <c r="S27">
        <f>'ادخال البيانات'!AA32</f>
        <v>0</v>
      </c>
      <c r="T27">
        <f>'ادخال البيانات'!AB32</f>
        <v>0</v>
      </c>
      <c r="U27">
        <f>'ادخال البيانات'!AC32</f>
        <v>0</v>
      </c>
      <c r="V27">
        <f>'ادخال البيانات'!AD32</f>
        <v>0</v>
      </c>
      <c r="W27">
        <f>'ادخال البيانات'!AE32</f>
        <v>0</v>
      </c>
      <c r="X27">
        <f>'ادخال البيانات'!AF32</f>
        <v>0</v>
      </c>
      <c r="Y27">
        <f>'ادخال البيانات'!AG32</f>
        <v>0</v>
      </c>
      <c r="Z27">
        <f>'ادخال البيانات'!AH32</f>
        <v>0</v>
      </c>
      <c r="AA27">
        <f>'ادخال البيانات'!AI32</f>
        <v>0</v>
      </c>
    </row>
    <row r="28" spans="1:27" x14ac:dyDescent="0.2">
      <c r="A28">
        <f>'ادخال البيانات'!I33</f>
        <v>0</v>
      </c>
      <c r="B28">
        <f>'ادخال البيانات'!J33</f>
        <v>0</v>
      </c>
      <c r="C28">
        <f>'ادخال البيانات'!K33</f>
        <v>0</v>
      </c>
      <c r="D28">
        <f>'ادخال البيانات'!L33</f>
        <v>0</v>
      </c>
      <c r="E28">
        <f>'ادخال البيانات'!M33</f>
        <v>0</v>
      </c>
      <c r="F28">
        <f>'ادخال البيانات'!N33</f>
        <v>0</v>
      </c>
      <c r="G28">
        <f>'ادخال البيانات'!O33</f>
        <v>0</v>
      </c>
      <c r="H28">
        <f>'ادخال البيانات'!P33</f>
        <v>0</v>
      </c>
      <c r="I28">
        <f>'ادخال البيانات'!Q33</f>
        <v>0</v>
      </c>
      <c r="J28">
        <f>'ادخال البيانات'!R33</f>
        <v>0</v>
      </c>
      <c r="K28">
        <f>'ادخال البيانات'!S33</f>
        <v>0</v>
      </c>
      <c r="L28">
        <f>'ادخال البيانات'!T33</f>
        <v>0</v>
      </c>
      <c r="M28">
        <f>'ادخال البيانات'!U33</f>
        <v>0</v>
      </c>
      <c r="N28">
        <f>'ادخال البيانات'!V33</f>
        <v>0</v>
      </c>
      <c r="O28">
        <f>'ادخال البيانات'!W33</f>
        <v>0</v>
      </c>
      <c r="P28">
        <f>'ادخال البيانات'!X33</f>
        <v>0</v>
      </c>
      <c r="Q28">
        <f>'ادخال البيانات'!Y33</f>
        <v>0</v>
      </c>
      <c r="R28">
        <f>'ادخال البيانات'!Z33</f>
        <v>0</v>
      </c>
      <c r="S28">
        <f>'ادخال البيانات'!AA33</f>
        <v>0</v>
      </c>
      <c r="T28">
        <f>'ادخال البيانات'!AB33</f>
        <v>0</v>
      </c>
      <c r="U28">
        <f>'ادخال البيانات'!AC33</f>
        <v>0</v>
      </c>
      <c r="V28">
        <f>'ادخال البيانات'!AD33</f>
        <v>0</v>
      </c>
      <c r="W28">
        <f>'ادخال البيانات'!AE33</f>
        <v>0</v>
      </c>
      <c r="X28">
        <f>'ادخال البيانات'!AF33</f>
        <v>0</v>
      </c>
      <c r="Y28">
        <f>'ادخال البيانات'!AG33</f>
        <v>0</v>
      </c>
      <c r="Z28">
        <f>'ادخال البيانات'!AH33</f>
        <v>0</v>
      </c>
      <c r="AA28">
        <f>'ادخال البيانات'!AI33</f>
        <v>0</v>
      </c>
    </row>
    <row r="29" spans="1:27" x14ac:dyDescent="0.2">
      <c r="A29">
        <f>'ادخال البيانات'!I34</f>
        <v>0</v>
      </c>
      <c r="B29">
        <f>'ادخال البيانات'!J34</f>
        <v>0</v>
      </c>
      <c r="C29">
        <f>'ادخال البيانات'!K34</f>
        <v>0</v>
      </c>
      <c r="D29">
        <f>'ادخال البيانات'!L34</f>
        <v>0</v>
      </c>
      <c r="E29">
        <f>'ادخال البيانات'!M34</f>
        <v>0</v>
      </c>
      <c r="F29">
        <f>'ادخال البيانات'!N34</f>
        <v>0</v>
      </c>
      <c r="G29">
        <f>'ادخال البيانات'!O34</f>
        <v>0</v>
      </c>
      <c r="H29">
        <f>'ادخال البيانات'!P34</f>
        <v>0</v>
      </c>
      <c r="I29">
        <f>'ادخال البيانات'!Q34</f>
        <v>0</v>
      </c>
      <c r="J29">
        <f>'ادخال البيانات'!R34</f>
        <v>0</v>
      </c>
      <c r="K29">
        <f>'ادخال البيانات'!S34</f>
        <v>0</v>
      </c>
      <c r="L29">
        <f>'ادخال البيانات'!T34</f>
        <v>0</v>
      </c>
      <c r="M29">
        <f>'ادخال البيانات'!U34</f>
        <v>0</v>
      </c>
      <c r="N29">
        <f>'ادخال البيانات'!V34</f>
        <v>0</v>
      </c>
      <c r="O29">
        <f>'ادخال البيانات'!W34</f>
        <v>0</v>
      </c>
      <c r="P29">
        <f>'ادخال البيانات'!X34</f>
        <v>0</v>
      </c>
      <c r="Q29">
        <f>'ادخال البيانات'!Y34</f>
        <v>0</v>
      </c>
      <c r="R29">
        <f>'ادخال البيانات'!Z34</f>
        <v>0</v>
      </c>
      <c r="S29">
        <f>'ادخال البيانات'!AA34</f>
        <v>0</v>
      </c>
      <c r="T29">
        <f>'ادخال البيانات'!AB34</f>
        <v>0</v>
      </c>
      <c r="U29">
        <f>'ادخال البيانات'!AC34</f>
        <v>0</v>
      </c>
      <c r="V29">
        <f>'ادخال البيانات'!AD34</f>
        <v>0</v>
      </c>
      <c r="W29">
        <f>'ادخال البيانات'!AE34</f>
        <v>0</v>
      </c>
      <c r="X29">
        <f>'ادخال البيانات'!AF34</f>
        <v>0</v>
      </c>
      <c r="Y29">
        <f>'ادخال البيانات'!AG34</f>
        <v>0</v>
      </c>
      <c r="Z29">
        <f>'ادخال البيانات'!AH34</f>
        <v>0</v>
      </c>
      <c r="AA29">
        <f>'ادخال البيانات'!AI34</f>
        <v>0</v>
      </c>
    </row>
    <row r="30" spans="1:27" x14ac:dyDescent="0.2">
      <c r="A30">
        <f>'ادخال البيانات'!I35</f>
        <v>0</v>
      </c>
      <c r="B30">
        <f>'ادخال البيانات'!J35</f>
        <v>0</v>
      </c>
      <c r="C30">
        <f>'ادخال البيانات'!K35</f>
        <v>0</v>
      </c>
      <c r="D30">
        <f>'ادخال البيانات'!L35</f>
        <v>0</v>
      </c>
      <c r="E30">
        <f>'ادخال البيانات'!M35</f>
        <v>0</v>
      </c>
      <c r="F30">
        <f>'ادخال البيانات'!N35</f>
        <v>0</v>
      </c>
      <c r="G30">
        <f>'ادخال البيانات'!O35</f>
        <v>0</v>
      </c>
      <c r="H30">
        <f>'ادخال البيانات'!P35</f>
        <v>0</v>
      </c>
      <c r="I30">
        <f>'ادخال البيانات'!Q35</f>
        <v>0</v>
      </c>
      <c r="J30">
        <f>'ادخال البيانات'!R35</f>
        <v>0</v>
      </c>
      <c r="K30">
        <f>'ادخال البيانات'!S35</f>
        <v>0</v>
      </c>
      <c r="L30">
        <f>'ادخال البيانات'!T35</f>
        <v>0</v>
      </c>
      <c r="M30">
        <f>'ادخال البيانات'!U35</f>
        <v>0</v>
      </c>
      <c r="N30">
        <f>'ادخال البيانات'!V35</f>
        <v>0</v>
      </c>
      <c r="O30">
        <f>'ادخال البيانات'!W35</f>
        <v>0</v>
      </c>
      <c r="P30">
        <f>'ادخال البيانات'!X35</f>
        <v>0</v>
      </c>
      <c r="Q30">
        <f>'ادخال البيانات'!Y35</f>
        <v>0</v>
      </c>
      <c r="R30">
        <f>'ادخال البيانات'!Z35</f>
        <v>0</v>
      </c>
      <c r="S30">
        <f>'ادخال البيانات'!AA35</f>
        <v>0</v>
      </c>
      <c r="T30">
        <f>'ادخال البيانات'!AB35</f>
        <v>0</v>
      </c>
      <c r="U30">
        <f>'ادخال البيانات'!AC35</f>
        <v>0</v>
      </c>
      <c r="V30">
        <f>'ادخال البيانات'!AD35</f>
        <v>0</v>
      </c>
      <c r="W30">
        <f>'ادخال البيانات'!AE35</f>
        <v>0</v>
      </c>
      <c r="X30">
        <f>'ادخال البيانات'!AF35</f>
        <v>0</v>
      </c>
      <c r="Y30">
        <f>'ادخال البيانات'!AG35</f>
        <v>0</v>
      </c>
      <c r="Z30">
        <f>'ادخال البيانات'!AH35</f>
        <v>0</v>
      </c>
      <c r="AA30">
        <f>'ادخال البيانات'!AI35</f>
        <v>0</v>
      </c>
    </row>
    <row r="31" spans="1:27" x14ac:dyDescent="0.2">
      <c r="A31">
        <f>'ادخال البيانات'!I36</f>
        <v>0</v>
      </c>
      <c r="B31">
        <f>'ادخال البيانات'!J36</f>
        <v>0</v>
      </c>
      <c r="C31">
        <f>'ادخال البيانات'!K36</f>
        <v>0</v>
      </c>
      <c r="D31">
        <f>'ادخال البيانات'!L36</f>
        <v>0</v>
      </c>
      <c r="E31">
        <f>'ادخال البيانات'!M36</f>
        <v>0</v>
      </c>
      <c r="F31">
        <f>'ادخال البيانات'!N36</f>
        <v>0</v>
      </c>
      <c r="G31">
        <f>'ادخال البيانات'!O36</f>
        <v>0</v>
      </c>
      <c r="H31">
        <f>'ادخال البيانات'!P36</f>
        <v>0</v>
      </c>
      <c r="I31">
        <f>'ادخال البيانات'!Q36</f>
        <v>0</v>
      </c>
      <c r="J31">
        <f>'ادخال البيانات'!R36</f>
        <v>0</v>
      </c>
      <c r="K31">
        <f>'ادخال البيانات'!S36</f>
        <v>0</v>
      </c>
      <c r="L31">
        <f>'ادخال البيانات'!T36</f>
        <v>0</v>
      </c>
      <c r="M31">
        <f>'ادخال البيانات'!U36</f>
        <v>0</v>
      </c>
      <c r="N31">
        <f>'ادخال البيانات'!V36</f>
        <v>0</v>
      </c>
      <c r="O31">
        <f>'ادخال البيانات'!W36</f>
        <v>0</v>
      </c>
      <c r="P31">
        <f>'ادخال البيانات'!X36</f>
        <v>0</v>
      </c>
      <c r="Q31">
        <f>'ادخال البيانات'!Y36</f>
        <v>0</v>
      </c>
      <c r="R31">
        <f>'ادخال البيانات'!Z36</f>
        <v>0</v>
      </c>
      <c r="S31">
        <f>'ادخال البيانات'!AA36</f>
        <v>0</v>
      </c>
      <c r="T31">
        <f>'ادخال البيانات'!AB36</f>
        <v>0</v>
      </c>
      <c r="U31">
        <f>'ادخال البيانات'!AC36</f>
        <v>0</v>
      </c>
      <c r="V31">
        <f>'ادخال البيانات'!AD36</f>
        <v>0</v>
      </c>
      <c r="W31">
        <f>'ادخال البيانات'!AE36</f>
        <v>0</v>
      </c>
      <c r="X31">
        <f>'ادخال البيانات'!AF36</f>
        <v>0</v>
      </c>
      <c r="Y31">
        <f>'ادخال البيانات'!AG36</f>
        <v>0</v>
      </c>
      <c r="Z31">
        <f>'ادخال البيانات'!AH36</f>
        <v>0</v>
      </c>
      <c r="AA31">
        <f>'ادخال البيانات'!AI36</f>
        <v>0</v>
      </c>
    </row>
    <row r="32" spans="1:27" x14ac:dyDescent="0.2">
      <c r="A32">
        <f>'ادخال البيانات'!I37</f>
        <v>0</v>
      </c>
      <c r="B32">
        <f>'ادخال البيانات'!J37</f>
        <v>0</v>
      </c>
      <c r="C32">
        <f>'ادخال البيانات'!K37</f>
        <v>0</v>
      </c>
      <c r="D32">
        <f>'ادخال البيانات'!L37</f>
        <v>0</v>
      </c>
      <c r="E32">
        <f>'ادخال البيانات'!M37</f>
        <v>0</v>
      </c>
      <c r="F32">
        <f>'ادخال البيانات'!N37</f>
        <v>0</v>
      </c>
      <c r="G32">
        <f>'ادخال البيانات'!O37</f>
        <v>0</v>
      </c>
      <c r="H32">
        <f>'ادخال البيانات'!P37</f>
        <v>0</v>
      </c>
      <c r="I32">
        <f>'ادخال البيانات'!Q37</f>
        <v>0</v>
      </c>
      <c r="J32">
        <f>'ادخال البيانات'!R37</f>
        <v>0</v>
      </c>
      <c r="K32">
        <f>'ادخال البيانات'!S37</f>
        <v>0</v>
      </c>
      <c r="L32">
        <f>'ادخال البيانات'!T37</f>
        <v>0</v>
      </c>
      <c r="M32">
        <f>'ادخال البيانات'!U37</f>
        <v>0</v>
      </c>
      <c r="N32">
        <f>'ادخال البيانات'!V37</f>
        <v>0</v>
      </c>
      <c r="O32">
        <f>'ادخال البيانات'!W37</f>
        <v>0</v>
      </c>
      <c r="P32">
        <f>'ادخال البيانات'!X37</f>
        <v>0</v>
      </c>
      <c r="Q32">
        <f>'ادخال البيانات'!Y37</f>
        <v>0</v>
      </c>
      <c r="R32">
        <f>'ادخال البيانات'!Z37</f>
        <v>0</v>
      </c>
      <c r="S32">
        <f>'ادخال البيانات'!AA37</f>
        <v>0</v>
      </c>
      <c r="T32">
        <f>'ادخال البيانات'!AB37</f>
        <v>0</v>
      </c>
      <c r="U32">
        <f>'ادخال البيانات'!AC37</f>
        <v>0</v>
      </c>
      <c r="V32">
        <f>'ادخال البيانات'!AD37</f>
        <v>0</v>
      </c>
      <c r="W32">
        <f>'ادخال البيانات'!AE37</f>
        <v>0</v>
      </c>
      <c r="X32">
        <f>'ادخال البيانات'!AF37</f>
        <v>0</v>
      </c>
      <c r="Y32">
        <f>'ادخال البيانات'!AG37</f>
        <v>0</v>
      </c>
      <c r="Z32">
        <f>'ادخال البيانات'!AH37</f>
        <v>0</v>
      </c>
      <c r="AA32">
        <f>'ادخال البيانات'!AI37</f>
        <v>0</v>
      </c>
    </row>
    <row r="33" spans="1:27" x14ac:dyDescent="0.2">
      <c r="A33">
        <f>'ادخال البيانات'!I38</f>
        <v>0</v>
      </c>
      <c r="B33">
        <f>'ادخال البيانات'!J38</f>
        <v>0</v>
      </c>
      <c r="C33">
        <f>'ادخال البيانات'!K38</f>
        <v>0</v>
      </c>
      <c r="D33">
        <f>'ادخال البيانات'!L38</f>
        <v>0</v>
      </c>
      <c r="E33">
        <f>'ادخال البيانات'!M38</f>
        <v>0</v>
      </c>
      <c r="F33">
        <f>'ادخال البيانات'!N38</f>
        <v>0</v>
      </c>
      <c r="G33">
        <f>'ادخال البيانات'!O38</f>
        <v>0</v>
      </c>
      <c r="H33">
        <f>'ادخال البيانات'!P38</f>
        <v>0</v>
      </c>
      <c r="I33">
        <f>'ادخال البيانات'!Q38</f>
        <v>0</v>
      </c>
      <c r="J33">
        <f>'ادخال البيانات'!R38</f>
        <v>0</v>
      </c>
      <c r="K33">
        <f>'ادخال البيانات'!S38</f>
        <v>0</v>
      </c>
      <c r="L33">
        <f>'ادخال البيانات'!T38</f>
        <v>0</v>
      </c>
      <c r="M33">
        <f>'ادخال البيانات'!U38</f>
        <v>0</v>
      </c>
      <c r="N33">
        <f>'ادخال البيانات'!V38</f>
        <v>0</v>
      </c>
      <c r="O33">
        <f>'ادخال البيانات'!W38</f>
        <v>0</v>
      </c>
      <c r="P33">
        <f>'ادخال البيانات'!X38</f>
        <v>0</v>
      </c>
      <c r="Q33">
        <f>'ادخال البيانات'!Y38</f>
        <v>0</v>
      </c>
      <c r="R33">
        <f>'ادخال البيانات'!Z38</f>
        <v>0</v>
      </c>
      <c r="S33">
        <f>'ادخال البيانات'!AA38</f>
        <v>0</v>
      </c>
      <c r="T33">
        <f>'ادخال البيانات'!AB38</f>
        <v>0</v>
      </c>
      <c r="U33">
        <f>'ادخال البيانات'!AC38</f>
        <v>0</v>
      </c>
      <c r="V33">
        <f>'ادخال البيانات'!AD38</f>
        <v>0</v>
      </c>
      <c r="W33">
        <f>'ادخال البيانات'!AE38</f>
        <v>0</v>
      </c>
      <c r="X33">
        <f>'ادخال البيانات'!AF38</f>
        <v>0</v>
      </c>
      <c r="Y33">
        <f>'ادخال البيانات'!AG38</f>
        <v>0</v>
      </c>
      <c r="Z33">
        <f>'ادخال البيانات'!AH38</f>
        <v>0</v>
      </c>
      <c r="AA33">
        <f>'ادخال البيانات'!AI38</f>
        <v>0</v>
      </c>
    </row>
    <row r="34" spans="1:27" x14ac:dyDescent="0.2">
      <c r="A34">
        <f>'ادخال البيانات'!I39</f>
        <v>0</v>
      </c>
      <c r="B34">
        <f>'ادخال البيانات'!J39</f>
        <v>0</v>
      </c>
      <c r="C34">
        <f>'ادخال البيانات'!K39</f>
        <v>0</v>
      </c>
      <c r="D34">
        <f>'ادخال البيانات'!L39</f>
        <v>0</v>
      </c>
      <c r="E34">
        <f>'ادخال البيانات'!M39</f>
        <v>0</v>
      </c>
      <c r="F34">
        <f>'ادخال البيانات'!N39</f>
        <v>0</v>
      </c>
      <c r="G34">
        <f>'ادخال البيانات'!O39</f>
        <v>0</v>
      </c>
      <c r="H34">
        <f>'ادخال البيانات'!P39</f>
        <v>0</v>
      </c>
      <c r="I34">
        <f>'ادخال البيانات'!Q39</f>
        <v>0</v>
      </c>
      <c r="J34">
        <f>'ادخال البيانات'!R39</f>
        <v>0</v>
      </c>
      <c r="K34">
        <f>'ادخال البيانات'!S39</f>
        <v>0</v>
      </c>
      <c r="L34">
        <f>'ادخال البيانات'!T39</f>
        <v>0</v>
      </c>
      <c r="M34">
        <f>'ادخال البيانات'!U39</f>
        <v>0</v>
      </c>
      <c r="N34">
        <f>'ادخال البيانات'!V39</f>
        <v>0</v>
      </c>
      <c r="O34">
        <f>'ادخال البيانات'!W39</f>
        <v>0</v>
      </c>
      <c r="P34">
        <f>'ادخال البيانات'!X39</f>
        <v>0</v>
      </c>
      <c r="Q34">
        <f>'ادخال البيانات'!Y39</f>
        <v>0</v>
      </c>
      <c r="R34">
        <f>'ادخال البيانات'!Z39</f>
        <v>0</v>
      </c>
      <c r="S34">
        <f>'ادخال البيانات'!AA39</f>
        <v>0</v>
      </c>
      <c r="T34">
        <f>'ادخال البيانات'!AB39</f>
        <v>0</v>
      </c>
      <c r="U34">
        <f>'ادخال البيانات'!AC39</f>
        <v>0</v>
      </c>
      <c r="V34">
        <f>'ادخال البيانات'!AD39</f>
        <v>0</v>
      </c>
      <c r="W34">
        <f>'ادخال البيانات'!AE39</f>
        <v>0</v>
      </c>
      <c r="X34">
        <f>'ادخال البيانات'!AF39</f>
        <v>0</v>
      </c>
      <c r="Y34">
        <f>'ادخال البيانات'!AG39</f>
        <v>0</v>
      </c>
      <c r="Z34">
        <f>'ادخال البيانات'!AH39</f>
        <v>0</v>
      </c>
      <c r="AA34">
        <f>'ادخال البيانات'!AI39</f>
        <v>0</v>
      </c>
    </row>
    <row r="35" spans="1:27" x14ac:dyDescent="0.2">
      <c r="A35">
        <f>'ادخال البيانات'!I40</f>
        <v>0</v>
      </c>
      <c r="B35">
        <f>'ادخال البيانات'!J40</f>
        <v>0</v>
      </c>
      <c r="C35">
        <f>'ادخال البيانات'!K40</f>
        <v>0</v>
      </c>
      <c r="D35">
        <f>'ادخال البيانات'!L40</f>
        <v>0</v>
      </c>
      <c r="E35">
        <f>'ادخال البيانات'!M40</f>
        <v>0</v>
      </c>
      <c r="F35">
        <f>'ادخال البيانات'!N40</f>
        <v>0</v>
      </c>
      <c r="G35">
        <f>'ادخال البيانات'!O40</f>
        <v>0</v>
      </c>
      <c r="H35">
        <f>'ادخال البيانات'!P40</f>
        <v>0</v>
      </c>
      <c r="I35">
        <f>'ادخال البيانات'!Q40</f>
        <v>0</v>
      </c>
      <c r="J35">
        <f>'ادخال البيانات'!R40</f>
        <v>0</v>
      </c>
      <c r="K35">
        <f>'ادخال البيانات'!S40</f>
        <v>0</v>
      </c>
      <c r="L35">
        <f>'ادخال البيانات'!T40</f>
        <v>0</v>
      </c>
      <c r="M35">
        <f>'ادخال البيانات'!U40</f>
        <v>0</v>
      </c>
      <c r="N35">
        <f>'ادخال البيانات'!V40</f>
        <v>0</v>
      </c>
      <c r="O35">
        <f>'ادخال البيانات'!W40</f>
        <v>0</v>
      </c>
      <c r="P35">
        <f>'ادخال البيانات'!X40</f>
        <v>0</v>
      </c>
      <c r="Q35">
        <f>'ادخال البيانات'!Y40</f>
        <v>0</v>
      </c>
      <c r="R35">
        <f>'ادخال البيانات'!Z40</f>
        <v>0</v>
      </c>
      <c r="S35">
        <f>'ادخال البيانات'!AA40</f>
        <v>0</v>
      </c>
      <c r="T35">
        <f>'ادخال البيانات'!AB40</f>
        <v>0</v>
      </c>
      <c r="U35">
        <f>'ادخال البيانات'!AC40</f>
        <v>0</v>
      </c>
      <c r="V35">
        <f>'ادخال البيانات'!AD40</f>
        <v>0</v>
      </c>
      <c r="W35">
        <f>'ادخال البيانات'!AE40</f>
        <v>0</v>
      </c>
      <c r="X35">
        <f>'ادخال البيانات'!AF40</f>
        <v>0</v>
      </c>
      <c r="Y35">
        <f>'ادخال البيانات'!AG40</f>
        <v>0</v>
      </c>
      <c r="Z35">
        <f>'ادخال البيانات'!AH40</f>
        <v>0</v>
      </c>
      <c r="AA35">
        <f>'ادخال البيانات'!AI40</f>
        <v>0</v>
      </c>
    </row>
    <row r="36" spans="1:27" x14ac:dyDescent="0.2">
      <c r="A36">
        <f>'ادخال البيانات'!I41</f>
        <v>0</v>
      </c>
      <c r="B36">
        <f>'ادخال البيانات'!J41</f>
        <v>0</v>
      </c>
      <c r="C36">
        <f>'ادخال البيانات'!K41</f>
        <v>0</v>
      </c>
      <c r="D36">
        <f>'ادخال البيانات'!L41</f>
        <v>0</v>
      </c>
      <c r="E36">
        <f>'ادخال البيانات'!M41</f>
        <v>0</v>
      </c>
      <c r="F36">
        <f>'ادخال البيانات'!N41</f>
        <v>0</v>
      </c>
      <c r="G36">
        <f>'ادخال البيانات'!O41</f>
        <v>0</v>
      </c>
      <c r="H36">
        <f>'ادخال البيانات'!P41</f>
        <v>0</v>
      </c>
      <c r="I36">
        <f>'ادخال البيانات'!Q41</f>
        <v>0</v>
      </c>
      <c r="J36">
        <f>'ادخال البيانات'!R41</f>
        <v>0</v>
      </c>
      <c r="K36">
        <f>'ادخال البيانات'!S41</f>
        <v>0</v>
      </c>
      <c r="L36">
        <f>'ادخال البيانات'!T41</f>
        <v>0</v>
      </c>
      <c r="M36">
        <f>'ادخال البيانات'!U41</f>
        <v>0</v>
      </c>
      <c r="N36">
        <f>'ادخال البيانات'!V41</f>
        <v>0</v>
      </c>
      <c r="O36">
        <f>'ادخال البيانات'!W41</f>
        <v>0</v>
      </c>
      <c r="P36">
        <f>'ادخال البيانات'!X41</f>
        <v>0</v>
      </c>
      <c r="Q36">
        <f>'ادخال البيانات'!Y41</f>
        <v>0</v>
      </c>
      <c r="R36">
        <f>'ادخال البيانات'!Z41</f>
        <v>0</v>
      </c>
      <c r="S36">
        <f>'ادخال البيانات'!AA41</f>
        <v>0</v>
      </c>
      <c r="T36">
        <f>'ادخال البيانات'!AB41</f>
        <v>0</v>
      </c>
      <c r="U36">
        <f>'ادخال البيانات'!AC41</f>
        <v>0</v>
      </c>
      <c r="V36">
        <f>'ادخال البيانات'!AD41</f>
        <v>0</v>
      </c>
      <c r="W36">
        <f>'ادخال البيانات'!AE41</f>
        <v>0</v>
      </c>
      <c r="X36">
        <f>'ادخال البيانات'!AF41</f>
        <v>0</v>
      </c>
      <c r="Y36">
        <f>'ادخال البيانات'!AG41</f>
        <v>0</v>
      </c>
      <c r="Z36">
        <f>'ادخال البيانات'!AH41</f>
        <v>0</v>
      </c>
      <c r="AA36">
        <f>'ادخال البيانات'!AI41</f>
        <v>0</v>
      </c>
    </row>
    <row r="37" spans="1:27" x14ac:dyDescent="0.2">
      <c r="A37">
        <f>'ادخال البيانات'!I42</f>
        <v>0</v>
      </c>
      <c r="B37">
        <f>'ادخال البيانات'!J42</f>
        <v>0</v>
      </c>
      <c r="C37">
        <f>'ادخال البيانات'!K42</f>
        <v>0</v>
      </c>
      <c r="D37">
        <f>'ادخال البيانات'!L42</f>
        <v>0</v>
      </c>
      <c r="E37">
        <f>'ادخال البيانات'!M42</f>
        <v>0</v>
      </c>
      <c r="F37">
        <f>'ادخال البيانات'!N42</f>
        <v>0</v>
      </c>
      <c r="G37">
        <f>'ادخال البيانات'!O42</f>
        <v>0</v>
      </c>
      <c r="H37">
        <f>'ادخال البيانات'!P42</f>
        <v>0</v>
      </c>
      <c r="I37">
        <f>'ادخال البيانات'!Q42</f>
        <v>0</v>
      </c>
      <c r="J37">
        <f>'ادخال البيانات'!R42</f>
        <v>0</v>
      </c>
      <c r="K37">
        <f>'ادخال البيانات'!S42</f>
        <v>0</v>
      </c>
      <c r="L37">
        <f>'ادخال البيانات'!T42</f>
        <v>0</v>
      </c>
      <c r="M37">
        <f>'ادخال البيانات'!U42</f>
        <v>0</v>
      </c>
      <c r="N37">
        <f>'ادخال البيانات'!V42</f>
        <v>0</v>
      </c>
      <c r="O37">
        <f>'ادخال البيانات'!W42</f>
        <v>0</v>
      </c>
      <c r="P37">
        <f>'ادخال البيانات'!X42</f>
        <v>0</v>
      </c>
      <c r="Q37">
        <f>'ادخال البيانات'!Y42</f>
        <v>0</v>
      </c>
      <c r="R37">
        <f>'ادخال البيانات'!Z42</f>
        <v>0</v>
      </c>
      <c r="S37">
        <f>'ادخال البيانات'!AA42</f>
        <v>0</v>
      </c>
      <c r="T37">
        <f>'ادخال البيانات'!AB42</f>
        <v>0</v>
      </c>
      <c r="U37">
        <f>'ادخال البيانات'!AC42</f>
        <v>0</v>
      </c>
      <c r="V37">
        <f>'ادخال البيانات'!AD42</f>
        <v>0</v>
      </c>
      <c r="W37">
        <f>'ادخال البيانات'!AE42</f>
        <v>0</v>
      </c>
      <c r="X37">
        <f>'ادخال البيانات'!AF42</f>
        <v>0</v>
      </c>
      <c r="Y37">
        <f>'ادخال البيانات'!AG42</f>
        <v>0</v>
      </c>
      <c r="Z37">
        <f>'ادخال البيانات'!AH42</f>
        <v>0</v>
      </c>
      <c r="AA37">
        <f>'ادخال البيانات'!AI42</f>
        <v>0</v>
      </c>
    </row>
    <row r="38" spans="1:27" x14ac:dyDescent="0.2">
      <c r="A38">
        <f>'ادخال البيانات'!I43</f>
        <v>0</v>
      </c>
      <c r="B38">
        <f>'ادخال البيانات'!J43</f>
        <v>0</v>
      </c>
      <c r="C38">
        <f>'ادخال البيانات'!K43</f>
        <v>0</v>
      </c>
      <c r="D38">
        <f>'ادخال البيانات'!L43</f>
        <v>0</v>
      </c>
      <c r="E38">
        <f>'ادخال البيانات'!M43</f>
        <v>0</v>
      </c>
      <c r="F38">
        <f>'ادخال البيانات'!N43</f>
        <v>0</v>
      </c>
      <c r="G38">
        <f>'ادخال البيانات'!O43</f>
        <v>0</v>
      </c>
      <c r="H38">
        <f>'ادخال البيانات'!P43</f>
        <v>0</v>
      </c>
      <c r="I38">
        <f>'ادخال البيانات'!Q43</f>
        <v>0</v>
      </c>
      <c r="J38">
        <f>'ادخال البيانات'!R43</f>
        <v>0</v>
      </c>
      <c r="K38">
        <f>'ادخال البيانات'!S43</f>
        <v>0</v>
      </c>
      <c r="L38">
        <f>'ادخال البيانات'!T43</f>
        <v>0</v>
      </c>
      <c r="M38">
        <f>'ادخال البيانات'!U43</f>
        <v>0</v>
      </c>
      <c r="N38">
        <f>'ادخال البيانات'!V43</f>
        <v>0</v>
      </c>
      <c r="O38">
        <f>'ادخال البيانات'!W43</f>
        <v>0</v>
      </c>
      <c r="P38">
        <f>'ادخال البيانات'!X43</f>
        <v>0</v>
      </c>
      <c r="Q38">
        <f>'ادخال البيانات'!Y43</f>
        <v>0</v>
      </c>
      <c r="R38">
        <f>'ادخال البيانات'!Z43</f>
        <v>0</v>
      </c>
      <c r="S38">
        <f>'ادخال البيانات'!AA43</f>
        <v>0</v>
      </c>
      <c r="T38">
        <f>'ادخال البيانات'!AB43</f>
        <v>0</v>
      </c>
      <c r="U38">
        <f>'ادخال البيانات'!AC43</f>
        <v>0</v>
      </c>
      <c r="V38">
        <f>'ادخال البيانات'!AD43</f>
        <v>0</v>
      </c>
      <c r="W38">
        <f>'ادخال البيانات'!AE43</f>
        <v>0</v>
      </c>
      <c r="X38">
        <f>'ادخال البيانات'!AF43</f>
        <v>0</v>
      </c>
      <c r="Y38">
        <f>'ادخال البيانات'!AG43</f>
        <v>0</v>
      </c>
      <c r="Z38">
        <f>'ادخال البيانات'!AH43</f>
        <v>0</v>
      </c>
      <c r="AA38">
        <f>'ادخال البيانات'!AI43</f>
        <v>0</v>
      </c>
    </row>
    <row r="39" spans="1:27" x14ac:dyDescent="0.2">
      <c r="A39">
        <f>'ادخال البيانات'!I44</f>
        <v>0</v>
      </c>
      <c r="B39">
        <f>'ادخال البيانات'!J44</f>
        <v>0</v>
      </c>
      <c r="C39">
        <f>'ادخال البيانات'!K44</f>
        <v>0</v>
      </c>
      <c r="D39">
        <f>'ادخال البيانات'!L44</f>
        <v>0</v>
      </c>
      <c r="E39">
        <f>'ادخال البيانات'!M44</f>
        <v>0</v>
      </c>
      <c r="F39">
        <f>'ادخال البيانات'!N44</f>
        <v>0</v>
      </c>
      <c r="G39">
        <f>'ادخال البيانات'!O44</f>
        <v>0</v>
      </c>
      <c r="H39">
        <f>'ادخال البيانات'!P44</f>
        <v>0</v>
      </c>
      <c r="I39">
        <f>'ادخال البيانات'!Q44</f>
        <v>0</v>
      </c>
      <c r="J39">
        <f>'ادخال البيانات'!R44</f>
        <v>0</v>
      </c>
      <c r="K39">
        <f>'ادخال البيانات'!S44</f>
        <v>0</v>
      </c>
      <c r="L39">
        <f>'ادخال البيانات'!T44</f>
        <v>0</v>
      </c>
      <c r="M39">
        <f>'ادخال البيانات'!U44</f>
        <v>0</v>
      </c>
      <c r="N39">
        <f>'ادخال البيانات'!V44</f>
        <v>0</v>
      </c>
      <c r="O39">
        <f>'ادخال البيانات'!W44</f>
        <v>0</v>
      </c>
      <c r="P39">
        <f>'ادخال البيانات'!X44</f>
        <v>0</v>
      </c>
      <c r="Q39">
        <f>'ادخال البيانات'!Y44</f>
        <v>0</v>
      </c>
      <c r="R39">
        <f>'ادخال البيانات'!Z44</f>
        <v>0</v>
      </c>
      <c r="S39">
        <f>'ادخال البيانات'!AA44</f>
        <v>0</v>
      </c>
      <c r="T39">
        <f>'ادخال البيانات'!AB44</f>
        <v>0</v>
      </c>
      <c r="U39">
        <f>'ادخال البيانات'!AC44</f>
        <v>0</v>
      </c>
      <c r="V39">
        <f>'ادخال البيانات'!AD44</f>
        <v>0</v>
      </c>
      <c r="W39">
        <f>'ادخال البيانات'!AE44</f>
        <v>0</v>
      </c>
      <c r="X39">
        <f>'ادخال البيانات'!AF44</f>
        <v>0</v>
      </c>
      <c r="Y39">
        <f>'ادخال البيانات'!AG44</f>
        <v>0</v>
      </c>
      <c r="Z39">
        <f>'ادخال البيانات'!AH44</f>
        <v>0</v>
      </c>
      <c r="AA39">
        <f>'ادخال البيانات'!AI44</f>
        <v>0</v>
      </c>
    </row>
    <row r="40" spans="1:27" x14ac:dyDescent="0.2">
      <c r="A40">
        <f>'ادخال البيانات'!I45</f>
        <v>0</v>
      </c>
      <c r="B40">
        <f>'ادخال البيانات'!J45</f>
        <v>0</v>
      </c>
      <c r="C40">
        <f>'ادخال البيانات'!K45</f>
        <v>0</v>
      </c>
      <c r="D40">
        <f>'ادخال البيانات'!L45</f>
        <v>0</v>
      </c>
      <c r="E40">
        <f>'ادخال البيانات'!M45</f>
        <v>0</v>
      </c>
      <c r="F40">
        <f>'ادخال البيانات'!N45</f>
        <v>0</v>
      </c>
      <c r="G40">
        <f>'ادخال البيانات'!O45</f>
        <v>0</v>
      </c>
      <c r="H40">
        <f>'ادخال البيانات'!P45</f>
        <v>0</v>
      </c>
      <c r="I40">
        <f>'ادخال البيانات'!Q45</f>
        <v>0</v>
      </c>
      <c r="J40">
        <f>'ادخال البيانات'!R45</f>
        <v>0</v>
      </c>
      <c r="K40">
        <f>'ادخال البيانات'!S45</f>
        <v>0</v>
      </c>
      <c r="L40">
        <f>'ادخال البيانات'!T45</f>
        <v>0</v>
      </c>
      <c r="M40">
        <f>'ادخال البيانات'!U45</f>
        <v>0</v>
      </c>
      <c r="N40">
        <f>'ادخال البيانات'!V45</f>
        <v>0</v>
      </c>
      <c r="O40">
        <f>'ادخال البيانات'!W45</f>
        <v>0</v>
      </c>
      <c r="P40">
        <f>'ادخال البيانات'!X45</f>
        <v>0</v>
      </c>
      <c r="Q40">
        <f>'ادخال البيانات'!Y45</f>
        <v>0</v>
      </c>
      <c r="R40">
        <f>'ادخال البيانات'!Z45</f>
        <v>0</v>
      </c>
      <c r="S40">
        <f>'ادخال البيانات'!AA45</f>
        <v>0</v>
      </c>
      <c r="T40">
        <f>'ادخال البيانات'!AB45</f>
        <v>0</v>
      </c>
      <c r="U40">
        <f>'ادخال البيانات'!AC45</f>
        <v>0</v>
      </c>
      <c r="V40">
        <f>'ادخال البيانات'!AD45</f>
        <v>0</v>
      </c>
      <c r="W40">
        <f>'ادخال البيانات'!AE45</f>
        <v>0</v>
      </c>
      <c r="X40">
        <f>'ادخال البيانات'!AF45</f>
        <v>0</v>
      </c>
      <c r="Y40">
        <f>'ادخال البيانات'!AG45</f>
        <v>0</v>
      </c>
      <c r="Z40">
        <f>'ادخال البيانات'!AH45</f>
        <v>0</v>
      </c>
      <c r="AA40">
        <f>'ادخال البيانات'!AI45</f>
        <v>0</v>
      </c>
    </row>
    <row r="41" spans="1:27" x14ac:dyDescent="0.2">
      <c r="A41">
        <f>'ادخال البيانات'!I46</f>
        <v>0</v>
      </c>
      <c r="B41">
        <f>'ادخال البيانات'!J46</f>
        <v>0</v>
      </c>
      <c r="C41">
        <f>'ادخال البيانات'!K46</f>
        <v>0</v>
      </c>
      <c r="D41">
        <f>'ادخال البيانات'!L46</f>
        <v>0</v>
      </c>
      <c r="E41">
        <f>'ادخال البيانات'!M46</f>
        <v>0</v>
      </c>
      <c r="F41">
        <f>'ادخال البيانات'!N46</f>
        <v>0</v>
      </c>
      <c r="G41">
        <f>'ادخال البيانات'!O46</f>
        <v>0</v>
      </c>
      <c r="H41">
        <f>'ادخال البيانات'!P46</f>
        <v>0</v>
      </c>
      <c r="I41">
        <f>'ادخال البيانات'!Q46</f>
        <v>0</v>
      </c>
      <c r="J41">
        <f>'ادخال البيانات'!R46</f>
        <v>0</v>
      </c>
      <c r="K41">
        <f>'ادخال البيانات'!S46</f>
        <v>0</v>
      </c>
      <c r="L41">
        <f>'ادخال البيانات'!T46</f>
        <v>0</v>
      </c>
      <c r="M41">
        <f>'ادخال البيانات'!U46</f>
        <v>0</v>
      </c>
      <c r="N41">
        <f>'ادخال البيانات'!V46</f>
        <v>0</v>
      </c>
      <c r="O41">
        <f>'ادخال البيانات'!W46</f>
        <v>0</v>
      </c>
      <c r="P41">
        <f>'ادخال البيانات'!X46</f>
        <v>0</v>
      </c>
      <c r="Q41">
        <f>'ادخال البيانات'!Y46</f>
        <v>0</v>
      </c>
      <c r="R41">
        <f>'ادخال البيانات'!Z46</f>
        <v>0</v>
      </c>
      <c r="S41">
        <f>'ادخال البيانات'!AA46</f>
        <v>0</v>
      </c>
      <c r="T41">
        <f>'ادخال البيانات'!AB46</f>
        <v>0</v>
      </c>
      <c r="U41">
        <f>'ادخال البيانات'!AC46</f>
        <v>0</v>
      </c>
      <c r="V41">
        <f>'ادخال البيانات'!AD46</f>
        <v>0</v>
      </c>
      <c r="W41">
        <f>'ادخال البيانات'!AE46</f>
        <v>0</v>
      </c>
      <c r="X41">
        <f>'ادخال البيانات'!AF46</f>
        <v>0</v>
      </c>
      <c r="Y41">
        <f>'ادخال البيانات'!AG46</f>
        <v>0</v>
      </c>
      <c r="Z41">
        <f>'ادخال البيانات'!AH46</f>
        <v>0</v>
      </c>
      <c r="AA41">
        <f>'ادخال البيانات'!AI46</f>
        <v>0</v>
      </c>
    </row>
    <row r="42" spans="1:27" x14ac:dyDescent="0.2">
      <c r="A42">
        <f>'ادخال البيانات'!I47</f>
        <v>0</v>
      </c>
      <c r="B42">
        <f>'ادخال البيانات'!J47</f>
        <v>0</v>
      </c>
      <c r="C42">
        <f>'ادخال البيانات'!K47</f>
        <v>0</v>
      </c>
      <c r="D42">
        <f>'ادخال البيانات'!L47</f>
        <v>0</v>
      </c>
      <c r="E42">
        <f>'ادخال البيانات'!M47</f>
        <v>0</v>
      </c>
      <c r="F42">
        <f>'ادخال البيانات'!N47</f>
        <v>0</v>
      </c>
      <c r="G42">
        <f>'ادخال البيانات'!O47</f>
        <v>0</v>
      </c>
      <c r="H42">
        <f>'ادخال البيانات'!P47</f>
        <v>0</v>
      </c>
      <c r="I42">
        <f>'ادخال البيانات'!Q47</f>
        <v>0</v>
      </c>
      <c r="J42">
        <f>'ادخال البيانات'!R47</f>
        <v>0</v>
      </c>
      <c r="K42">
        <f>'ادخال البيانات'!S47</f>
        <v>0</v>
      </c>
      <c r="L42">
        <f>'ادخال البيانات'!T47</f>
        <v>0</v>
      </c>
      <c r="M42">
        <f>'ادخال البيانات'!U47</f>
        <v>0</v>
      </c>
      <c r="N42">
        <f>'ادخال البيانات'!V47</f>
        <v>0</v>
      </c>
      <c r="O42">
        <f>'ادخال البيانات'!W47</f>
        <v>0</v>
      </c>
      <c r="P42">
        <f>'ادخال البيانات'!X47</f>
        <v>0</v>
      </c>
      <c r="Q42">
        <f>'ادخال البيانات'!Y47</f>
        <v>0</v>
      </c>
      <c r="R42">
        <f>'ادخال البيانات'!Z47</f>
        <v>0</v>
      </c>
      <c r="S42">
        <f>'ادخال البيانات'!AA47</f>
        <v>0</v>
      </c>
      <c r="T42">
        <f>'ادخال البيانات'!AB47</f>
        <v>0</v>
      </c>
      <c r="U42">
        <f>'ادخال البيانات'!AC47</f>
        <v>0</v>
      </c>
      <c r="V42">
        <f>'ادخال البيانات'!AD47</f>
        <v>0</v>
      </c>
      <c r="W42">
        <f>'ادخال البيانات'!AE47</f>
        <v>0</v>
      </c>
      <c r="X42">
        <f>'ادخال البيانات'!AF47</f>
        <v>0</v>
      </c>
      <c r="Y42">
        <f>'ادخال البيانات'!AG47</f>
        <v>0</v>
      </c>
      <c r="Z42">
        <f>'ادخال البيانات'!AH47</f>
        <v>0</v>
      </c>
      <c r="AA42">
        <f>'ادخال البيانات'!AI47</f>
        <v>0</v>
      </c>
    </row>
    <row r="43" spans="1:27" x14ac:dyDescent="0.2">
      <c r="A43">
        <f>'ادخال البيانات'!I48</f>
        <v>0</v>
      </c>
      <c r="B43">
        <f>'ادخال البيانات'!J48</f>
        <v>0</v>
      </c>
      <c r="C43">
        <f>'ادخال البيانات'!K48</f>
        <v>0</v>
      </c>
      <c r="D43">
        <f>'ادخال البيانات'!L48</f>
        <v>0</v>
      </c>
      <c r="E43">
        <f>'ادخال البيانات'!M48</f>
        <v>0</v>
      </c>
      <c r="F43">
        <f>'ادخال البيانات'!N48</f>
        <v>0</v>
      </c>
      <c r="G43">
        <f>'ادخال البيانات'!O48</f>
        <v>0</v>
      </c>
      <c r="H43">
        <f>'ادخال البيانات'!P48</f>
        <v>0</v>
      </c>
      <c r="I43">
        <f>'ادخال البيانات'!Q48</f>
        <v>0</v>
      </c>
      <c r="J43">
        <f>'ادخال البيانات'!R48</f>
        <v>0</v>
      </c>
      <c r="K43">
        <f>'ادخال البيانات'!S48</f>
        <v>0</v>
      </c>
      <c r="L43">
        <f>'ادخال البيانات'!T48</f>
        <v>0</v>
      </c>
      <c r="M43">
        <f>'ادخال البيانات'!U48</f>
        <v>0</v>
      </c>
      <c r="N43">
        <f>'ادخال البيانات'!V48</f>
        <v>0</v>
      </c>
      <c r="O43">
        <f>'ادخال البيانات'!W48</f>
        <v>0</v>
      </c>
      <c r="P43">
        <f>'ادخال البيانات'!X48</f>
        <v>0</v>
      </c>
      <c r="Q43">
        <f>'ادخال البيانات'!Y48</f>
        <v>0</v>
      </c>
      <c r="R43">
        <f>'ادخال البيانات'!Z48</f>
        <v>0</v>
      </c>
      <c r="S43">
        <f>'ادخال البيانات'!AA48</f>
        <v>0</v>
      </c>
      <c r="T43">
        <f>'ادخال البيانات'!AB48</f>
        <v>0</v>
      </c>
      <c r="U43">
        <f>'ادخال البيانات'!AC48</f>
        <v>0</v>
      </c>
      <c r="V43">
        <f>'ادخال البيانات'!AD48</f>
        <v>0</v>
      </c>
      <c r="W43">
        <f>'ادخال البيانات'!AE48</f>
        <v>0</v>
      </c>
      <c r="X43">
        <f>'ادخال البيانات'!AF48</f>
        <v>0</v>
      </c>
      <c r="Y43">
        <f>'ادخال البيانات'!AG48</f>
        <v>0</v>
      </c>
      <c r="Z43">
        <f>'ادخال البيانات'!AH48</f>
        <v>0</v>
      </c>
      <c r="AA43">
        <f>'ادخال البيانات'!AI48</f>
        <v>0</v>
      </c>
    </row>
    <row r="44" spans="1:27" x14ac:dyDescent="0.2">
      <c r="A44">
        <f>'ادخال البيانات'!I49</f>
        <v>0</v>
      </c>
      <c r="B44">
        <f>'ادخال البيانات'!J49</f>
        <v>0</v>
      </c>
      <c r="C44">
        <f>'ادخال البيانات'!K49</f>
        <v>0</v>
      </c>
      <c r="D44">
        <f>'ادخال البيانات'!L49</f>
        <v>0</v>
      </c>
      <c r="E44">
        <f>'ادخال البيانات'!M49</f>
        <v>0</v>
      </c>
      <c r="F44">
        <f>'ادخال البيانات'!N49</f>
        <v>0</v>
      </c>
      <c r="G44">
        <f>'ادخال البيانات'!O49</f>
        <v>0</v>
      </c>
      <c r="H44">
        <f>'ادخال البيانات'!P49</f>
        <v>0</v>
      </c>
      <c r="I44">
        <f>'ادخال البيانات'!Q49</f>
        <v>0</v>
      </c>
      <c r="J44">
        <f>'ادخال البيانات'!R49</f>
        <v>0</v>
      </c>
      <c r="K44">
        <f>'ادخال البيانات'!S49</f>
        <v>0</v>
      </c>
      <c r="L44">
        <f>'ادخال البيانات'!T49</f>
        <v>0</v>
      </c>
      <c r="M44">
        <f>'ادخال البيانات'!U49</f>
        <v>0</v>
      </c>
      <c r="N44">
        <f>'ادخال البيانات'!V49</f>
        <v>0</v>
      </c>
      <c r="O44">
        <f>'ادخال البيانات'!W49</f>
        <v>0</v>
      </c>
      <c r="P44">
        <f>'ادخال البيانات'!X49</f>
        <v>0</v>
      </c>
      <c r="Q44">
        <f>'ادخال البيانات'!Y49</f>
        <v>0</v>
      </c>
      <c r="R44">
        <f>'ادخال البيانات'!Z49</f>
        <v>0</v>
      </c>
      <c r="S44">
        <f>'ادخال البيانات'!AA49</f>
        <v>0</v>
      </c>
      <c r="T44">
        <f>'ادخال البيانات'!AB49</f>
        <v>0</v>
      </c>
      <c r="U44">
        <f>'ادخال البيانات'!AC49</f>
        <v>0</v>
      </c>
      <c r="V44">
        <f>'ادخال البيانات'!AD49</f>
        <v>0</v>
      </c>
      <c r="W44">
        <f>'ادخال البيانات'!AE49</f>
        <v>0</v>
      </c>
      <c r="X44">
        <f>'ادخال البيانات'!AF49</f>
        <v>0</v>
      </c>
      <c r="Y44">
        <f>'ادخال البيانات'!AG49</f>
        <v>0</v>
      </c>
      <c r="Z44">
        <f>'ادخال البيانات'!AH49</f>
        <v>0</v>
      </c>
      <c r="AA44">
        <f>'ادخال البيانات'!AI49</f>
        <v>0</v>
      </c>
    </row>
    <row r="45" spans="1:27" x14ac:dyDescent="0.2">
      <c r="A45">
        <f>'ادخال البيانات'!I50</f>
        <v>0</v>
      </c>
      <c r="B45">
        <f>'ادخال البيانات'!J50</f>
        <v>0</v>
      </c>
      <c r="C45">
        <f>'ادخال البيانات'!K50</f>
        <v>0</v>
      </c>
      <c r="D45">
        <f>'ادخال البيانات'!L50</f>
        <v>0</v>
      </c>
      <c r="E45">
        <f>'ادخال البيانات'!M50</f>
        <v>0</v>
      </c>
      <c r="F45">
        <f>'ادخال البيانات'!N50</f>
        <v>0</v>
      </c>
      <c r="G45">
        <f>'ادخال البيانات'!O50</f>
        <v>0</v>
      </c>
      <c r="H45">
        <f>'ادخال البيانات'!P50</f>
        <v>0</v>
      </c>
      <c r="I45">
        <f>'ادخال البيانات'!Q50</f>
        <v>0</v>
      </c>
      <c r="J45">
        <f>'ادخال البيانات'!R50</f>
        <v>0</v>
      </c>
      <c r="K45">
        <f>'ادخال البيانات'!S50</f>
        <v>0</v>
      </c>
      <c r="L45">
        <f>'ادخال البيانات'!T50</f>
        <v>0</v>
      </c>
      <c r="M45">
        <f>'ادخال البيانات'!U50</f>
        <v>0</v>
      </c>
      <c r="N45">
        <f>'ادخال البيانات'!V50</f>
        <v>0</v>
      </c>
      <c r="O45">
        <f>'ادخال البيانات'!W50</f>
        <v>0</v>
      </c>
      <c r="P45">
        <f>'ادخال البيانات'!X50</f>
        <v>0</v>
      </c>
      <c r="Q45">
        <f>'ادخال البيانات'!Y50</f>
        <v>0</v>
      </c>
      <c r="R45">
        <f>'ادخال البيانات'!Z50</f>
        <v>0</v>
      </c>
      <c r="S45">
        <f>'ادخال البيانات'!AA50</f>
        <v>0</v>
      </c>
      <c r="T45">
        <f>'ادخال البيانات'!AB50</f>
        <v>0</v>
      </c>
      <c r="U45">
        <f>'ادخال البيانات'!AC50</f>
        <v>0</v>
      </c>
      <c r="V45">
        <f>'ادخال البيانات'!AD50</f>
        <v>0</v>
      </c>
      <c r="W45">
        <f>'ادخال البيانات'!AE50</f>
        <v>0</v>
      </c>
      <c r="X45">
        <f>'ادخال البيانات'!AF50</f>
        <v>0</v>
      </c>
      <c r="Y45">
        <f>'ادخال البيانات'!AG50</f>
        <v>0</v>
      </c>
      <c r="Z45">
        <f>'ادخال البيانات'!AH50</f>
        <v>0</v>
      </c>
      <c r="AA45">
        <f>'ادخال البيانات'!AI50</f>
        <v>0</v>
      </c>
    </row>
    <row r="46" spans="1:27" x14ac:dyDescent="0.2">
      <c r="A46">
        <f>'ادخال البيانات'!I51</f>
        <v>0</v>
      </c>
      <c r="B46">
        <f>'ادخال البيانات'!J51</f>
        <v>0</v>
      </c>
      <c r="C46">
        <f>'ادخال البيانات'!K51</f>
        <v>0</v>
      </c>
      <c r="D46">
        <f>'ادخال البيانات'!L51</f>
        <v>0</v>
      </c>
      <c r="E46">
        <f>'ادخال البيانات'!M51</f>
        <v>0</v>
      </c>
      <c r="F46">
        <f>'ادخال البيانات'!N51</f>
        <v>0</v>
      </c>
      <c r="G46">
        <f>'ادخال البيانات'!O51</f>
        <v>0</v>
      </c>
      <c r="H46">
        <f>'ادخال البيانات'!P51</f>
        <v>0</v>
      </c>
      <c r="I46">
        <f>'ادخال البيانات'!Q51</f>
        <v>0</v>
      </c>
      <c r="J46">
        <f>'ادخال البيانات'!R51</f>
        <v>0</v>
      </c>
      <c r="K46">
        <f>'ادخال البيانات'!S51</f>
        <v>0</v>
      </c>
      <c r="L46">
        <f>'ادخال البيانات'!T51</f>
        <v>0</v>
      </c>
      <c r="M46">
        <f>'ادخال البيانات'!U51</f>
        <v>0</v>
      </c>
      <c r="N46">
        <f>'ادخال البيانات'!V51</f>
        <v>0</v>
      </c>
      <c r="O46">
        <f>'ادخال البيانات'!W51</f>
        <v>0</v>
      </c>
      <c r="P46">
        <f>'ادخال البيانات'!X51</f>
        <v>0</v>
      </c>
      <c r="Q46">
        <f>'ادخال البيانات'!Y51</f>
        <v>0</v>
      </c>
      <c r="R46">
        <f>'ادخال البيانات'!Z51</f>
        <v>0</v>
      </c>
      <c r="S46">
        <f>'ادخال البيانات'!AA51</f>
        <v>0</v>
      </c>
      <c r="T46">
        <f>'ادخال البيانات'!AB51</f>
        <v>0</v>
      </c>
      <c r="U46">
        <f>'ادخال البيانات'!AC51</f>
        <v>0</v>
      </c>
      <c r="V46">
        <f>'ادخال البيانات'!AD51</f>
        <v>0</v>
      </c>
      <c r="W46">
        <f>'ادخال البيانات'!AE51</f>
        <v>0</v>
      </c>
      <c r="X46">
        <f>'ادخال البيانات'!AF51</f>
        <v>0</v>
      </c>
      <c r="Y46">
        <f>'ادخال البيانات'!AG51</f>
        <v>0</v>
      </c>
      <c r="Z46">
        <f>'ادخال البيانات'!AH51</f>
        <v>0</v>
      </c>
      <c r="AA46">
        <f>'ادخال البيانات'!AI51</f>
        <v>0</v>
      </c>
    </row>
    <row r="47" spans="1:27" x14ac:dyDescent="0.2">
      <c r="A47">
        <f>'ادخال البيانات'!I52</f>
        <v>0</v>
      </c>
      <c r="B47">
        <f>'ادخال البيانات'!J52</f>
        <v>0</v>
      </c>
      <c r="C47">
        <f>'ادخال البيانات'!K52</f>
        <v>0</v>
      </c>
      <c r="D47">
        <f>'ادخال البيانات'!L52</f>
        <v>0</v>
      </c>
      <c r="E47">
        <f>'ادخال البيانات'!M52</f>
        <v>0</v>
      </c>
      <c r="F47">
        <f>'ادخال البيانات'!N52</f>
        <v>0</v>
      </c>
      <c r="G47">
        <f>'ادخال البيانات'!O52</f>
        <v>0</v>
      </c>
      <c r="H47">
        <f>'ادخال البيانات'!P52</f>
        <v>0</v>
      </c>
      <c r="I47">
        <f>'ادخال البيانات'!Q52</f>
        <v>0</v>
      </c>
      <c r="J47">
        <f>'ادخال البيانات'!R52</f>
        <v>0</v>
      </c>
      <c r="K47">
        <f>'ادخال البيانات'!S52</f>
        <v>0</v>
      </c>
      <c r="L47">
        <f>'ادخال البيانات'!T52</f>
        <v>0</v>
      </c>
      <c r="M47">
        <f>'ادخال البيانات'!U52</f>
        <v>0</v>
      </c>
      <c r="N47">
        <f>'ادخال البيانات'!V52</f>
        <v>0</v>
      </c>
      <c r="O47">
        <f>'ادخال البيانات'!W52</f>
        <v>0</v>
      </c>
      <c r="P47">
        <f>'ادخال البيانات'!X52</f>
        <v>0</v>
      </c>
      <c r="Q47">
        <f>'ادخال البيانات'!Y52</f>
        <v>0</v>
      </c>
      <c r="R47">
        <f>'ادخال البيانات'!Z52</f>
        <v>0</v>
      </c>
      <c r="S47">
        <f>'ادخال البيانات'!AA52</f>
        <v>0</v>
      </c>
      <c r="T47">
        <f>'ادخال البيانات'!AB52</f>
        <v>0</v>
      </c>
      <c r="U47">
        <f>'ادخال البيانات'!AC52</f>
        <v>0</v>
      </c>
      <c r="V47">
        <f>'ادخال البيانات'!AD52</f>
        <v>0</v>
      </c>
      <c r="W47">
        <f>'ادخال البيانات'!AE52</f>
        <v>0</v>
      </c>
      <c r="X47">
        <f>'ادخال البيانات'!AF52</f>
        <v>0</v>
      </c>
      <c r="Y47">
        <f>'ادخال البيانات'!AG52</f>
        <v>0</v>
      </c>
      <c r="Z47">
        <f>'ادخال البيانات'!AH52</f>
        <v>0</v>
      </c>
      <c r="AA47">
        <f>'ادخال البيانات'!AI52</f>
        <v>0</v>
      </c>
    </row>
    <row r="48" spans="1:27" x14ac:dyDescent="0.2">
      <c r="A48">
        <f>'ادخال البيانات'!I53</f>
        <v>0</v>
      </c>
      <c r="B48">
        <f>'ادخال البيانات'!J53</f>
        <v>0</v>
      </c>
      <c r="C48">
        <f>'ادخال البيانات'!K53</f>
        <v>0</v>
      </c>
      <c r="D48">
        <f>'ادخال البيانات'!L53</f>
        <v>0</v>
      </c>
      <c r="E48">
        <f>'ادخال البيانات'!M53</f>
        <v>0</v>
      </c>
      <c r="F48">
        <f>'ادخال البيانات'!N53</f>
        <v>0</v>
      </c>
      <c r="G48">
        <f>'ادخال البيانات'!O53</f>
        <v>0</v>
      </c>
      <c r="H48">
        <f>'ادخال البيانات'!P53</f>
        <v>0</v>
      </c>
      <c r="I48">
        <f>'ادخال البيانات'!Q53</f>
        <v>0</v>
      </c>
      <c r="J48">
        <f>'ادخال البيانات'!R53</f>
        <v>0</v>
      </c>
      <c r="K48">
        <f>'ادخال البيانات'!S53</f>
        <v>0</v>
      </c>
      <c r="L48">
        <f>'ادخال البيانات'!T53</f>
        <v>0</v>
      </c>
      <c r="M48">
        <f>'ادخال البيانات'!U53</f>
        <v>0</v>
      </c>
      <c r="N48">
        <f>'ادخال البيانات'!V53</f>
        <v>0</v>
      </c>
      <c r="O48">
        <f>'ادخال البيانات'!W53</f>
        <v>0</v>
      </c>
      <c r="P48">
        <f>'ادخال البيانات'!X53</f>
        <v>0</v>
      </c>
      <c r="Q48">
        <f>'ادخال البيانات'!Y53</f>
        <v>0</v>
      </c>
      <c r="R48">
        <f>'ادخال البيانات'!Z53</f>
        <v>0</v>
      </c>
      <c r="S48">
        <f>'ادخال البيانات'!AA53</f>
        <v>0</v>
      </c>
      <c r="T48">
        <f>'ادخال البيانات'!AB53</f>
        <v>0</v>
      </c>
      <c r="U48">
        <f>'ادخال البيانات'!AC53</f>
        <v>0</v>
      </c>
      <c r="V48">
        <f>'ادخال البيانات'!AD53</f>
        <v>0</v>
      </c>
      <c r="W48">
        <f>'ادخال البيانات'!AE53</f>
        <v>0</v>
      </c>
      <c r="X48">
        <f>'ادخال البيانات'!AF53</f>
        <v>0</v>
      </c>
      <c r="Y48">
        <f>'ادخال البيانات'!AG53</f>
        <v>0</v>
      </c>
      <c r="Z48">
        <f>'ادخال البيانات'!AH53</f>
        <v>0</v>
      </c>
      <c r="AA48">
        <f>'ادخال البيانات'!AI53</f>
        <v>0</v>
      </c>
    </row>
    <row r="49" spans="1:27" x14ac:dyDescent="0.2">
      <c r="A49">
        <f>'ادخال البيانات'!I54</f>
        <v>0</v>
      </c>
      <c r="B49">
        <f>'ادخال البيانات'!J54</f>
        <v>0</v>
      </c>
      <c r="C49">
        <f>'ادخال البيانات'!K54</f>
        <v>0</v>
      </c>
      <c r="D49">
        <f>'ادخال البيانات'!L54</f>
        <v>0</v>
      </c>
      <c r="E49">
        <f>'ادخال البيانات'!M54</f>
        <v>0</v>
      </c>
      <c r="F49">
        <f>'ادخال البيانات'!N54</f>
        <v>0</v>
      </c>
      <c r="G49">
        <f>'ادخال البيانات'!O54</f>
        <v>0</v>
      </c>
      <c r="H49">
        <f>'ادخال البيانات'!P54</f>
        <v>0</v>
      </c>
      <c r="I49">
        <f>'ادخال البيانات'!Q54</f>
        <v>0</v>
      </c>
      <c r="J49">
        <f>'ادخال البيانات'!R54</f>
        <v>0</v>
      </c>
      <c r="K49">
        <f>'ادخال البيانات'!S54</f>
        <v>0</v>
      </c>
      <c r="L49">
        <f>'ادخال البيانات'!T54</f>
        <v>0</v>
      </c>
      <c r="M49">
        <f>'ادخال البيانات'!U54</f>
        <v>0</v>
      </c>
      <c r="N49">
        <f>'ادخال البيانات'!V54</f>
        <v>0</v>
      </c>
      <c r="O49">
        <f>'ادخال البيانات'!W54</f>
        <v>0</v>
      </c>
      <c r="P49">
        <f>'ادخال البيانات'!X54</f>
        <v>0</v>
      </c>
      <c r="Q49">
        <f>'ادخال البيانات'!Y54</f>
        <v>0</v>
      </c>
      <c r="R49">
        <f>'ادخال البيانات'!Z54</f>
        <v>0</v>
      </c>
      <c r="S49">
        <f>'ادخال البيانات'!AA54</f>
        <v>0</v>
      </c>
      <c r="T49">
        <f>'ادخال البيانات'!AB54</f>
        <v>0</v>
      </c>
      <c r="U49">
        <f>'ادخال البيانات'!AC54</f>
        <v>0</v>
      </c>
      <c r="V49">
        <f>'ادخال البيانات'!AD54</f>
        <v>0</v>
      </c>
      <c r="W49">
        <f>'ادخال البيانات'!AE54</f>
        <v>0</v>
      </c>
      <c r="X49">
        <f>'ادخال البيانات'!AF54</f>
        <v>0</v>
      </c>
      <c r="Y49">
        <f>'ادخال البيانات'!AG54</f>
        <v>0</v>
      </c>
      <c r="Z49">
        <f>'ادخال البيانات'!AH54</f>
        <v>0</v>
      </c>
      <c r="AA49">
        <f>'ادخال البيانات'!AI54</f>
        <v>0</v>
      </c>
    </row>
    <row r="50" spans="1:27" x14ac:dyDescent="0.2">
      <c r="A50">
        <f>'ادخال البيانات'!I55</f>
        <v>0</v>
      </c>
      <c r="B50">
        <f>'ادخال البيانات'!J55</f>
        <v>0</v>
      </c>
      <c r="C50">
        <f>'ادخال البيانات'!K55</f>
        <v>0</v>
      </c>
      <c r="D50">
        <f>'ادخال البيانات'!L55</f>
        <v>0</v>
      </c>
      <c r="E50">
        <f>'ادخال البيانات'!M55</f>
        <v>0</v>
      </c>
      <c r="F50">
        <f>'ادخال البيانات'!N55</f>
        <v>0</v>
      </c>
      <c r="G50">
        <f>'ادخال البيانات'!O55</f>
        <v>0</v>
      </c>
      <c r="H50">
        <f>'ادخال البيانات'!P55</f>
        <v>0</v>
      </c>
      <c r="I50">
        <f>'ادخال البيانات'!Q55</f>
        <v>0</v>
      </c>
      <c r="J50">
        <f>'ادخال البيانات'!R55</f>
        <v>0</v>
      </c>
      <c r="K50">
        <f>'ادخال البيانات'!S55</f>
        <v>0</v>
      </c>
      <c r="L50">
        <f>'ادخال البيانات'!T55</f>
        <v>0</v>
      </c>
      <c r="M50">
        <f>'ادخال البيانات'!U55</f>
        <v>0</v>
      </c>
      <c r="N50">
        <f>'ادخال البيانات'!V55</f>
        <v>0</v>
      </c>
      <c r="O50">
        <f>'ادخال البيانات'!W55</f>
        <v>0</v>
      </c>
      <c r="P50">
        <f>'ادخال البيانات'!X55</f>
        <v>0</v>
      </c>
      <c r="Q50">
        <f>'ادخال البيانات'!Y55</f>
        <v>0</v>
      </c>
      <c r="R50">
        <f>'ادخال البيانات'!Z55</f>
        <v>0</v>
      </c>
      <c r="S50">
        <f>'ادخال البيانات'!AA55</f>
        <v>0</v>
      </c>
      <c r="T50">
        <f>'ادخال البيانات'!AB55</f>
        <v>0</v>
      </c>
      <c r="U50">
        <f>'ادخال البيانات'!AC55</f>
        <v>0</v>
      </c>
      <c r="V50">
        <f>'ادخال البيانات'!AD55</f>
        <v>0</v>
      </c>
      <c r="W50">
        <f>'ادخال البيانات'!AE55</f>
        <v>0</v>
      </c>
      <c r="X50">
        <f>'ادخال البيانات'!AF55</f>
        <v>0</v>
      </c>
      <c r="Y50">
        <f>'ادخال البيانات'!AG55</f>
        <v>0</v>
      </c>
      <c r="Z50">
        <f>'ادخال البيانات'!AH55</f>
        <v>0</v>
      </c>
      <c r="AA50">
        <f>'ادخال البيانات'!AI55</f>
        <v>0</v>
      </c>
    </row>
    <row r="51" spans="1:27" x14ac:dyDescent="0.2">
      <c r="A51">
        <f>'ادخال البيانات'!I56</f>
        <v>0</v>
      </c>
      <c r="B51">
        <f>'ادخال البيانات'!J56</f>
        <v>0</v>
      </c>
      <c r="C51">
        <f>'ادخال البيانات'!K56</f>
        <v>0</v>
      </c>
      <c r="D51">
        <f>'ادخال البيانات'!L56</f>
        <v>0</v>
      </c>
      <c r="E51">
        <f>'ادخال البيانات'!M56</f>
        <v>0</v>
      </c>
      <c r="F51">
        <f>'ادخال البيانات'!N56</f>
        <v>0</v>
      </c>
      <c r="G51">
        <f>'ادخال البيانات'!O56</f>
        <v>0</v>
      </c>
      <c r="H51">
        <f>'ادخال البيانات'!P56</f>
        <v>0</v>
      </c>
      <c r="I51">
        <f>'ادخال البيانات'!Q56</f>
        <v>0</v>
      </c>
      <c r="J51">
        <f>'ادخال البيانات'!R56</f>
        <v>0</v>
      </c>
      <c r="K51">
        <f>'ادخال البيانات'!S56</f>
        <v>0</v>
      </c>
      <c r="L51">
        <f>'ادخال البيانات'!T56</f>
        <v>0</v>
      </c>
      <c r="M51">
        <f>'ادخال البيانات'!U56</f>
        <v>0</v>
      </c>
      <c r="N51">
        <f>'ادخال البيانات'!V56</f>
        <v>0</v>
      </c>
      <c r="O51">
        <f>'ادخال البيانات'!W56</f>
        <v>0</v>
      </c>
      <c r="P51">
        <f>'ادخال البيانات'!X56</f>
        <v>0</v>
      </c>
      <c r="Q51">
        <f>'ادخال البيانات'!Y56</f>
        <v>0</v>
      </c>
      <c r="R51">
        <f>'ادخال البيانات'!Z56</f>
        <v>0</v>
      </c>
      <c r="S51">
        <f>'ادخال البيانات'!AA56</f>
        <v>0</v>
      </c>
      <c r="T51">
        <f>'ادخال البيانات'!AB56</f>
        <v>0</v>
      </c>
      <c r="U51">
        <f>'ادخال البيانات'!AC56</f>
        <v>0</v>
      </c>
      <c r="V51">
        <f>'ادخال البيانات'!AD56</f>
        <v>0</v>
      </c>
      <c r="W51">
        <f>'ادخال البيانات'!AE56</f>
        <v>0</v>
      </c>
      <c r="X51">
        <f>'ادخال البيانات'!AF56</f>
        <v>0</v>
      </c>
      <c r="Y51">
        <f>'ادخال البيانات'!AG56</f>
        <v>0</v>
      </c>
      <c r="Z51">
        <f>'ادخال البيانات'!AH56</f>
        <v>0</v>
      </c>
      <c r="AA51">
        <f>'ادخال البيانات'!AI56</f>
        <v>0</v>
      </c>
    </row>
    <row r="52" spans="1:27" x14ac:dyDescent="0.2">
      <c r="A52">
        <f>'ادخال البيانات'!I57</f>
        <v>0</v>
      </c>
      <c r="B52">
        <f>'ادخال البيانات'!J57</f>
        <v>0</v>
      </c>
      <c r="C52">
        <f>'ادخال البيانات'!K57</f>
        <v>0</v>
      </c>
      <c r="D52">
        <f>'ادخال البيانات'!L57</f>
        <v>0</v>
      </c>
      <c r="E52">
        <f>'ادخال البيانات'!M57</f>
        <v>0</v>
      </c>
      <c r="F52">
        <f>'ادخال البيانات'!N57</f>
        <v>0</v>
      </c>
      <c r="G52">
        <f>'ادخال البيانات'!O57</f>
        <v>0</v>
      </c>
      <c r="H52">
        <f>'ادخال البيانات'!P57</f>
        <v>0</v>
      </c>
      <c r="I52">
        <f>'ادخال البيانات'!Q57</f>
        <v>0</v>
      </c>
      <c r="J52">
        <f>'ادخال البيانات'!R57</f>
        <v>0</v>
      </c>
      <c r="K52">
        <f>'ادخال البيانات'!S57</f>
        <v>0</v>
      </c>
      <c r="L52">
        <f>'ادخال البيانات'!T57</f>
        <v>0</v>
      </c>
      <c r="M52">
        <f>'ادخال البيانات'!U57</f>
        <v>0</v>
      </c>
      <c r="N52">
        <f>'ادخال البيانات'!V57</f>
        <v>0</v>
      </c>
      <c r="O52">
        <f>'ادخال البيانات'!W57</f>
        <v>0</v>
      </c>
      <c r="P52">
        <f>'ادخال البيانات'!X57</f>
        <v>0</v>
      </c>
      <c r="Q52">
        <f>'ادخال البيانات'!Y57</f>
        <v>0</v>
      </c>
      <c r="R52">
        <f>'ادخال البيانات'!Z57</f>
        <v>0</v>
      </c>
      <c r="S52">
        <f>'ادخال البيانات'!AA57</f>
        <v>0</v>
      </c>
      <c r="T52">
        <f>'ادخال البيانات'!AB57</f>
        <v>0</v>
      </c>
      <c r="U52">
        <f>'ادخال البيانات'!AC57</f>
        <v>0</v>
      </c>
      <c r="V52">
        <f>'ادخال البيانات'!AD57</f>
        <v>0</v>
      </c>
      <c r="W52">
        <f>'ادخال البيانات'!AE57</f>
        <v>0</v>
      </c>
      <c r="X52">
        <f>'ادخال البيانات'!AF57</f>
        <v>0</v>
      </c>
      <c r="Y52">
        <f>'ادخال البيانات'!AG57</f>
        <v>0</v>
      </c>
      <c r="Z52">
        <f>'ادخال البيانات'!AH57</f>
        <v>0</v>
      </c>
      <c r="AA52">
        <f>'ادخال البيانات'!AI57</f>
        <v>0</v>
      </c>
    </row>
    <row r="53" spans="1:27" x14ac:dyDescent="0.2">
      <c r="A53">
        <f>'ادخال البيانات'!I58</f>
        <v>0</v>
      </c>
      <c r="B53">
        <f>'ادخال البيانات'!J58</f>
        <v>0</v>
      </c>
      <c r="C53">
        <f>'ادخال البيانات'!K58</f>
        <v>0</v>
      </c>
      <c r="D53">
        <f>'ادخال البيانات'!L58</f>
        <v>0</v>
      </c>
      <c r="E53">
        <f>'ادخال البيانات'!M58</f>
        <v>0</v>
      </c>
      <c r="F53">
        <f>'ادخال البيانات'!N58</f>
        <v>0</v>
      </c>
      <c r="G53">
        <f>'ادخال البيانات'!O58</f>
        <v>0</v>
      </c>
      <c r="H53">
        <f>'ادخال البيانات'!P58</f>
        <v>0</v>
      </c>
      <c r="I53">
        <f>'ادخال البيانات'!Q58</f>
        <v>0</v>
      </c>
      <c r="J53">
        <f>'ادخال البيانات'!R58</f>
        <v>0</v>
      </c>
      <c r="K53">
        <f>'ادخال البيانات'!S58</f>
        <v>0</v>
      </c>
      <c r="L53">
        <f>'ادخال البيانات'!T58</f>
        <v>0</v>
      </c>
      <c r="M53">
        <f>'ادخال البيانات'!U58</f>
        <v>0</v>
      </c>
      <c r="N53">
        <f>'ادخال البيانات'!V58</f>
        <v>0</v>
      </c>
      <c r="O53">
        <f>'ادخال البيانات'!W58</f>
        <v>0</v>
      </c>
      <c r="P53">
        <f>'ادخال البيانات'!X58</f>
        <v>0</v>
      </c>
      <c r="Q53">
        <f>'ادخال البيانات'!Y58</f>
        <v>0</v>
      </c>
      <c r="R53">
        <f>'ادخال البيانات'!Z58</f>
        <v>0</v>
      </c>
      <c r="S53">
        <f>'ادخال البيانات'!AA58</f>
        <v>0</v>
      </c>
      <c r="T53">
        <f>'ادخال البيانات'!AB58</f>
        <v>0</v>
      </c>
      <c r="U53">
        <f>'ادخال البيانات'!AC58</f>
        <v>0</v>
      </c>
      <c r="V53">
        <f>'ادخال البيانات'!AD58</f>
        <v>0</v>
      </c>
      <c r="W53">
        <f>'ادخال البيانات'!AE58</f>
        <v>0</v>
      </c>
      <c r="X53">
        <f>'ادخال البيانات'!AF58</f>
        <v>0</v>
      </c>
      <c r="Y53">
        <f>'ادخال البيانات'!AG58</f>
        <v>0</v>
      </c>
      <c r="Z53">
        <f>'ادخال البيانات'!AH58</f>
        <v>0</v>
      </c>
      <c r="AA53">
        <f>'ادخال البيانات'!AI58</f>
        <v>0</v>
      </c>
    </row>
    <row r="54" spans="1:27" x14ac:dyDescent="0.2">
      <c r="A54">
        <f>'ادخال البيانات'!I59</f>
        <v>0</v>
      </c>
      <c r="B54">
        <f>'ادخال البيانات'!J59</f>
        <v>0</v>
      </c>
      <c r="C54">
        <f>'ادخال البيانات'!K59</f>
        <v>0</v>
      </c>
      <c r="D54">
        <f>'ادخال البيانات'!L59</f>
        <v>0</v>
      </c>
      <c r="E54">
        <f>'ادخال البيانات'!M59</f>
        <v>0</v>
      </c>
      <c r="F54">
        <f>'ادخال البيانات'!N59</f>
        <v>0</v>
      </c>
      <c r="G54">
        <f>'ادخال البيانات'!O59</f>
        <v>0</v>
      </c>
      <c r="H54">
        <f>'ادخال البيانات'!P59</f>
        <v>0</v>
      </c>
      <c r="I54">
        <f>'ادخال البيانات'!Q59</f>
        <v>0</v>
      </c>
      <c r="J54">
        <f>'ادخال البيانات'!R59</f>
        <v>0</v>
      </c>
      <c r="K54">
        <f>'ادخال البيانات'!S59</f>
        <v>0</v>
      </c>
      <c r="L54">
        <f>'ادخال البيانات'!T59</f>
        <v>0</v>
      </c>
      <c r="M54">
        <f>'ادخال البيانات'!U59</f>
        <v>0</v>
      </c>
      <c r="N54">
        <f>'ادخال البيانات'!V59</f>
        <v>0</v>
      </c>
      <c r="O54">
        <f>'ادخال البيانات'!W59</f>
        <v>0</v>
      </c>
      <c r="P54">
        <f>'ادخال البيانات'!X59</f>
        <v>0</v>
      </c>
      <c r="Q54">
        <f>'ادخال البيانات'!Y59</f>
        <v>0</v>
      </c>
      <c r="R54">
        <f>'ادخال البيانات'!Z59</f>
        <v>0</v>
      </c>
      <c r="S54">
        <f>'ادخال البيانات'!AA59</f>
        <v>0</v>
      </c>
      <c r="T54">
        <f>'ادخال البيانات'!AB59</f>
        <v>0</v>
      </c>
      <c r="U54">
        <f>'ادخال البيانات'!AC59</f>
        <v>0</v>
      </c>
      <c r="V54">
        <f>'ادخال البيانات'!AD59</f>
        <v>0</v>
      </c>
      <c r="W54">
        <f>'ادخال البيانات'!AE59</f>
        <v>0</v>
      </c>
      <c r="X54">
        <f>'ادخال البيانات'!AF59</f>
        <v>0</v>
      </c>
      <c r="Y54">
        <f>'ادخال البيانات'!AG59</f>
        <v>0</v>
      </c>
      <c r="Z54">
        <f>'ادخال البيانات'!AH59</f>
        <v>0</v>
      </c>
      <c r="AA54">
        <f>'ادخال البيانات'!AI59</f>
        <v>0</v>
      </c>
    </row>
    <row r="55" spans="1:27" x14ac:dyDescent="0.2">
      <c r="A55">
        <f>'ادخال البيانات'!I60</f>
        <v>0</v>
      </c>
      <c r="B55">
        <f>'ادخال البيانات'!J60</f>
        <v>0</v>
      </c>
      <c r="C55">
        <f>'ادخال البيانات'!K60</f>
        <v>0</v>
      </c>
      <c r="D55">
        <f>'ادخال البيانات'!L60</f>
        <v>0</v>
      </c>
      <c r="E55">
        <f>'ادخال البيانات'!M60</f>
        <v>0</v>
      </c>
      <c r="F55">
        <f>'ادخال البيانات'!N60</f>
        <v>0</v>
      </c>
      <c r="G55">
        <f>'ادخال البيانات'!O60</f>
        <v>0</v>
      </c>
      <c r="H55">
        <f>'ادخال البيانات'!P60</f>
        <v>0</v>
      </c>
      <c r="I55">
        <f>'ادخال البيانات'!Q60</f>
        <v>0</v>
      </c>
      <c r="J55">
        <f>'ادخال البيانات'!R60</f>
        <v>0</v>
      </c>
      <c r="K55">
        <f>'ادخال البيانات'!S60</f>
        <v>0</v>
      </c>
      <c r="L55">
        <f>'ادخال البيانات'!T60</f>
        <v>0</v>
      </c>
      <c r="M55">
        <f>'ادخال البيانات'!U60</f>
        <v>0</v>
      </c>
      <c r="N55">
        <f>'ادخال البيانات'!V60</f>
        <v>0</v>
      </c>
      <c r="O55">
        <f>'ادخال البيانات'!W60</f>
        <v>0</v>
      </c>
      <c r="P55">
        <f>'ادخال البيانات'!X60</f>
        <v>0</v>
      </c>
      <c r="Q55">
        <f>'ادخال البيانات'!Y60</f>
        <v>0</v>
      </c>
      <c r="R55">
        <f>'ادخال البيانات'!Z60</f>
        <v>0</v>
      </c>
      <c r="S55">
        <f>'ادخال البيانات'!AA60</f>
        <v>0</v>
      </c>
      <c r="T55">
        <f>'ادخال البيانات'!AB60</f>
        <v>0</v>
      </c>
      <c r="U55">
        <f>'ادخال البيانات'!AC60</f>
        <v>0</v>
      </c>
      <c r="V55">
        <f>'ادخال البيانات'!AD60</f>
        <v>0</v>
      </c>
      <c r="W55">
        <f>'ادخال البيانات'!AE60</f>
        <v>0</v>
      </c>
      <c r="X55">
        <f>'ادخال البيانات'!AF60</f>
        <v>0</v>
      </c>
      <c r="Y55">
        <f>'ادخال البيانات'!AG60</f>
        <v>0</v>
      </c>
      <c r="Z55">
        <f>'ادخال البيانات'!AH60</f>
        <v>0</v>
      </c>
      <c r="AA55">
        <f>'ادخال البيانات'!AI60</f>
        <v>0</v>
      </c>
    </row>
    <row r="56" spans="1:27" x14ac:dyDescent="0.2">
      <c r="A56">
        <f>'ادخال البيانات'!I61</f>
        <v>0</v>
      </c>
      <c r="B56">
        <f>'ادخال البيانات'!J61</f>
        <v>0</v>
      </c>
      <c r="C56">
        <f>'ادخال البيانات'!K61</f>
        <v>0</v>
      </c>
      <c r="D56">
        <f>'ادخال البيانات'!L61</f>
        <v>0</v>
      </c>
      <c r="E56">
        <f>'ادخال البيانات'!M61</f>
        <v>0</v>
      </c>
      <c r="F56">
        <f>'ادخال البيانات'!N61</f>
        <v>0</v>
      </c>
      <c r="G56">
        <f>'ادخال البيانات'!O61</f>
        <v>0</v>
      </c>
      <c r="H56">
        <f>'ادخال البيانات'!P61</f>
        <v>0</v>
      </c>
      <c r="I56">
        <f>'ادخال البيانات'!Q61</f>
        <v>0</v>
      </c>
      <c r="J56">
        <f>'ادخال البيانات'!R61</f>
        <v>0</v>
      </c>
      <c r="K56">
        <f>'ادخال البيانات'!S61</f>
        <v>0</v>
      </c>
      <c r="L56">
        <f>'ادخال البيانات'!T61</f>
        <v>0</v>
      </c>
      <c r="M56">
        <f>'ادخال البيانات'!U61</f>
        <v>0</v>
      </c>
      <c r="N56">
        <f>'ادخال البيانات'!V61</f>
        <v>0</v>
      </c>
      <c r="O56">
        <f>'ادخال البيانات'!W61</f>
        <v>0</v>
      </c>
      <c r="P56">
        <f>'ادخال البيانات'!X61</f>
        <v>0</v>
      </c>
      <c r="Q56">
        <f>'ادخال البيانات'!Y61</f>
        <v>0</v>
      </c>
      <c r="R56">
        <f>'ادخال البيانات'!Z61</f>
        <v>0</v>
      </c>
      <c r="S56">
        <f>'ادخال البيانات'!AA61</f>
        <v>0</v>
      </c>
      <c r="T56">
        <f>'ادخال البيانات'!AB61</f>
        <v>0</v>
      </c>
      <c r="U56">
        <f>'ادخال البيانات'!AC61</f>
        <v>0</v>
      </c>
      <c r="V56">
        <f>'ادخال البيانات'!AD61</f>
        <v>0</v>
      </c>
      <c r="W56">
        <f>'ادخال البيانات'!AE61</f>
        <v>0</v>
      </c>
      <c r="X56">
        <f>'ادخال البيانات'!AF61</f>
        <v>0</v>
      </c>
      <c r="Y56">
        <f>'ادخال البيانات'!AG61</f>
        <v>0</v>
      </c>
      <c r="Z56">
        <f>'ادخال البيانات'!AH61</f>
        <v>0</v>
      </c>
      <c r="AA56">
        <f>'ادخال البيانات'!AI61</f>
        <v>0</v>
      </c>
    </row>
    <row r="57" spans="1:27" x14ac:dyDescent="0.2">
      <c r="A57">
        <f>'ادخال البيانات'!I62</f>
        <v>0</v>
      </c>
      <c r="B57">
        <f>'ادخال البيانات'!J62</f>
        <v>0</v>
      </c>
      <c r="C57">
        <f>'ادخال البيانات'!K62</f>
        <v>0</v>
      </c>
      <c r="D57">
        <f>'ادخال البيانات'!L62</f>
        <v>0</v>
      </c>
      <c r="E57">
        <f>'ادخال البيانات'!M62</f>
        <v>0</v>
      </c>
      <c r="F57">
        <f>'ادخال البيانات'!N62</f>
        <v>0</v>
      </c>
      <c r="G57">
        <f>'ادخال البيانات'!O62</f>
        <v>0</v>
      </c>
      <c r="H57">
        <f>'ادخال البيانات'!P62</f>
        <v>0</v>
      </c>
      <c r="I57">
        <f>'ادخال البيانات'!Q62</f>
        <v>0</v>
      </c>
      <c r="J57">
        <f>'ادخال البيانات'!R62</f>
        <v>0</v>
      </c>
      <c r="K57">
        <f>'ادخال البيانات'!S62</f>
        <v>0</v>
      </c>
      <c r="L57">
        <f>'ادخال البيانات'!T62</f>
        <v>0</v>
      </c>
      <c r="M57">
        <f>'ادخال البيانات'!U62</f>
        <v>0</v>
      </c>
      <c r="N57">
        <f>'ادخال البيانات'!V62</f>
        <v>0</v>
      </c>
      <c r="O57">
        <f>'ادخال البيانات'!W62</f>
        <v>0</v>
      </c>
      <c r="P57">
        <f>'ادخال البيانات'!X62</f>
        <v>0</v>
      </c>
      <c r="Q57">
        <f>'ادخال البيانات'!Y62</f>
        <v>0</v>
      </c>
      <c r="R57">
        <f>'ادخال البيانات'!Z62</f>
        <v>0</v>
      </c>
      <c r="S57">
        <f>'ادخال البيانات'!AA62</f>
        <v>0</v>
      </c>
      <c r="T57">
        <f>'ادخال البيانات'!AB62</f>
        <v>0</v>
      </c>
      <c r="U57">
        <f>'ادخال البيانات'!AC62</f>
        <v>0</v>
      </c>
      <c r="V57">
        <f>'ادخال البيانات'!AD62</f>
        <v>0</v>
      </c>
      <c r="W57">
        <f>'ادخال البيانات'!AE62</f>
        <v>0</v>
      </c>
      <c r="X57">
        <f>'ادخال البيانات'!AF62</f>
        <v>0</v>
      </c>
      <c r="Y57">
        <f>'ادخال البيانات'!AG62</f>
        <v>0</v>
      </c>
      <c r="Z57">
        <f>'ادخال البيانات'!AH62</f>
        <v>0</v>
      </c>
      <c r="AA57">
        <f>'ادخال البيانات'!AI62</f>
        <v>0</v>
      </c>
    </row>
    <row r="58" spans="1:27" x14ac:dyDescent="0.2">
      <c r="A58">
        <f>'ادخال البيانات'!I63</f>
        <v>0</v>
      </c>
      <c r="B58">
        <f>'ادخال البيانات'!J63</f>
        <v>0</v>
      </c>
      <c r="C58">
        <f>'ادخال البيانات'!K63</f>
        <v>0</v>
      </c>
      <c r="D58">
        <f>'ادخال البيانات'!L63</f>
        <v>0</v>
      </c>
      <c r="E58">
        <f>'ادخال البيانات'!M63</f>
        <v>0</v>
      </c>
      <c r="F58">
        <f>'ادخال البيانات'!N63</f>
        <v>0</v>
      </c>
      <c r="G58">
        <f>'ادخال البيانات'!O63</f>
        <v>0</v>
      </c>
      <c r="H58">
        <f>'ادخال البيانات'!P63</f>
        <v>0</v>
      </c>
      <c r="I58">
        <f>'ادخال البيانات'!Q63</f>
        <v>0</v>
      </c>
      <c r="J58">
        <f>'ادخال البيانات'!R63</f>
        <v>0</v>
      </c>
      <c r="K58">
        <f>'ادخال البيانات'!S63</f>
        <v>0</v>
      </c>
      <c r="L58">
        <f>'ادخال البيانات'!T63</f>
        <v>0</v>
      </c>
      <c r="M58">
        <f>'ادخال البيانات'!U63</f>
        <v>0</v>
      </c>
      <c r="N58">
        <f>'ادخال البيانات'!V63</f>
        <v>0</v>
      </c>
      <c r="O58">
        <f>'ادخال البيانات'!W63</f>
        <v>0</v>
      </c>
      <c r="P58">
        <f>'ادخال البيانات'!X63</f>
        <v>0</v>
      </c>
      <c r="Q58">
        <f>'ادخال البيانات'!Y63</f>
        <v>0</v>
      </c>
      <c r="R58">
        <f>'ادخال البيانات'!Z63</f>
        <v>0</v>
      </c>
      <c r="S58">
        <f>'ادخال البيانات'!AA63</f>
        <v>0</v>
      </c>
      <c r="T58">
        <f>'ادخال البيانات'!AB63</f>
        <v>0</v>
      </c>
      <c r="U58">
        <f>'ادخال البيانات'!AC63</f>
        <v>0</v>
      </c>
      <c r="V58">
        <f>'ادخال البيانات'!AD63</f>
        <v>0</v>
      </c>
      <c r="W58">
        <f>'ادخال البيانات'!AE63</f>
        <v>0</v>
      </c>
      <c r="X58">
        <f>'ادخال البيانات'!AF63</f>
        <v>0</v>
      </c>
      <c r="Y58">
        <f>'ادخال البيانات'!AG63</f>
        <v>0</v>
      </c>
      <c r="Z58">
        <f>'ادخال البيانات'!AH63</f>
        <v>0</v>
      </c>
      <c r="AA58">
        <f>'ادخال البيانات'!AI63</f>
        <v>0</v>
      </c>
    </row>
    <row r="59" spans="1:27" x14ac:dyDescent="0.2">
      <c r="A59">
        <f>'ادخال البيانات'!I64</f>
        <v>0</v>
      </c>
      <c r="B59">
        <f>'ادخال البيانات'!J64</f>
        <v>0</v>
      </c>
      <c r="C59">
        <f>'ادخال البيانات'!K64</f>
        <v>0</v>
      </c>
      <c r="D59">
        <f>'ادخال البيانات'!L64</f>
        <v>0</v>
      </c>
      <c r="E59">
        <f>'ادخال البيانات'!M64</f>
        <v>0</v>
      </c>
      <c r="F59">
        <f>'ادخال البيانات'!N64</f>
        <v>0</v>
      </c>
      <c r="G59">
        <f>'ادخال البيانات'!O64</f>
        <v>0</v>
      </c>
      <c r="H59">
        <f>'ادخال البيانات'!P64</f>
        <v>0</v>
      </c>
      <c r="I59">
        <f>'ادخال البيانات'!Q64</f>
        <v>0</v>
      </c>
      <c r="J59">
        <f>'ادخال البيانات'!R64</f>
        <v>0</v>
      </c>
      <c r="K59">
        <f>'ادخال البيانات'!S64</f>
        <v>0</v>
      </c>
      <c r="L59">
        <f>'ادخال البيانات'!T64</f>
        <v>0</v>
      </c>
      <c r="M59">
        <f>'ادخال البيانات'!U64</f>
        <v>0</v>
      </c>
      <c r="N59">
        <f>'ادخال البيانات'!V64</f>
        <v>0</v>
      </c>
      <c r="O59">
        <f>'ادخال البيانات'!W64</f>
        <v>0</v>
      </c>
      <c r="P59">
        <f>'ادخال البيانات'!X64</f>
        <v>0</v>
      </c>
      <c r="Q59">
        <f>'ادخال البيانات'!Y64</f>
        <v>0</v>
      </c>
      <c r="R59">
        <f>'ادخال البيانات'!Z64</f>
        <v>0</v>
      </c>
      <c r="S59">
        <f>'ادخال البيانات'!AA64</f>
        <v>0</v>
      </c>
      <c r="T59">
        <f>'ادخال البيانات'!AB64</f>
        <v>0</v>
      </c>
      <c r="U59">
        <f>'ادخال البيانات'!AC64</f>
        <v>0</v>
      </c>
      <c r="V59">
        <f>'ادخال البيانات'!AD64</f>
        <v>0</v>
      </c>
      <c r="W59">
        <f>'ادخال البيانات'!AE64</f>
        <v>0</v>
      </c>
      <c r="X59">
        <f>'ادخال البيانات'!AF64</f>
        <v>0</v>
      </c>
      <c r="Y59">
        <f>'ادخال البيانات'!AG64</f>
        <v>0</v>
      </c>
      <c r="Z59">
        <f>'ادخال البيانات'!AH64</f>
        <v>0</v>
      </c>
      <c r="AA59">
        <f>'ادخال البيانات'!AI64</f>
        <v>0</v>
      </c>
    </row>
    <row r="60" spans="1:27" x14ac:dyDescent="0.2">
      <c r="A60">
        <f>'ادخال البيانات'!I65</f>
        <v>0</v>
      </c>
      <c r="B60">
        <f>'ادخال البيانات'!J65</f>
        <v>0</v>
      </c>
      <c r="C60">
        <f>'ادخال البيانات'!K65</f>
        <v>0</v>
      </c>
      <c r="D60">
        <f>'ادخال البيانات'!L65</f>
        <v>0</v>
      </c>
      <c r="E60">
        <f>'ادخال البيانات'!M65</f>
        <v>0</v>
      </c>
      <c r="F60">
        <f>'ادخال البيانات'!N65</f>
        <v>0</v>
      </c>
      <c r="G60">
        <f>'ادخال البيانات'!O65</f>
        <v>0</v>
      </c>
      <c r="H60">
        <f>'ادخال البيانات'!P65</f>
        <v>0</v>
      </c>
      <c r="I60">
        <f>'ادخال البيانات'!Q65</f>
        <v>0</v>
      </c>
      <c r="J60">
        <f>'ادخال البيانات'!R65</f>
        <v>0</v>
      </c>
      <c r="K60">
        <f>'ادخال البيانات'!S65</f>
        <v>0</v>
      </c>
      <c r="L60">
        <f>'ادخال البيانات'!T65</f>
        <v>0</v>
      </c>
      <c r="M60">
        <f>'ادخال البيانات'!U65</f>
        <v>0</v>
      </c>
      <c r="N60">
        <f>'ادخال البيانات'!V65</f>
        <v>0</v>
      </c>
      <c r="O60">
        <f>'ادخال البيانات'!W65</f>
        <v>0</v>
      </c>
      <c r="P60">
        <f>'ادخال البيانات'!X65</f>
        <v>0</v>
      </c>
      <c r="Q60">
        <f>'ادخال البيانات'!Y65</f>
        <v>0</v>
      </c>
      <c r="R60">
        <f>'ادخال البيانات'!Z65</f>
        <v>0</v>
      </c>
      <c r="S60">
        <f>'ادخال البيانات'!AA65</f>
        <v>0</v>
      </c>
      <c r="T60">
        <f>'ادخال البيانات'!AB65</f>
        <v>0</v>
      </c>
      <c r="U60">
        <f>'ادخال البيانات'!AC65</f>
        <v>0</v>
      </c>
      <c r="V60">
        <f>'ادخال البيانات'!AD65</f>
        <v>0</v>
      </c>
      <c r="W60">
        <f>'ادخال البيانات'!AE65</f>
        <v>0</v>
      </c>
      <c r="X60">
        <f>'ادخال البيانات'!AF65</f>
        <v>0</v>
      </c>
      <c r="Y60">
        <f>'ادخال البيانات'!AG65</f>
        <v>0</v>
      </c>
      <c r="Z60">
        <f>'ادخال البيانات'!AH65</f>
        <v>0</v>
      </c>
      <c r="AA60">
        <f>'ادخال البيانات'!AI65</f>
        <v>0</v>
      </c>
    </row>
    <row r="61" spans="1:27" x14ac:dyDescent="0.2">
      <c r="A61">
        <f>'ادخال البيانات'!I66</f>
        <v>0</v>
      </c>
      <c r="B61">
        <f>'ادخال البيانات'!J66</f>
        <v>0</v>
      </c>
      <c r="C61">
        <f>'ادخال البيانات'!K66</f>
        <v>0</v>
      </c>
      <c r="D61">
        <f>'ادخال البيانات'!L66</f>
        <v>0</v>
      </c>
      <c r="E61">
        <f>'ادخال البيانات'!M66</f>
        <v>0</v>
      </c>
      <c r="F61">
        <f>'ادخال البيانات'!N66</f>
        <v>0</v>
      </c>
      <c r="G61">
        <f>'ادخال البيانات'!O66</f>
        <v>0</v>
      </c>
      <c r="H61">
        <f>'ادخال البيانات'!P66</f>
        <v>0</v>
      </c>
      <c r="I61">
        <f>'ادخال البيانات'!Q66</f>
        <v>0</v>
      </c>
      <c r="J61">
        <f>'ادخال البيانات'!R66</f>
        <v>0</v>
      </c>
      <c r="K61">
        <f>'ادخال البيانات'!S66</f>
        <v>0</v>
      </c>
      <c r="L61">
        <f>'ادخال البيانات'!T66</f>
        <v>0</v>
      </c>
      <c r="M61">
        <f>'ادخال البيانات'!U66</f>
        <v>0</v>
      </c>
      <c r="N61">
        <f>'ادخال البيانات'!V66</f>
        <v>0</v>
      </c>
      <c r="O61">
        <f>'ادخال البيانات'!W66</f>
        <v>0</v>
      </c>
      <c r="P61">
        <f>'ادخال البيانات'!X66</f>
        <v>0</v>
      </c>
      <c r="Q61">
        <f>'ادخال البيانات'!Y66</f>
        <v>0</v>
      </c>
      <c r="R61">
        <f>'ادخال البيانات'!Z66</f>
        <v>0</v>
      </c>
      <c r="S61">
        <f>'ادخال البيانات'!AA66</f>
        <v>0</v>
      </c>
      <c r="T61">
        <f>'ادخال البيانات'!AB66</f>
        <v>0</v>
      </c>
      <c r="U61">
        <f>'ادخال البيانات'!AC66</f>
        <v>0</v>
      </c>
      <c r="V61">
        <f>'ادخال البيانات'!AD66</f>
        <v>0</v>
      </c>
      <c r="W61">
        <f>'ادخال البيانات'!AE66</f>
        <v>0</v>
      </c>
      <c r="X61">
        <f>'ادخال البيانات'!AF66</f>
        <v>0</v>
      </c>
      <c r="Y61">
        <f>'ادخال البيانات'!AG66</f>
        <v>0</v>
      </c>
      <c r="Z61">
        <f>'ادخال البيانات'!AH66</f>
        <v>0</v>
      </c>
      <c r="AA61">
        <f>'ادخال البيانات'!AI66</f>
        <v>0</v>
      </c>
    </row>
    <row r="62" spans="1:27" x14ac:dyDescent="0.2">
      <c r="A62">
        <f>'ادخال البيانات'!I67</f>
        <v>0</v>
      </c>
      <c r="B62">
        <f>'ادخال البيانات'!J67</f>
        <v>0</v>
      </c>
      <c r="C62">
        <f>'ادخال البيانات'!K67</f>
        <v>0</v>
      </c>
      <c r="D62">
        <f>'ادخال البيانات'!L67</f>
        <v>0</v>
      </c>
      <c r="E62">
        <f>'ادخال البيانات'!M67</f>
        <v>0</v>
      </c>
      <c r="F62">
        <f>'ادخال البيانات'!N67</f>
        <v>0</v>
      </c>
      <c r="G62">
        <f>'ادخال البيانات'!O67</f>
        <v>0</v>
      </c>
      <c r="H62">
        <f>'ادخال البيانات'!P67</f>
        <v>0</v>
      </c>
      <c r="I62">
        <f>'ادخال البيانات'!Q67</f>
        <v>0</v>
      </c>
      <c r="J62">
        <f>'ادخال البيانات'!R67</f>
        <v>0</v>
      </c>
      <c r="K62">
        <f>'ادخال البيانات'!S67</f>
        <v>0</v>
      </c>
      <c r="L62">
        <f>'ادخال البيانات'!T67</f>
        <v>0</v>
      </c>
      <c r="M62">
        <f>'ادخال البيانات'!U67</f>
        <v>0</v>
      </c>
      <c r="N62">
        <f>'ادخال البيانات'!V67</f>
        <v>0</v>
      </c>
      <c r="O62">
        <f>'ادخال البيانات'!W67</f>
        <v>0</v>
      </c>
      <c r="P62">
        <f>'ادخال البيانات'!X67</f>
        <v>0</v>
      </c>
      <c r="Q62">
        <f>'ادخال البيانات'!Y67</f>
        <v>0</v>
      </c>
      <c r="R62">
        <f>'ادخال البيانات'!Z67</f>
        <v>0</v>
      </c>
      <c r="S62">
        <f>'ادخال البيانات'!AA67</f>
        <v>0</v>
      </c>
      <c r="T62">
        <f>'ادخال البيانات'!AB67</f>
        <v>0</v>
      </c>
      <c r="U62">
        <f>'ادخال البيانات'!AC67</f>
        <v>0</v>
      </c>
      <c r="V62">
        <f>'ادخال البيانات'!AD67</f>
        <v>0</v>
      </c>
      <c r="W62">
        <f>'ادخال البيانات'!AE67</f>
        <v>0</v>
      </c>
      <c r="X62">
        <f>'ادخال البيانات'!AF67</f>
        <v>0</v>
      </c>
      <c r="Y62">
        <f>'ادخال البيانات'!AG67</f>
        <v>0</v>
      </c>
      <c r="Z62">
        <f>'ادخال البيانات'!AH67</f>
        <v>0</v>
      </c>
      <c r="AA62">
        <f>'ادخال البيانات'!AI67</f>
        <v>0</v>
      </c>
    </row>
    <row r="63" spans="1:27" x14ac:dyDescent="0.2">
      <c r="A63">
        <f>'ادخال البيانات'!I68</f>
        <v>0</v>
      </c>
      <c r="B63">
        <f>'ادخال البيانات'!J68</f>
        <v>0</v>
      </c>
      <c r="C63">
        <f>'ادخال البيانات'!K68</f>
        <v>0</v>
      </c>
      <c r="D63">
        <f>'ادخال البيانات'!L68</f>
        <v>0</v>
      </c>
      <c r="E63">
        <f>'ادخال البيانات'!M68</f>
        <v>0</v>
      </c>
      <c r="F63">
        <f>'ادخال البيانات'!N68</f>
        <v>0</v>
      </c>
      <c r="G63">
        <f>'ادخال البيانات'!O68</f>
        <v>0</v>
      </c>
      <c r="H63">
        <f>'ادخال البيانات'!P68</f>
        <v>0</v>
      </c>
      <c r="I63">
        <f>'ادخال البيانات'!Q68</f>
        <v>0</v>
      </c>
      <c r="J63">
        <f>'ادخال البيانات'!R68</f>
        <v>0</v>
      </c>
      <c r="K63">
        <f>'ادخال البيانات'!S68</f>
        <v>0</v>
      </c>
      <c r="L63">
        <f>'ادخال البيانات'!T68</f>
        <v>0</v>
      </c>
      <c r="M63">
        <f>'ادخال البيانات'!U68</f>
        <v>0</v>
      </c>
      <c r="N63">
        <f>'ادخال البيانات'!V68</f>
        <v>0</v>
      </c>
      <c r="O63">
        <f>'ادخال البيانات'!W68</f>
        <v>0</v>
      </c>
      <c r="P63">
        <f>'ادخال البيانات'!X68</f>
        <v>0</v>
      </c>
      <c r="Q63">
        <f>'ادخال البيانات'!Y68</f>
        <v>0</v>
      </c>
      <c r="R63">
        <f>'ادخال البيانات'!Z68</f>
        <v>0</v>
      </c>
      <c r="S63">
        <f>'ادخال البيانات'!AA68</f>
        <v>0</v>
      </c>
      <c r="T63">
        <f>'ادخال البيانات'!AB68</f>
        <v>0</v>
      </c>
      <c r="U63">
        <f>'ادخال البيانات'!AC68</f>
        <v>0</v>
      </c>
      <c r="V63">
        <f>'ادخال البيانات'!AD68</f>
        <v>0</v>
      </c>
      <c r="W63">
        <f>'ادخال البيانات'!AE68</f>
        <v>0</v>
      </c>
      <c r="X63">
        <f>'ادخال البيانات'!AF68</f>
        <v>0</v>
      </c>
      <c r="Y63">
        <f>'ادخال البيانات'!AG68</f>
        <v>0</v>
      </c>
      <c r="Z63">
        <f>'ادخال البيانات'!AH68</f>
        <v>0</v>
      </c>
      <c r="AA63">
        <f>'ادخال البيانات'!AI68</f>
        <v>0</v>
      </c>
    </row>
    <row r="64" spans="1:27" x14ac:dyDescent="0.2">
      <c r="A64">
        <f>'ادخال البيانات'!I69</f>
        <v>0</v>
      </c>
      <c r="B64">
        <f>'ادخال البيانات'!J69</f>
        <v>0</v>
      </c>
      <c r="C64">
        <f>'ادخال البيانات'!K69</f>
        <v>0</v>
      </c>
      <c r="D64">
        <f>'ادخال البيانات'!L69</f>
        <v>0</v>
      </c>
      <c r="E64">
        <f>'ادخال البيانات'!M69</f>
        <v>0</v>
      </c>
      <c r="F64">
        <f>'ادخال البيانات'!N69</f>
        <v>0</v>
      </c>
      <c r="G64">
        <f>'ادخال البيانات'!O69</f>
        <v>0</v>
      </c>
      <c r="H64">
        <f>'ادخال البيانات'!P69</f>
        <v>0</v>
      </c>
      <c r="I64">
        <f>'ادخال البيانات'!Q69</f>
        <v>0</v>
      </c>
      <c r="J64">
        <f>'ادخال البيانات'!R69</f>
        <v>0</v>
      </c>
      <c r="K64">
        <f>'ادخال البيانات'!S69</f>
        <v>0</v>
      </c>
      <c r="L64">
        <f>'ادخال البيانات'!T69</f>
        <v>0</v>
      </c>
      <c r="M64">
        <f>'ادخال البيانات'!U69</f>
        <v>0</v>
      </c>
      <c r="N64">
        <f>'ادخال البيانات'!V69</f>
        <v>0</v>
      </c>
      <c r="O64">
        <f>'ادخال البيانات'!W69</f>
        <v>0</v>
      </c>
      <c r="P64">
        <f>'ادخال البيانات'!X69</f>
        <v>0</v>
      </c>
      <c r="Q64">
        <f>'ادخال البيانات'!Y69</f>
        <v>0</v>
      </c>
      <c r="R64">
        <f>'ادخال البيانات'!Z69</f>
        <v>0</v>
      </c>
      <c r="S64">
        <f>'ادخال البيانات'!AA69</f>
        <v>0</v>
      </c>
      <c r="T64">
        <f>'ادخال البيانات'!AB69</f>
        <v>0</v>
      </c>
      <c r="U64">
        <f>'ادخال البيانات'!AC69</f>
        <v>0</v>
      </c>
      <c r="V64">
        <f>'ادخال البيانات'!AD69</f>
        <v>0</v>
      </c>
      <c r="W64">
        <f>'ادخال البيانات'!AE69</f>
        <v>0</v>
      </c>
      <c r="X64">
        <f>'ادخال البيانات'!AF69</f>
        <v>0</v>
      </c>
      <c r="Y64">
        <f>'ادخال البيانات'!AG69</f>
        <v>0</v>
      </c>
      <c r="Z64">
        <f>'ادخال البيانات'!AH69</f>
        <v>0</v>
      </c>
      <c r="AA64">
        <f>'ادخال البيانات'!AI69</f>
        <v>0</v>
      </c>
    </row>
    <row r="65" spans="1:27" x14ac:dyDescent="0.2">
      <c r="A65">
        <f>'ادخال البيانات'!I70</f>
        <v>0</v>
      </c>
      <c r="B65">
        <f>'ادخال البيانات'!J70</f>
        <v>0</v>
      </c>
      <c r="C65">
        <f>'ادخال البيانات'!K70</f>
        <v>0</v>
      </c>
      <c r="D65">
        <f>'ادخال البيانات'!L70</f>
        <v>0</v>
      </c>
      <c r="E65">
        <f>'ادخال البيانات'!M70</f>
        <v>0</v>
      </c>
      <c r="F65">
        <f>'ادخال البيانات'!N70</f>
        <v>0</v>
      </c>
      <c r="G65">
        <f>'ادخال البيانات'!O70</f>
        <v>0</v>
      </c>
      <c r="H65">
        <f>'ادخال البيانات'!P70</f>
        <v>0</v>
      </c>
      <c r="I65">
        <f>'ادخال البيانات'!Q70</f>
        <v>0</v>
      </c>
      <c r="J65">
        <f>'ادخال البيانات'!R70</f>
        <v>0</v>
      </c>
      <c r="K65">
        <f>'ادخال البيانات'!S70</f>
        <v>0</v>
      </c>
      <c r="L65">
        <f>'ادخال البيانات'!T70</f>
        <v>0</v>
      </c>
      <c r="M65">
        <f>'ادخال البيانات'!U70</f>
        <v>0</v>
      </c>
      <c r="N65">
        <f>'ادخال البيانات'!V70</f>
        <v>0</v>
      </c>
      <c r="O65">
        <f>'ادخال البيانات'!W70</f>
        <v>0</v>
      </c>
      <c r="P65">
        <f>'ادخال البيانات'!X70</f>
        <v>0</v>
      </c>
      <c r="Q65">
        <f>'ادخال البيانات'!Y70</f>
        <v>0</v>
      </c>
      <c r="R65">
        <f>'ادخال البيانات'!Z70</f>
        <v>0</v>
      </c>
      <c r="S65">
        <f>'ادخال البيانات'!AA70</f>
        <v>0</v>
      </c>
      <c r="T65">
        <f>'ادخال البيانات'!AB70</f>
        <v>0</v>
      </c>
      <c r="U65">
        <f>'ادخال البيانات'!AC70</f>
        <v>0</v>
      </c>
      <c r="V65">
        <f>'ادخال البيانات'!AD70</f>
        <v>0</v>
      </c>
      <c r="W65">
        <f>'ادخال البيانات'!AE70</f>
        <v>0</v>
      </c>
      <c r="X65">
        <f>'ادخال البيانات'!AF70</f>
        <v>0</v>
      </c>
      <c r="Y65">
        <f>'ادخال البيانات'!AG70</f>
        <v>0</v>
      </c>
      <c r="Z65">
        <f>'ادخال البيانات'!AH70</f>
        <v>0</v>
      </c>
      <c r="AA65">
        <f>'ادخال البيانات'!AI70</f>
        <v>0</v>
      </c>
    </row>
    <row r="66" spans="1:27" x14ac:dyDescent="0.2">
      <c r="A66">
        <f>'ادخال البيانات'!I71</f>
        <v>0</v>
      </c>
      <c r="B66">
        <f>'ادخال البيانات'!J71</f>
        <v>0</v>
      </c>
      <c r="C66">
        <f>'ادخال البيانات'!K71</f>
        <v>0</v>
      </c>
      <c r="D66">
        <f>'ادخال البيانات'!L71</f>
        <v>0</v>
      </c>
      <c r="E66">
        <f>'ادخال البيانات'!M71</f>
        <v>0</v>
      </c>
      <c r="F66">
        <f>'ادخال البيانات'!N71</f>
        <v>0</v>
      </c>
      <c r="G66">
        <f>'ادخال البيانات'!O71</f>
        <v>0</v>
      </c>
      <c r="H66">
        <f>'ادخال البيانات'!P71</f>
        <v>0</v>
      </c>
      <c r="I66">
        <f>'ادخال البيانات'!Q71</f>
        <v>0</v>
      </c>
      <c r="J66">
        <f>'ادخال البيانات'!R71</f>
        <v>0</v>
      </c>
      <c r="K66">
        <f>'ادخال البيانات'!S71</f>
        <v>0</v>
      </c>
      <c r="L66">
        <f>'ادخال البيانات'!T71</f>
        <v>0</v>
      </c>
      <c r="M66">
        <f>'ادخال البيانات'!U71</f>
        <v>0</v>
      </c>
      <c r="N66">
        <f>'ادخال البيانات'!V71</f>
        <v>0</v>
      </c>
      <c r="O66">
        <f>'ادخال البيانات'!W71</f>
        <v>0</v>
      </c>
      <c r="P66">
        <f>'ادخال البيانات'!X71</f>
        <v>0</v>
      </c>
      <c r="Q66">
        <f>'ادخال البيانات'!Y71</f>
        <v>0</v>
      </c>
      <c r="R66">
        <f>'ادخال البيانات'!Z71</f>
        <v>0</v>
      </c>
      <c r="S66">
        <f>'ادخال البيانات'!AA71</f>
        <v>0</v>
      </c>
      <c r="T66">
        <f>'ادخال البيانات'!AB71</f>
        <v>0</v>
      </c>
      <c r="U66">
        <f>'ادخال البيانات'!AC71</f>
        <v>0</v>
      </c>
      <c r="V66">
        <f>'ادخال البيانات'!AD71</f>
        <v>0</v>
      </c>
      <c r="W66">
        <f>'ادخال البيانات'!AE71</f>
        <v>0</v>
      </c>
      <c r="X66">
        <f>'ادخال البيانات'!AF71</f>
        <v>0</v>
      </c>
      <c r="Y66">
        <f>'ادخال البيانات'!AG71</f>
        <v>0</v>
      </c>
      <c r="Z66">
        <f>'ادخال البيانات'!AH71</f>
        <v>0</v>
      </c>
      <c r="AA66">
        <f>'ادخال البيانات'!AI71</f>
        <v>0</v>
      </c>
    </row>
    <row r="67" spans="1:27" x14ac:dyDescent="0.2">
      <c r="A67">
        <f>'ادخال البيانات'!I72</f>
        <v>0</v>
      </c>
      <c r="B67">
        <f>'ادخال البيانات'!J72</f>
        <v>0</v>
      </c>
      <c r="C67">
        <f>'ادخال البيانات'!K72</f>
        <v>0</v>
      </c>
      <c r="D67">
        <f>'ادخال البيانات'!L72</f>
        <v>0</v>
      </c>
      <c r="E67">
        <f>'ادخال البيانات'!M72</f>
        <v>0</v>
      </c>
      <c r="F67">
        <f>'ادخال البيانات'!N72</f>
        <v>0</v>
      </c>
      <c r="G67">
        <f>'ادخال البيانات'!O72</f>
        <v>0</v>
      </c>
      <c r="H67">
        <f>'ادخال البيانات'!P72</f>
        <v>0</v>
      </c>
      <c r="I67">
        <f>'ادخال البيانات'!Q72</f>
        <v>0</v>
      </c>
      <c r="J67">
        <f>'ادخال البيانات'!R72</f>
        <v>0</v>
      </c>
      <c r="K67">
        <f>'ادخال البيانات'!S72</f>
        <v>0</v>
      </c>
      <c r="L67">
        <f>'ادخال البيانات'!T72</f>
        <v>0</v>
      </c>
      <c r="M67">
        <f>'ادخال البيانات'!U72</f>
        <v>0</v>
      </c>
      <c r="N67">
        <f>'ادخال البيانات'!V72</f>
        <v>0</v>
      </c>
      <c r="O67">
        <f>'ادخال البيانات'!W72</f>
        <v>0</v>
      </c>
      <c r="P67">
        <f>'ادخال البيانات'!X72</f>
        <v>0</v>
      </c>
      <c r="Q67">
        <f>'ادخال البيانات'!Y72</f>
        <v>0</v>
      </c>
      <c r="R67">
        <f>'ادخال البيانات'!Z72</f>
        <v>0</v>
      </c>
      <c r="S67">
        <f>'ادخال البيانات'!AA72</f>
        <v>0</v>
      </c>
      <c r="T67">
        <f>'ادخال البيانات'!AB72</f>
        <v>0</v>
      </c>
      <c r="U67">
        <f>'ادخال البيانات'!AC72</f>
        <v>0</v>
      </c>
      <c r="V67">
        <f>'ادخال البيانات'!AD72</f>
        <v>0</v>
      </c>
      <c r="W67">
        <f>'ادخال البيانات'!AE72</f>
        <v>0</v>
      </c>
      <c r="X67">
        <f>'ادخال البيانات'!AF72</f>
        <v>0</v>
      </c>
      <c r="Y67">
        <f>'ادخال البيانات'!AG72</f>
        <v>0</v>
      </c>
      <c r="Z67">
        <f>'ادخال البيانات'!AH72</f>
        <v>0</v>
      </c>
      <c r="AA67">
        <f>'ادخال البيانات'!AI72</f>
        <v>0</v>
      </c>
    </row>
    <row r="68" spans="1:27" x14ac:dyDescent="0.2">
      <c r="A68">
        <f>'ادخال البيانات'!I73</f>
        <v>0</v>
      </c>
      <c r="B68">
        <f>'ادخال البيانات'!J73</f>
        <v>0</v>
      </c>
      <c r="C68">
        <f>'ادخال البيانات'!K73</f>
        <v>0</v>
      </c>
      <c r="D68">
        <f>'ادخال البيانات'!L73</f>
        <v>0</v>
      </c>
      <c r="E68">
        <f>'ادخال البيانات'!M73</f>
        <v>0</v>
      </c>
      <c r="F68">
        <f>'ادخال البيانات'!N73</f>
        <v>0</v>
      </c>
      <c r="G68">
        <f>'ادخال البيانات'!O73</f>
        <v>0</v>
      </c>
      <c r="H68">
        <f>'ادخال البيانات'!P73</f>
        <v>0</v>
      </c>
      <c r="I68">
        <f>'ادخال البيانات'!Q73</f>
        <v>0</v>
      </c>
      <c r="J68">
        <f>'ادخال البيانات'!R73</f>
        <v>0</v>
      </c>
      <c r="K68">
        <f>'ادخال البيانات'!S73</f>
        <v>0</v>
      </c>
      <c r="L68">
        <f>'ادخال البيانات'!T73</f>
        <v>0</v>
      </c>
      <c r="M68">
        <f>'ادخال البيانات'!U73</f>
        <v>0</v>
      </c>
      <c r="N68">
        <f>'ادخال البيانات'!V73</f>
        <v>0</v>
      </c>
      <c r="O68">
        <f>'ادخال البيانات'!W73</f>
        <v>0</v>
      </c>
      <c r="P68">
        <f>'ادخال البيانات'!X73</f>
        <v>0</v>
      </c>
      <c r="Q68">
        <f>'ادخال البيانات'!Y73</f>
        <v>0</v>
      </c>
      <c r="R68">
        <f>'ادخال البيانات'!Z73</f>
        <v>0</v>
      </c>
      <c r="S68">
        <f>'ادخال البيانات'!AA73</f>
        <v>0</v>
      </c>
      <c r="T68">
        <f>'ادخال البيانات'!AB73</f>
        <v>0</v>
      </c>
      <c r="U68">
        <f>'ادخال البيانات'!AC73</f>
        <v>0</v>
      </c>
      <c r="V68">
        <f>'ادخال البيانات'!AD73</f>
        <v>0</v>
      </c>
      <c r="W68">
        <f>'ادخال البيانات'!AE73</f>
        <v>0</v>
      </c>
      <c r="X68">
        <f>'ادخال البيانات'!AF73</f>
        <v>0</v>
      </c>
      <c r="Y68">
        <f>'ادخال البيانات'!AG73</f>
        <v>0</v>
      </c>
      <c r="Z68">
        <f>'ادخال البيانات'!AH73</f>
        <v>0</v>
      </c>
      <c r="AA68">
        <f>'ادخال البيانات'!AI73</f>
        <v>0</v>
      </c>
    </row>
    <row r="69" spans="1:27" x14ac:dyDescent="0.2">
      <c r="A69">
        <f>'ادخال البيانات'!I74</f>
        <v>0</v>
      </c>
      <c r="B69">
        <f>'ادخال البيانات'!J74</f>
        <v>0</v>
      </c>
      <c r="C69">
        <f>'ادخال البيانات'!K74</f>
        <v>0</v>
      </c>
      <c r="D69">
        <f>'ادخال البيانات'!L74</f>
        <v>0</v>
      </c>
      <c r="E69">
        <f>'ادخال البيانات'!M74</f>
        <v>0</v>
      </c>
      <c r="F69">
        <f>'ادخال البيانات'!N74</f>
        <v>0</v>
      </c>
      <c r="G69">
        <f>'ادخال البيانات'!O74</f>
        <v>0</v>
      </c>
      <c r="H69">
        <f>'ادخال البيانات'!P74</f>
        <v>0</v>
      </c>
      <c r="I69">
        <f>'ادخال البيانات'!Q74</f>
        <v>0</v>
      </c>
      <c r="J69">
        <f>'ادخال البيانات'!R74</f>
        <v>0</v>
      </c>
      <c r="K69">
        <f>'ادخال البيانات'!S74</f>
        <v>0</v>
      </c>
      <c r="L69">
        <f>'ادخال البيانات'!T74</f>
        <v>0</v>
      </c>
      <c r="M69">
        <f>'ادخال البيانات'!U74</f>
        <v>0</v>
      </c>
      <c r="N69">
        <f>'ادخال البيانات'!V74</f>
        <v>0</v>
      </c>
      <c r="O69">
        <f>'ادخال البيانات'!W74</f>
        <v>0</v>
      </c>
      <c r="P69">
        <f>'ادخال البيانات'!X74</f>
        <v>0</v>
      </c>
      <c r="Q69">
        <f>'ادخال البيانات'!Y74</f>
        <v>0</v>
      </c>
      <c r="R69">
        <f>'ادخال البيانات'!Z74</f>
        <v>0</v>
      </c>
      <c r="S69">
        <f>'ادخال البيانات'!AA74</f>
        <v>0</v>
      </c>
      <c r="T69">
        <f>'ادخال البيانات'!AB74</f>
        <v>0</v>
      </c>
      <c r="U69">
        <f>'ادخال البيانات'!AC74</f>
        <v>0</v>
      </c>
      <c r="V69">
        <f>'ادخال البيانات'!AD74</f>
        <v>0</v>
      </c>
      <c r="W69">
        <f>'ادخال البيانات'!AE74</f>
        <v>0</v>
      </c>
      <c r="X69">
        <f>'ادخال البيانات'!AF74</f>
        <v>0</v>
      </c>
      <c r="Y69">
        <f>'ادخال البيانات'!AG74</f>
        <v>0</v>
      </c>
      <c r="Z69">
        <f>'ادخال البيانات'!AH74</f>
        <v>0</v>
      </c>
      <c r="AA69">
        <f>'ادخال البيانات'!AI74</f>
        <v>0</v>
      </c>
    </row>
    <row r="70" spans="1:27" x14ac:dyDescent="0.2">
      <c r="A70">
        <f>'ادخال البيانات'!I75</f>
        <v>0</v>
      </c>
      <c r="B70">
        <f>'ادخال البيانات'!J75</f>
        <v>0</v>
      </c>
      <c r="C70">
        <f>'ادخال البيانات'!K75</f>
        <v>0</v>
      </c>
      <c r="D70">
        <f>'ادخال البيانات'!L75</f>
        <v>0</v>
      </c>
      <c r="E70">
        <f>'ادخال البيانات'!M75</f>
        <v>0</v>
      </c>
      <c r="F70">
        <f>'ادخال البيانات'!N75</f>
        <v>0</v>
      </c>
      <c r="G70">
        <f>'ادخال البيانات'!O75</f>
        <v>0</v>
      </c>
      <c r="H70">
        <f>'ادخال البيانات'!P75</f>
        <v>0</v>
      </c>
      <c r="I70">
        <f>'ادخال البيانات'!Q75</f>
        <v>0</v>
      </c>
      <c r="J70">
        <f>'ادخال البيانات'!R75</f>
        <v>0</v>
      </c>
      <c r="K70">
        <f>'ادخال البيانات'!S75</f>
        <v>0</v>
      </c>
      <c r="L70">
        <f>'ادخال البيانات'!T75</f>
        <v>0</v>
      </c>
      <c r="M70">
        <f>'ادخال البيانات'!U75</f>
        <v>0</v>
      </c>
      <c r="N70">
        <f>'ادخال البيانات'!V75</f>
        <v>0</v>
      </c>
      <c r="O70">
        <f>'ادخال البيانات'!W75</f>
        <v>0</v>
      </c>
      <c r="P70">
        <f>'ادخال البيانات'!X75</f>
        <v>0</v>
      </c>
      <c r="Q70">
        <f>'ادخال البيانات'!Y75</f>
        <v>0</v>
      </c>
      <c r="R70">
        <f>'ادخال البيانات'!Z75</f>
        <v>0</v>
      </c>
      <c r="S70">
        <f>'ادخال البيانات'!AA75</f>
        <v>0</v>
      </c>
      <c r="T70">
        <f>'ادخال البيانات'!AB75</f>
        <v>0</v>
      </c>
      <c r="U70">
        <f>'ادخال البيانات'!AC75</f>
        <v>0</v>
      </c>
      <c r="V70">
        <f>'ادخال البيانات'!AD75</f>
        <v>0</v>
      </c>
      <c r="W70">
        <f>'ادخال البيانات'!AE75</f>
        <v>0</v>
      </c>
      <c r="X70">
        <f>'ادخال البيانات'!AF75</f>
        <v>0</v>
      </c>
      <c r="Y70">
        <f>'ادخال البيانات'!AG75</f>
        <v>0</v>
      </c>
      <c r="Z70">
        <f>'ادخال البيانات'!AH75</f>
        <v>0</v>
      </c>
      <c r="AA70">
        <f>'ادخال البيانات'!AI75</f>
        <v>0</v>
      </c>
    </row>
    <row r="71" spans="1:27" x14ac:dyDescent="0.2">
      <c r="A71">
        <f>'ادخال البيانات'!I76</f>
        <v>0</v>
      </c>
      <c r="B71">
        <f>'ادخال البيانات'!J76</f>
        <v>0</v>
      </c>
      <c r="C71">
        <f>'ادخال البيانات'!K76</f>
        <v>0</v>
      </c>
      <c r="D71">
        <f>'ادخال البيانات'!L76</f>
        <v>0</v>
      </c>
      <c r="E71">
        <f>'ادخال البيانات'!M76</f>
        <v>0</v>
      </c>
      <c r="F71">
        <f>'ادخال البيانات'!N76</f>
        <v>0</v>
      </c>
      <c r="G71">
        <f>'ادخال البيانات'!O76</f>
        <v>0</v>
      </c>
      <c r="H71">
        <f>'ادخال البيانات'!P76</f>
        <v>0</v>
      </c>
      <c r="I71">
        <f>'ادخال البيانات'!Q76</f>
        <v>0</v>
      </c>
      <c r="J71">
        <f>'ادخال البيانات'!R76</f>
        <v>0</v>
      </c>
      <c r="K71">
        <f>'ادخال البيانات'!S76</f>
        <v>0</v>
      </c>
      <c r="L71">
        <f>'ادخال البيانات'!T76</f>
        <v>0</v>
      </c>
      <c r="M71">
        <f>'ادخال البيانات'!U76</f>
        <v>0</v>
      </c>
      <c r="N71">
        <f>'ادخال البيانات'!V76</f>
        <v>0</v>
      </c>
      <c r="O71">
        <f>'ادخال البيانات'!W76</f>
        <v>0</v>
      </c>
      <c r="P71">
        <f>'ادخال البيانات'!X76</f>
        <v>0</v>
      </c>
      <c r="Q71">
        <f>'ادخال البيانات'!Y76</f>
        <v>0</v>
      </c>
      <c r="R71">
        <f>'ادخال البيانات'!Z76</f>
        <v>0</v>
      </c>
      <c r="S71">
        <f>'ادخال البيانات'!AA76</f>
        <v>0</v>
      </c>
      <c r="T71">
        <f>'ادخال البيانات'!AB76</f>
        <v>0</v>
      </c>
      <c r="U71">
        <f>'ادخال البيانات'!AC76</f>
        <v>0</v>
      </c>
      <c r="V71">
        <f>'ادخال البيانات'!AD76</f>
        <v>0</v>
      </c>
      <c r="W71">
        <f>'ادخال البيانات'!AE76</f>
        <v>0</v>
      </c>
      <c r="X71">
        <f>'ادخال البيانات'!AF76</f>
        <v>0</v>
      </c>
      <c r="Y71">
        <f>'ادخال البيانات'!AG76</f>
        <v>0</v>
      </c>
      <c r="Z71">
        <f>'ادخال البيانات'!AH76</f>
        <v>0</v>
      </c>
      <c r="AA71">
        <f>'ادخال البيانات'!AI76</f>
        <v>0</v>
      </c>
    </row>
    <row r="72" spans="1:27" x14ac:dyDescent="0.2">
      <c r="A72">
        <f>'ادخال البيانات'!I77</f>
        <v>0</v>
      </c>
      <c r="B72">
        <f>'ادخال البيانات'!J77</f>
        <v>0</v>
      </c>
      <c r="C72">
        <f>'ادخال البيانات'!K77</f>
        <v>0</v>
      </c>
      <c r="D72">
        <f>'ادخال البيانات'!L77</f>
        <v>0</v>
      </c>
      <c r="E72">
        <f>'ادخال البيانات'!M77</f>
        <v>0</v>
      </c>
      <c r="F72">
        <f>'ادخال البيانات'!N77</f>
        <v>0</v>
      </c>
      <c r="G72">
        <f>'ادخال البيانات'!O77</f>
        <v>0</v>
      </c>
      <c r="H72">
        <f>'ادخال البيانات'!P77</f>
        <v>0</v>
      </c>
      <c r="I72">
        <f>'ادخال البيانات'!Q77</f>
        <v>0</v>
      </c>
      <c r="J72">
        <f>'ادخال البيانات'!R77</f>
        <v>0</v>
      </c>
      <c r="K72">
        <f>'ادخال البيانات'!S77</f>
        <v>0</v>
      </c>
      <c r="L72">
        <f>'ادخال البيانات'!T77</f>
        <v>0</v>
      </c>
      <c r="M72">
        <f>'ادخال البيانات'!U77</f>
        <v>0</v>
      </c>
      <c r="N72">
        <f>'ادخال البيانات'!V77</f>
        <v>0</v>
      </c>
      <c r="O72">
        <f>'ادخال البيانات'!W77</f>
        <v>0</v>
      </c>
      <c r="P72">
        <f>'ادخال البيانات'!X77</f>
        <v>0</v>
      </c>
      <c r="Q72">
        <f>'ادخال البيانات'!Y77</f>
        <v>0</v>
      </c>
      <c r="R72">
        <f>'ادخال البيانات'!Z77</f>
        <v>0</v>
      </c>
      <c r="S72">
        <f>'ادخال البيانات'!AA77</f>
        <v>0</v>
      </c>
      <c r="T72">
        <f>'ادخال البيانات'!AB77</f>
        <v>0</v>
      </c>
      <c r="U72">
        <f>'ادخال البيانات'!AC77</f>
        <v>0</v>
      </c>
      <c r="V72">
        <f>'ادخال البيانات'!AD77</f>
        <v>0</v>
      </c>
      <c r="W72">
        <f>'ادخال البيانات'!AE77</f>
        <v>0</v>
      </c>
      <c r="X72">
        <f>'ادخال البيانات'!AF77</f>
        <v>0</v>
      </c>
      <c r="Y72">
        <f>'ادخال البيانات'!AG77</f>
        <v>0</v>
      </c>
      <c r="Z72">
        <f>'ادخال البيانات'!AH77</f>
        <v>0</v>
      </c>
      <c r="AA72">
        <f>'ادخال البيانات'!AI77</f>
        <v>0</v>
      </c>
    </row>
    <row r="73" spans="1:27" x14ac:dyDescent="0.2">
      <c r="A73">
        <f>'ادخال البيانات'!I78</f>
        <v>0</v>
      </c>
      <c r="B73">
        <f>'ادخال البيانات'!J78</f>
        <v>0</v>
      </c>
      <c r="C73">
        <f>'ادخال البيانات'!K78</f>
        <v>0</v>
      </c>
      <c r="D73">
        <f>'ادخال البيانات'!L78</f>
        <v>0</v>
      </c>
      <c r="E73">
        <f>'ادخال البيانات'!M78</f>
        <v>0</v>
      </c>
      <c r="F73">
        <f>'ادخال البيانات'!N78</f>
        <v>0</v>
      </c>
      <c r="G73">
        <f>'ادخال البيانات'!O78</f>
        <v>0</v>
      </c>
      <c r="H73">
        <f>'ادخال البيانات'!P78</f>
        <v>0</v>
      </c>
      <c r="I73">
        <f>'ادخال البيانات'!Q78</f>
        <v>0</v>
      </c>
      <c r="J73">
        <f>'ادخال البيانات'!R78</f>
        <v>0</v>
      </c>
      <c r="K73">
        <f>'ادخال البيانات'!S78</f>
        <v>0</v>
      </c>
      <c r="L73">
        <f>'ادخال البيانات'!T78</f>
        <v>0</v>
      </c>
      <c r="M73">
        <f>'ادخال البيانات'!U78</f>
        <v>0</v>
      </c>
      <c r="N73">
        <f>'ادخال البيانات'!V78</f>
        <v>0</v>
      </c>
      <c r="O73">
        <f>'ادخال البيانات'!W78</f>
        <v>0</v>
      </c>
      <c r="P73">
        <f>'ادخال البيانات'!X78</f>
        <v>0</v>
      </c>
      <c r="Q73">
        <f>'ادخال البيانات'!Y78</f>
        <v>0</v>
      </c>
      <c r="R73">
        <f>'ادخال البيانات'!Z78</f>
        <v>0</v>
      </c>
      <c r="S73">
        <f>'ادخال البيانات'!AA78</f>
        <v>0</v>
      </c>
      <c r="T73">
        <f>'ادخال البيانات'!AB78</f>
        <v>0</v>
      </c>
      <c r="U73">
        <f>'ادخال البيانات'!AC78</f>
        <v>0</v>
      </c>
      <c r="V73">
        <f>'ادخال البيانات'!AD78</f>
        <v>0</v>
      </c>
      <c r="W73">
        <f>'ادخال البيانات'!AE78</f>
        <v>0</v>
      </c>
      <c r="X73">
        <f>'ادخال البيانات'!AF78</f>
        <v>0</v>
      </c>
      <c r="Y73">
        <f>'ادخال البيانات'!AG78</f>
        <v>0</v>
      </c>
      <c r="Z73">
        <f>'ادخال البيانات'!AH78</f>
        <v>0</v>
      </c>
      <c r="AA73">
        <f>'ادخال البيانات'!AI78</f>
        <v>0</v>
      </c>
    </row>
    <row r="74" spans="1:27" x14ac:dyDescent="0.2">
      <c r="A74">
        <f>'ادخال البيانات'!I79</f>
        <v>0</v>
      </c>
      <c r="B74">
        <f>'ادخال البيانات'!J79</f>
        <v>0</v>
      </c>
      <c r="C74">
        <f>'ادخال البيانات'!K79</f>
        <v>0</v>
      </c>
      <c r="D74">
        <f>'ادخال البيانات'!L79</f>
        <v>0</v>
      </c>
      <c r="E74">
        <f>'ادخال البيانات'!M79</f>
        <v>0</v>
      </c>
      <c r="F74">
        <f>'ادخال البيانات'!N79</f>
        <v>0</v>
      </c>
      <c r="G74">
        <f>'ادخال البيانات'!O79</f>
        <v>0</v>
      </c>
      <c r="H74">
        <f>'ادخال البيانات'!P79</f>
        <v>0</v>
      </c>
      <c r="I74">
        <f>'ادخال البيانات'!Q79</f>
        <v>0</v>
      </c>
      <c r="J74">
        <f>'ادخال البيانات'!R79</f>
        <v>0</v>
      </c>
      <c r="K74">
        <f>'ادخال البيانات'!S79</f>
        <v>0</v>
      </c>
      <c r="L74">
        <f>'ادخال البيانات'!T79</f>
        <v>0</v>
      </c>
      <c r="M74">
        <f>'ادخال البيانات'!U79</f>
        <v>0</v>
      </c>
      <c r="N74">
        <f>'ادخال البيانات'!V79</f>
        <v>0</v>
      </c>
      <c r="O74">
        <f>'ادخال البيانات'!W79</f>
        <v>0</v>
      </c>
      <c r="P74">
        <f>'ادخال البيانات'!X79</f>
        <v>0</v>
      </c>
      <c r="Q74">
        <f>'ادخال البيانات'!Y79</f>
        <v>0</v>
      </c>
      <c r="R74">
        <f>'ادخال البيانات'!Z79</f>
        <v>0</v>
      </c>
      <c r="S74">
        <f>'ادخال البيانات'!AA79</f>
        <v>0</v>
      </c>
      <c r="T74">
        <f>'ادخال البيانات'!AB79</f>
        <v>0</v>
      </c>
      <c r="U74">
        <f>'ادخال البيانات'!AC79</f>
        <v>0</v>
      </c>
      <c r="V74">
        <f>'ادخال البيانات'!AD79</f>
        <v>0</v>
      </c>
      <c r="W74">
        <f>'ادخال البيانات'!AE79</f>
        <v>0</v>
      </c>
      <c r="X74">
        <f>'ادخال البيانات'!AF79</f>
        <v>0</v>
      </c>
      <c r="Y74">
        <f>'ادخال البيانات'!AG79</f>
        <v>0</v>
      </c>
      <c r="Z74">
        <f>'ادخال البيانات'!AH79</f>
        <v>0</v>
      </c>
      <c r="AA74">
        <f>'ادخال البيانات'!AI79</f>
        <v>0</v>
      </c>
    </row>
    <row r="75" spans="1:27" x14ac:dyDescent="0.2">
      <c r="A75">
        <f>'ادخال البيانات'!I80</f>
        <v>0</v>
      </c>
      <c r="B75">
        <f>'ادخال البيانات'!J80</f>
        <v>0</v>
      </c>
      <c r="C75">
        <f>'ادخال البيانات'!K80</f>
        <v>0</v>
      </c>
      <c r="D75">
        <f>'ادخال البيانات'!L80</f>
        <v>0</v>
      </c>
      <c r="E75">
        <f>'ادخال البيانات'!M80</f>
        <v>0</v>
      </c>
      <c r="F75">
        <f>'ادخال البيانات'!N80</f>
        <v>0</v>
      </c>
      <c r="G75">
        <f>'ادخال البيانات'!O80</f>
        <v>0</v>
      </c>
      <c r="H75">
        <f>'ادخال البيانات'!P80</f>
        <v>0</v>
      </c>
      <c r="I75">
        <f>'ادخال البيانات'!Q80</f>
        <v>0</v>
      </c>
      <c r="J75">
        <f>'ادخال البيانات'!R80</f>
        <v>0</v>
      </c>
      <c r="K75">
        <f>'ادخال البيانات'!S80</f>
        <v>0</v>
      </c>
      <c r="L75">
        <f>'ادخال البيانات'!T80</f>
        <v>0</v>
      </c>
      <c r="M75">
        <f>'ادخال البيانات'!U80</f>
        <v>0</v>
      </c>
      <c r="N75">
        <f>'ادخال البيانات'!V80</f>
        <v>0</v>
      </c>
      <c r="O75">
        <f>'ادخال البيانات'!W80</f>
        <v>0</v>
      </c>
      <c r="P75">
        <f>'ادخال البيانات'!X80</f>
        <v>0</v>
      </c>
      <c r="Q75">
        <f>'ادخال البيانات'!Y80</f>
        <v>0</v>
      </c>
      <c r="R75">
        <f>'ادخال البيانات'!Z80</f>
        <v>0</v>
      </c>
      <c r="S75">
        <f>'ادخال البيانات'!AA80</f>
        <v>0</v>
      </c>
      <c r="T75">
        <f>'ادخال البيانات'!AB80</f>
        <v>0</v>
      </c>
      <c r="U75">
        <f>'ادخال البيانات'!AC80</f>
        <v>0</v>
      </c>
      <c r="V75">
        <f>'ادخال البيانات'!AD80</f>
        <v>0</v>
      </c>
      <c r="W75">
        <f>'ادخال البيانات'!AE80</f>
        <v>0</v>
      </c>
      <c r="X75">
        <f>'ادخال البيانات'!AF80</f>
        <v>0</v>
      </c>
      <c r="Y75">
        <f>'ادخال البيانات'!AG80</f>
        <v>0</v>
      </c>
      <c r="Z75">
        <f>'ادخال البيانات'!AH80</f>
        <v>0</v>
      </c>
      <c r="AA75">
        <f>'ادخال البيانات'!AI80</f>
        <v>0</v>
      </c>
    </row>
    <row r="76" spans="1:27" x14ac:dyDescent="0.2">
      <c r="A76">
        <f>'ادخال البيانات'!I81</f>
        <v>0</v>
      </c>
      <c r="B76">
        <f>'ادخال البيانات'!J81</f>
        <v>0</v>
      </c>
      <c r="C76">
        <f>'ادخال البيانات'!K81</f>
        <v>0</v>
      </c>
      <c r="D76">
        <f>'ادخال البيانات'!L81</f>
        <v>0</v>
      </c>
      <c r="E76">
        <f>'ادخال البيانات'!M81</f>
        <v>0</v>
      </c>
      <c r="F76">
        <f>'ادخال البيانات'!N81</f>
        <v>0</v>
      </c>
      <c r="G76">
        <f>'ادخال البيانات'!O81</f>
        <v>0</v>
      </c>
      <c r="H76">
        <f>'ادخال البيانات'!P81</f>
        <v>0</v>
      </c>
      <c r="I76">
        <f>'ادخال البيانات'!Q81</f>
        <v>0</v>
      </c>
      <c r="J76">
        <f>'ادخال البيانات'!R81</f>
        <v>0</v>
      </c>
      <c r="K76">
        <f>'ادخال البيانات'!S81</f>
        <v>0</v>
      </c>
      <c r="L76">
        <f>'ادخال البيانات'!T81</f>
        <v>0</v>
      </c>
      <c r="M76">
        <f>'ادخال البيانات'!U81</f>
        <v>0</v>
      </c>
      <c r="N76">
        <f>'ادخال البيانات'!V81</f>
        <v>0</v>
      </c>
      <c r="O76">
        <f>'ادخال البيانات'!W81</f>
        <v>0</v>
      </c>
      <c r="P76">
        <f>'ادخال البيانات'!X81</f>
        <v>0</v>
      </c>
      <c r="Q76">
        <f>'ادخال البيانات'!Y81</f>
        <v>0</v>
      </c>
      <c r="R76">
        <f>'ادخال البيانات'!Z81</f>
        <v>0</v>
      </c>
      <c r="S76">
        <f>'ادخال البيانات'!AA81</f>
        <v>0</v>
      </c>
      <c r="T76">
        <f>'ادخال البيانات'!AB81</f>
        <v>0</v>
      </c>
      <c r="U76">
        <f>'ادخال البيانات'!AC81</f>
        <v>0</v>
      </c>
      <c r="V76">
        <f>'ادخال البيانات'!AD81</f>
        <v>0</v>
      </c>
      <c r="W76">
        <f>'ادخال البيانات'!AE81</f>
        <v>0</v>
      </c>
      <c r="X76">
        <f>'ادخال البيانات'!AF81</f>
        <v>0</v>
      </c>
      <c r="Y76">
        <f>'ادخال البيانات'!AG81</f>
        <v>0</v>
      </c>
      <c r="Z76">
        <f>'ادخال البيانات'!AH81</f>
        <v>0</v>
      </c>
      <c r="AA76">
        <f>'ادخال البيانات'!AI81</f>
        <v>0</v>
      </c>
    </row>
    <row r="77" spans="1:27" x14ac:dyDescent="0.2">
      <c r="A77">
        <f>'ادخال البيانات'!I82</f>
        <v>0</v>
      </c>
      <c r="B77">
        <f>'ادخال البيانات'!J82</f>
        <v>0</v>
      </c>
      <c r="C77">
        <f>'ادخال البيانات'!K82</f>
        <v>0</v>
      </c>
      <c r="D77">
        <f>'ادخال البيانات'!L82</f>
        <v>0</v>
      </c>
      <c r="E77">
        <f>'ادخال البيانات'!M82</f>
        <v>0</v>
      </c>
      <c r="F77">
        <f>'ادخال البيانات'!N82</f>
        <v>0</v>
      </c>
      <c r="G77">
        <f>'ادخال البيانات'!O82</f>
        <v>0</v>
      </c>
      <c r="H77">
        <f>'ادخال البيانات'!P82</f>
        <v>0</v>
      </c>
      <c r="I77">
        <f>'ادخال البيانات'!Q82</f>
        <v>0</v>
      </c>
      <c r="J77">
        <f>'ادخال البيانات'!R82</f>
        <v>0</v>
      </c>
      <c r="K77">
        <f>'ادخال البيانات'!S82</f>
        <v>0</v>
      </c>
      <c r="L77">
        <f>'ادخال البيانات'!T82</f>
        <v>0</v>
      </c>
      <c r="M77">
        <f>'ادخال البيانات'!U82</f>
        <v>0</v>
      </c>
      <c r="N77">
        <f>'ادخال البيانات'!V82</f>
        <v>0</v>
      </c>
      <c r="O77">
        <f>'ادخال البيانات'!W82</f>
        <v>0</v>
      </c>
      <c r="P77">
        <f>'ادخال البيانات'!X82</f>
        <v>0</v>
      </c>
      <c r="Q77">
        <f>'ادخال البيانات'!Y82</f>
        <v>0</v>
      </c>
      <c r="R77">
        <f>'ادخال البيانات'!Z82</f>
        <v>0</v>
      </c>
      <c r="S77">
        <f>'ادخال البيانات'!AA82</f>
        <v>0</v>
      </c>
      <c r="T77">
        <f>'ادخال البيانات'!AB82</f>
        <v>0</v>
      </c>
      <c r="U77">
        <f>'ادخال البيانات'!AC82</f>
        <v>0</v>
      </c>
      <c r="V77">
        <f>'ادخال البيانات'!AD82</f>
        <v>0</v>
      </c>
      <c r="W77">
        <f>'ادخال البيانات'!AE82</f>
        <v>0</v>
      </c>
      <c r="X77">
        <f>'ادخال البيانات'!AF82</f>
        <v>0</v>
      </c>
      <c r="Y77">
        <f>'ادخال البيانات'!AG82</f>
        <v>0</v>
      </c>
      <c r="Z77">
        <f>'ادخال البيانات'!AH82</f>
        <v>0</v>
      </c>
      <c r="AA77">
        <f>'ادخال البيانات'!AI82</f>
        <v>0</v>
      </c>
    </row>
    <row r="78" spans="1:27" x14ac:dyDescent="0.2">
      <c r="A78">
        <f>'ادخال البيانات'!I83</f>
        <v>0</v>
      </c>
      <c r="B78">
        <f>'ادخال البيانات'!J83</f>
        <v>0</v>
      </c>
      <c r="C78">
        <f>'ادخال البيانات'!K83</f>
        <v>0</v>
      </c>
      <c r="D78">
        <f>'ادخال البيانات'!L83</f>
        <v>0</v>
      </c>
      <c r="E78">
        <f>'ادخال البيانات'!M83</f>
        <v>0</v>
      </c>
      <c r="F78">
        <f>'ادخال البيانات'!N83</f>
        <v>0</v>
      </c>
      <c r="G78">
        <f>'ادخال البيانات'!O83</f>
        <v>0</v>
      </c>
      <c r="H78">
        <f>'ادخال البيانات'!P83</f>
        <v>0</v>
      </c>
      <c r="I78">
        <f>'ادخال البيانات'!Q83</f>
        <v>0</v>
      </c>
      <c r="J78">
        <f>'ادخال البيانات'!R83</f>
        <v>0</v>
      </c>
      <c r="K78">
        <f>'ادخال البيانات'!S83</f>
        <v>0</v>
      </c>
      <c r="L78">
        <f>'ادخال البيانات'!T83</f>
        <v>0</v>
      </c>
      <c r="M78">
        <f>'ادخال البيانات'!U83</f>
        <v>0</v>
      </c>
      <c r="N78">
        <f>'ادخال البيانات'!V83</f>
        <v>0</v>
      </c>
      <c r="O78">
        <f>'ادخال البيانات'!W83</f>
        <v>0</v>
      </c>
      <c r="P78">
        <f>'ادخال البيانات'!X83</f>
        <v>0</v>
      </c>
      <c r="Q78">
        <f>'ادخال البيانات'!Y83</f>
        <v>0</v>
      </c>
      <c r="R78">
        <f>'ادخال البيانات'!Z83</f>
        <v>0</v>
      </c>
      <c r="S78">
        <f>'ادخال البيانات'!AA83</f>
        <v>0</v>
      </c>
      <c r="T78">
        <f>'ادخال البيانات'!AB83</f>
        <v>0</v>
      </c>
      <c r="U78">
        <f>'ادخال البيانات'!AC83</f>
        <v>0</v>
      </c>
      <c r="V78">
        <f>'ادخال البيانات'!AD83</f>
        <v>0</v>
      </c>
      <c r="W78">
        <f>'ادخال البيانات'!AE83</f>
        <v>0</v>
      </c>
      <c r="X78">
        <f>'ادخال البيانات'!AF83</f>
        <v>0</v>
      </c>
      <c r="Y78">
        <f>'ادخال البيانات'!AG83</f>
        <v>0</v>
      </c>
      <c r="Z78">
        <f>'ادخال البيانات'!AH83</f>
        <v>0</v>
      </c>
      <c r="AA78">
        <f>'ادخال البيانات'!AI83</f>
        <v>0</v>
      </c>
    </row>
    <row r="79" spans="1:27" x14ac:dyDescent="0.2">
      <c r="A79">
        <f>'ادخال البيانات'!I84</f>
        <v>0</v>
      </c>
      <c r="B79">
        <f>'ادخال البيانات'!J84</f>
        <v>0</v>
      </c>
      <c r="C79">
        <f>'ادخال البيانات'!K84</f>
        <v>0</v>
      </c>
      <c r="D79">
        <f>'ادخال البيانات'!L84</f>
        <v>0</v>
      </c>
      <c r="E79">
        <f>'ادخال البيانات'!M84</f>
        <v>0</v>
      </c>
      <c r="F79">
        <f>'ادخال البيانات'!N84</f>
        <v>0</v>
      </c>
      <c r="G79">
        <f>'ادخال البيانات'!O84</f>
        <v>0</v>
      </c>
      <c r="H79">
        <f>'ادخال البيانات'!P84</f>
        <v>0</v>
      </c>
      <c r="I79">
        <f>'ادخال البيانات'!Q84</f>
        <v>0</v>
      </c>
      <c r="J79">
        <f>'ادخال البيانات'!R84</f>
        <v>0</v>
      </c>
      <c r="K79">
        <f>'ادخال البيانات'!S84</f>
        <v>0</v>
      </c>
      <c r="L79">
        <f>'ادخال البيانات'!T84</f>
        <v>0</v>
      </c>
      <c r="M79">
        <f>'ادخال البيانات'!U84</f>
        <v>0</v>
      </c>
      <c r="N79">
        <f>'ادخال البيانات'!V84</f>
        <v>0</v>
      </c>
      <c r="O79">
        <f>'ادخال البيانات'!W84</f>
        <v>0</v>
      </c>
      <c r="P79">
        <f>'ادخال البيانات'!X84</f>
        <v>0</v>
      </c>
      <c r="Q79">
        <f>'ادخال البيانات'!Y84</f>
        <v>0</v>
      </c>
      <c r="R79">
        <f>'ادخال البيانات'!Z84</f>
        <v>0</v>
      </c>
      <c r="S79">
        <f>'ادخال البيانات'!AA84</f>
        <v>0</v>
      </c>
      <c r="T79">
        <f>'ادخال البيانات'!AB84</f>
        <v>0</v>
      </c>
      <c r="U79">
        <f>'ادخال البيانات'!AC84</f>
        <v>0</v>
      </c>
      <c r="V79">
        <f>'ادخال البيانات'!AD84</f>
        <v>0</v>
      </c>
      <c r="W79">
        <f>'ادخال البيانات'!AE84</f>
        <v>0</v>
      </c>
      <c r="X79">
        <f>'ادخال البيانات'!AF84</f>
        <v>0</v>
      </c>
      <c r="Y79">
        <f>'ادخال البيانات'!AG84</f>
        <v>0</v>
      </c>
      <c r="Z79">
        <f>'ادخال البيانات'!AH84</f>
        <v>0</v>
      </c>
      <c r="AA79">
        <f>'ادخال البيانات'!AI84</f>
        <v>0</v>
      </c>
    </row>
    <row r="80" spans="1:27" x14ac:dyDescent="0.2">
      <c r="A80">
        <f>'ادخال البيانات'!I85</f>
        <v>0</v>
      </c>
      <c r="B80">
        <f>'ادخال البيانات'!J85</f>
        <v>0</v>
      </c>
      <c r="C80">
        <f>'ادخال البيانات'!K85</f>
        <v>0</v>
      </c>
      <c r="D80">
        <f>'ادخال البيانات'!L85</f>
        <v>0</v>
      </c>
      <c r="E80">
        <f>'ادخال البيانات'!M85</f>
        <v>0</v>
      </c>
      <c r="F80">
        <f>'ادخال البيانات'!N85</f>
        <v>0</v>
      </c>
      <c r="G80">
        <f>'ادخال البيانات'!O85</f>
        <v>0</v>
      </c>
      <c r="H80">
        <f>'ادخال البيانات'!P85</f>
        <v>0</v>
      </c>
      <c r="I80">
        <f>'ادخال البيانات'!Q85</f>
        <v>0</v>
      </c>
      <c r="J80">
        <f>'ادخال البيانات'!R85</f>
        <v>0</v>
      </c>
      <c r="K80">
        <f>'ادخال البيانات'!S85</f>
        <v>0</v>
      </c>
      <c r="L80">
        <f>'ادخال البيانات'!T85</f>
        <v>0</v>
      </c>
      <c r="M80">
        <f>'ادخال البيانات'!U85</f>
        <v>0</v>
      </c>
      <c r="N80">
        <f>'ادخال البيانات'!V85</f>
        <v>0</v>
      </c>
      <c r="O80">
        <f>'ادخال البيانات'!W85</f>
        <v>0</v>
      </c>
      <c r="P80">
        <f>'ادخال البيانات'!X85</f>
        <v>0</v>
      </c>
      <c r="Q80">
        <f>'ادخال البيانات'!Y85</f>
        <v>0</v>
      </c>
      <c r="R80">
        <f>'ادخال البيانات'!Z85</f>
        <v>0</v>
      </c>
      <c r="S80">
        <f>'ادخال البيانات'!AA85</f>
        <v>0</v>
      </c>
      <c r="T80">
        <f>'ادخال البيانات'!AB85</f>
        <v>0</v>
      </c>
      <c r="U80">
        <f>'ادخال البيانات'!AC85</f>
        <v>0</v>
      </c>
      <c r="V80">
        <f>'ادخال البيانات'!AD85</f>
        <v>0</v>
      </c>
      <c r="W80">
        <f>'ادخال البيانات'!AE85</f>
        <v>0</v>
      </c>
      <c r="X80">
        <f>'ادخال البيانات'!AF85</f>
        <v>0</v>
      </c>
      <c r="Y80">
        <f>'ادخال البيانات'!AG85</f>
        <v>0</v>
      </c>
      <c r="Z80">
        <f>'ادخال البيانات'!AH85</f>
        <v>0</v>
      </c>
      <c r="AA80">
        <f>'ادخال البيانات'!AI85</f>
        <v>0</v>
      </c>
    </row>
    <row r="81" spans="1:27" x14ac:dyDescent="0.2">
      <c r="A81">
        <f>'ادخال البيانات'!I86</f>
        <v>0</v>
      </c>
      <c r="B81">
        <f>'ادخال البيانات'!J86</f>
        <v>0</v>
      </c>
      <c r="C81">
        <f>'ادخال البيانات'!K86</f>
        <v>0</v>
      </c>
      <c r="D81">
        <f>'ادخال البيانات'!L86</f>
        <v>0</v>
      </c>
      <c r="E81">
        <f>'ادخال البيانات'!M86</f>
        <v>0</v>
      </c>
      <c r="F81">
        <f>'ادخال البيانات'!N86</f>
        <v>0</v>
      </c>
      <c r="G81">
        <f>'ادخال البيانات'!O86</f>
        <v>0</v>
      </c>
      <c r="H81">
        <f>'ادخال البيانات'!P86</f>
        <v>0</v>
      </c>
      <c r="I81">
        <f>'ادخال البيانات'!Q86</f>
        <v>0</v>
      </c>
      <c r="J81">
        <f>'ادخال البيانات'!R86</f>
        <v>0</v>
      </c>
      <c r="K81">
        <f>'ادخال البيانات'!S86</f>
        <v>0</v>
      </c>
      <c r="L81">
        <f>'ادخال البيانات'!T86</f>
        <v>0</v>
      </c>
      <c r="M81">
        <f>'ادخال البيانات'!U86</f>
        <v>0</v>
      </c>
      <c r="N81">
        <f>'ادخال البيانات'!V86</f>
        <v>0</v>
      </c>
      <c r="O81">
        <f>'ادخال البيانات'!W86</f>
        <v>0</v>
      </c>
      <c r="P81">
        <f>'ادخال البيانات'!X86</f>
        <v>0</v>
      </c>
      <c r="Q81">
        <f>'ادخال البيانات'!Y86</f>
        <v>0</v>
      </c>
      <c r="R81">
        <f>'ادخال البيانات'!Z86</f>
        <v>0</v>
      </c>
      <c r="S81">
        <f>'ادخال البيانات'!AA86</f>
        <v>0</v>
      </c>
      <c r="T81">
        <f>'ادخال البيانات'!AB86</f>
        <v>0</v>
      </c>
      <c r="U81">
        <f>'ادخال البيانات'!AC86</f>
        <v>0</v>
      </c>
      <c r="V81">
        <f>'ادخال البيانات'!AD86</f>
        <v>0</v>
      </c>
      <c r="W81">
        <f>'ادخال البيانات'!AE86</f>
        <v>0</v>
      </c>
      <c r="X81">
        <f>'ادخال البيانات'!AF86</f>
        <v>0</v>
      </c>
      <c r="Y81">
        <f>'ادخال البيانات'!AG86</f>
        <v>0</v>
      </c>
      <c r="Z81">
        <f>'ادخال البيانات'!AH86</f>
        <v>0</v>
      </c>
      <c r="AA81">
        <f>'ادخال البيانات'!AI86</f>
        <v>0</v>
      </c>
    </row>
    <row r="82" spans="1:27" x14ac:dyDescent="0.2">
      <c r="A82">
        <f>'ادخال البيانات'!I87</f>
        <v>0</v>
      </c>
      <c r="B82">
        <f>'ادخال البيانات'!J87</f>
        <v>0</v>
      </c>
      <c r="C82">
        <f>'ادخال البيانات'!K87</f>
        <v>0</v>
      </c>
      <c r="D82">
        <f>'ادخال البيانات'!L87</f>
        <v>0</v>
      </c>
      <c r="E82">
        <f>'ادخال البيانات'!M87</f>
        <v>0</v>
      </c>
      <c r="F82">
        <f>'ادخال البيانات'!N87</f>
        <v>0</v>
      </c>
      <c r="G82">
        <f>'ادخال البيانات'!O87</f>
        <v>0</v>
      </c>
      <c r="H82">
        <f>'ادخال البيانات'!P87</f>
        <v>0</v>
      </c>
      <c r="I82">
        <f>'ادخال البيانات'!Q87</f>
        <v>0</v>
      </c>
      <c r="J82">
        <f>'ادخال البيانات'!R87</f>
        <v>0</v>
      </c>
      <c r="K82">
        <f>'ادخال البيانات'!S87</f>
        <v>0</v>
      </c>
      <c r="L82">
        <f>'ادخال البيانات'!T87</f>
        <v>0</v>
      </c>
      <c r="M82">
        <f>'ادخال البيانات'!U87</f>
        <v>0</v>
      </c>
      <c r="N82">
        <f>'ادخال البيانات'!V87</f>
        <v>0</v>
      </c>
      <c r="O82">
        <f>'ادخال البيانات'!W87</f>
        <v>0</v>
      </c>
      <c r="P82">
        <f>'ادخال البيانات'!X87</f>
        <v>0</v>
      </c>
      <c r="Q82">
        <f>'ادخال البيانات'!Y87</f>
        <v>0</v>
      </c>
      <c r="R82">
        <f>'ادخال البيانات'!Z87</f>
        <v>0</v>
      </c>
      <c r="S82">
        <f>'ادخال البيانات'!AA87</f>
        <v>0</v>
      </c>
      <c r="T82">
        <f>'ادخال البيانات'!AB87</f>
        <v>0</v>
      </c>
      <c r="U82">
        <f>'ادخال البيانات'!AC87</f>
        <v>0</v>
      </c>
      <c r="V82">
        <f>'ادخال البيانات'!AD87</f>
        <v>0</v>
      </c>
      <c r="W82">
        <f>'ادخال البيانات'!AE87</f>
        <v>0</v>
      </c>
      <c r="X82">
        <f>'ادخال البيانات'!AF87</f>
        <v>0</v>
      </c>
      <c r="Y82">
        <f>'ادخال البيانات'!AG87</f>
        <v>0</v>
      </c>
      <c r="Z82">
        <f>'ادخال البيانات'!AH87</f>
        <v>0</v>
      </c>
      <c r="AA82">
        <f>'ادخال البيانات'!AI87</f>
        <v>0</v>
      </c>
    </row>
    <row r="83" spans="1:27" x14ac:dyDescent="0.2">
      <c r="A83">
        <f>'ادخال البيانات'!I88</f>
        <v>0</v>
      </c>
      <c r="B83">
        <f>'ادخال البيانات'!J88</f>
        <v>0</v>
      </c>
      <c r="C83">
        <f>'ادخال البيانات'!K88</f>
        <v>0</v>
      </c>
      <c r="D83">
        <f>'ادخال البيانات'!L88</f>
        <v>0</v>
      </c>
      <c r="E83">
        <f>'ادخال البيانات'!M88</f>
        <v>0</v>
      </c>
      <c r="F83">
        <f>'ادخال البيانات'!N88</f>
        <v>0</v>
      </c>
      <c r="G83">
        <f>'ادخال البيانات'!O88</f>
        <v>0</v>
      </c>
      <c r="H83">
        <f>'ادخال البيانات'!P88</f>
        <v>0</v>
      </c>
      <c r="I83">
        <f>'ادخال البيانات'!Q88</f>
        <v>0</v>
      </c>
      <c r="J83">
        <f>'ادخال البيانات'!R88</f>
        <v>0</v>
      </c>
      <c r="K83">
        <f>'ادخال البيانات'!S88</f>
        <v>0</v>
      </c>
      <c r="L83">
        <f>'ادخال البيانات'!T88</f>
        <v>0</v>
      </c>
      <c r="M83">
        <f>'ادخال البيانات'!U88</f>
        <v>0</v>
      </c>
      <c r="N83">
        <f>'ادخال البيانات'!V88</f>
        <v>0</v>
      </c>
      <c r="O83">
        <f>'ادخال البيانات'!W88</f>
        <v>0</v>
      </c>
      <c r="P83">
        <f>'ادخال البيانات'!X88</f>
        <v>0</v>
      </c>
      <c r="Q83">
        <f>'ادخال البيانات'!Y88</f>
        <v>0</v>
      </c>
      <c r="R83">
        <f>'ادخال البيانات'!Z88</f>
        <v>0</v>
      </c>
      <c r="S83">
        <f>'ادخال البيانات'!AA88</f>
        <v>0</v>
      </c>
      <c r="T83">
        <f>'ادخال البيانات'!AB88</f>
        <v>0</v>
      </c>
      <c r="U83">
        <f>'ادخال البيانات'!AC88</f>
        <v>0</v>
      </c>
      <c r="V83">
        <f>'ادخال البيانات'!AD88</f>
        <v>0</v>
      </c>
      <c r="W83">
        <f>'ادخال البيانات'!AE88</f>
        <v>0</v>
      </c>
      <c r="X83">
        <f>'ادخال البيانات'!AF88</f>
        <v>0</v>
      </c>
      <c r="Y83">
        <f>'ادخال البيانات'!AG88</f>
        <v>0</v>
      </c>
      <c r="Z83">
        <f>'ادخال البيانات'!AH88</f>
        <v>0</v>
      </c>
      <c r="AA83">
        <f>'ادخال البيانات'!AI88</f>
        <v>0</v>
      </c>
    </row>
    <row r="84" spans="1:27" x14ac:dyDescent="0.2">
      <c r="A84">
        <f>'ادخال البيانات'!I89</f>
        <v>0</v>
      </c>
      <c r="B84">
        <f>'ادخال البيانات'!J89</f>
        <v>0</v>
      </c>
      <c r="C84">
        <f>'ادخال البيانات'!K89</f>
        <v>0</v>
      </c>
      <c r="D84">
        <f>'ادخال البيانات'!L89</f>
        <v>0</v>
      </c>
      <c r="E84">
        <f>'ادخال البيانات'!M89</f>
        <v>0</v>
      </c>
      <c r="F84">
        <f>'ادخال البيانات'!N89</f>
        <v>0</v>
      </c>
      <c r="G84">
        <f>'ادخال البيانات'!O89</f>
        <v>0</v>
      </c>
      <c r="H84">
        <f>'ادخال البيانات'!P89</f>
        <v>0</v>
      </c>
      <c r="I84">
        <f>'ادخال البيانات'!Q89</f>
        <v>0</v>
      </c>
      <c r="J84">
        <f>'ادخال البيانات'!R89</f>
        <v>0</v>
      </c>
      <c r="K84">
        <f>'ادخال البيانات'!S89</f>
        <v>0</v>
      </c>
      <c r="L84">
        <f>'ادخال البيانات'!T89</f>
        <v>0</v>
      </c>
      <c r="M84">
        <f>'ادخال البيانات'!U89</f>
        <v>0</v>
      </c>
      <c r="N84">
        <f>'ادخال البيانات'!V89</f>
        <v>0</v>
      </c>
      <c r="O84">
        <f>'ادخال البيانات'!W89</f>
        <v>0</v>
      </c>
      <c r="P84">
        <f>'ادخال البيانات'!X89</f>
        <v>0</v>
      </c>
      <c r="Q84">
        <f>'ادخال البيانات'!Y89</f>
        <v>0</v>
      </c>
      <c r="R84">
        <f>'ادخال البيانات'!Z89</f>
        <v>0</v>
      </c>
      <c r="S84">
        <f>'ادخال البيانات'!AA89</f>
        <v>0</v>
      </c>
      <c r="T84">
        <f>'ادخال البيانات'!AB89</f>
        <v>0</v>
      </c>
      <c r="U84">
        <f>'ادخال البيانات'!AC89</f>
        <v>0</v>
      </c>
      <c r="V84">
        <f>'ادخال البيانات'!AD89</f>
        <v>0</v>
      </c>
      <c r="W84">
        <f>'ادخال البيانات'!AE89</f>
        <v>0</v>
      </c>
      <c r="X84">
        <f>'ادخال البيانات'!AF89</f>
        <v>0</v>
      </c>
      <c r="Y84">
        <f>'ادخال البيانات'!AG89</f>
        <v>0</v>
      </c>
      <c r="Z84">
        <f>'ادخال البيانات'!AH89</f>
        <v>0</v>
      </c>
      <c r="AA84">
        <f>'ادخال البيانات'!AI89</f>
        <v>0</v>
      </c>
    </row>
    <row r="85" spans="1:27" x14ac:dyDescent="0.2">
      <c r="A85">
        <f>'ادخال البيانات'!I90</f>
        <v>0</v>
      </c>
      <c r="B85">
        <f>'ادخال البيانات'!J90</f>
        <v>0</v>
      </c>
      <c r="C85">
        <f>'ادخال البيانات'!K90</f>
        <v>0</v>
      </c>
      <c r="D85">
        <f>'ادخال البيانات'!L90</f>
        <v>0</v>
      </c>
      <c r="E85">
        <f>'ادخال البيانات'!M90</f>
        <v>0</v>
      </c>
      <c r="F85">
        <f>'ادخال البيانات'!N90</f>
        <v>0</v>
      </c>
      <c r="G85">
        <f>'ادخال البيانات'!O90</f>
        <v>0</v>
      </c>
      <c r="H85">
        <f>'ادخال البيانات'!P90</f>
        <v>0</v>
      </c>
      <c r="I85">
        <f>'ادخال البيانات'!Q90</f>
        <v>0</v>
      </c>
      <c r="J85">
        <f>'ادخال البيانات'!R90</f>
        <v>0</v>
      </c>
      <c r="K85">
        <f>'ادخال البيانات'!S90</f>
        <v>0</v>
      </c>
      <c r="L85">
        <f>'ادخال البيانات'!T90</f>
        <v>0</v>
      </c>
      <c r="M85">
        <f>'ادخال البيانات'!U90</f>
        <v>0</v>
      </c>
      <c r="N85">
        <f>'ادخال البيانات'!V90</f>
        <v>0</v>
      </c>
      <c r="O85">
        <f>'ادخال البيانات'!W90</f>
        <v>0</v>
      </c>
      <c r="P85">
        <f>'ادخال البيانات'!X90</f>
        <v>0</v>
      </c>
      <c r="Q85">
        <f>'ادخال البيانات'!Y90</f>
        <v>0</v>
      </c>
      <c r="R85">
        <f>'ادخال البيانات'!Z90</f>
        <v>0</v>
      </c>
      <c r="S85">
        <f>'ادخال البيانات'!AA90</f>
        <v>0</v>
      </c>
      <c r="T85">
        <f>'ادخال البيانات'!AB90</f>
        <v>0</v>
      </c>
      <c r="U85">
        <f>'ادخال البيانات'!AC90</f>
        <v>0</v>
      </c>
      <c r="V85">
        <f>'ادخال البيانات'!AD90</f>
        <v>0</v>
      </c>
      <c r="W85">
        <f>'ادخال البيانات'!AE90</f>
        <v>0</v>
      </c>
      <c r="X85">
        <f>'ادخال البيانات'!AF90</f>
        <v>0</v>
      </c>
      <c r="Y85">
        <f>'ادخال البيانات'!AG90</f>
        <v>0</v>
      </c>
      <c r="Z85">
        <f>'ادخال البيانات'!AH90</f>
        <v>0</v>
      </c>
      <c r="AA85">
        <f>'ادخال البيانات'!AI90</f>
        <v>0</v>
      </c>
    </row>
    <row r="86" spans="1:27" x14ac:dyDescent="0.2">
      <c r="A86">
        <f>'ادخال البيانات'!I91</f>
        <v>0</v>
      </c>
      <c r="B86">
        <f>'ادخال البيانات'!J91</f>
        <v>0</v>
      </c>
      <c r="C86">
        <f>'ادخال البيانات'!K91</f>
        <v>0</v>
      </c>
      <c r="D86">
        <f>'ادخال البيانات'!L91</f>
        <v>0</v>
      </c>
      <c r="E86">
        <f>'ادخال البيانات'!M91</f>
        <v>0</v>
      </c>
      <c r="F86">
        <f>'ادخال البيانات'!N91</f>
        <v>0</v>
      </c>
      <c r="G86">
        <f>'ادخال البيانات'!O91</f>
        <v>0</v>
      </c>
      <c r="H86">
        <f>'ادخال البيانات'!P91</f>
        <v>0</v>
      </c>
      <c r="I86">
        <f>'ادخال البيانات'!Q91</f>
        <v>0</v>
      </c>
      <c r="J86">
        <f>'ادخال البيانات'!R91</f>
        <v>0</v>
      </c>
      <c r="K86">
        <f>'ادخال البيانات'!S91</f>
        <v>0</v>
      </c>
      <c r="L86">
        <f>'ادخال البيانات'!T91</f>
        <v>0</v>
      </c>
      <c r="M86">
        <f>'ادخال البيانات'!U91</f>
        <v>0</v>
      </c>
      <c r="N86">
        <f>'ادخال البيانات'!V91</f>
        <v>0</v>
      </c>
      <c r="O86">
        <f>'ادخال البيانات'!W91</f>
        <v>0</v>
      </c>
      <c r="P86">
        <f>'ادخال البيانات'!X91</f>
        <v>0</v>
      </c>
      <c r="Q86">
        <f>'ادخال البيانات'!Y91</f>
        <v>0</v>
      </c>
      <c r="R86">
        <f>'ادخال البيانات'!Z91</f>
        <v>0</v>
      </c>
      <c r="S86">
        <f>'ادخال البيانات'!AA91</f>
        <v>0</v>
      </c>
      <c r="T86">
        <f>'ادخال البيانات'!AB91</f>
        <v>0</v>
      </c>
      <c r="U86">
        <f>'ادخال البيانات'!AC91</f>
        <v>0</v>
      </c>
      <c r="V86">
        <f>'ادخال البيانات'!AD91</f>
        <v>0</v>
      </c>
      <c r="W86">
        <f>'ادخال البيانات'!AE91</f>
        <v>0</v>
      </c>
      <c r="X86">
        <f>'ادخال البيانات'!AF91</f>
        <v>0</v>
      </c>
      <c r="Y86">
        <f>'ادخال البيانات'!AG91</f>
        <v>0</v>
      </c>
      <c r="Z86">
        <f>'ادخال البيانات'!AH91</f>
        <v>0</v>
      </c>
      <c r="AA86">
        <f>'ادخال البيانات'!AI91</f>
        <v>0</v>
      </c>
    </row>
    <row r="87" spans="1:27" x14ac:dyDescent="0.2">
      <c r="A87">
        <f>'ادخال البيانات'!I92</f>
        <v>0</v>
      </c>
      <c r="B87">
        <f>'ادخال البيانات'!J92</f>
        <v>0</v>
      </c>
      <c r="C87">
        <f>'ادخال البيانات'!K92</f>
        <v>0</v>
      </c>
      <c r="D87">
        <f>'ادخال البيانات'!L92</f>
        <v>0</v>
      </c>
      <c r="E87">
        <f>'ادخال البيانات'!M92</f>
        <v>0</v>
      </c>
      <c r="F87">
        <f>'ادخال البيانات'!N92</f>
        <v>0</v>
      </c>
      <c r="G87">
        <f>'ادخال البيانات'!O92</f>
        <v>0</v>
      </c>
      <c r="H87">
        <f>'ادخال البيانات'!P92</f>
        <v>0</v>
      </c>
      <c r="I87">
        <f>'ادخال البيانات'!Q92</f>
        <v>0</v>
      </c>
      <c r="J87">
        <f>'ادخال البيانات'!R92</f>
        <v>0</v>
      </c>
      <c r="K87">
        <f>'ادخال البيانات'!S92</f>
        <v>0</v>
      </c>
      <c r="L87">
        <f>'ادخال البيانات'!T92</f>
        <v>0</v>
      </c>
      <c r="M87">
        <f>'ادخال البيانات'!U92</f>
        <v>0</v>
      </c>
      <c r="N87">
        <f>'ادخال البيانات'!V92</f>
        <v>0</v>
      </c>
      <c r="O87">
        <f>'ادخال البيانات'!W92</f>
        <v>0</v>
      </c>
      <c r="P87">
        <f>'ادخال البيانات'!X92</f>
        <v>0</v>
      </c>
      <c r="Q87">
        <f>'ادخال البيانات'!Y92</f>
        <v>0</v>
      </c>
      <c r="R87">
        <f>'ادخال البيانات'!Z92</f>
        <v>0</v>
      </c>
      <c r="S87">
        <f>'ادخال البيانات'!AA92</f>
        <v>0</v>
      </c>
      <c r="T87">
        <f>'ادخال البيانات'!AB92</f>
        <v>0</v>
      </c>
      <c r="U87">
        <f>'ادخال البيانات'!AC92</f>
        <v>0</v>
      </c>
      <c r="V87">
        <f>'ادخال البيانات'!AD92</f>
        <v>0</v>
      </c>
      <c r="W87">
        <f>'ادخال البيانات'!AE92</f>
        <v>0</v>
      </c>
      <c r="X87">
        <f>'ادخال البيانات'!AF92</f>
        <v>0</v>
      </c>
      <c r="Y87">
        <f>'ادخال البيانات'!AG92</f>
        <v>0</v>
      </c>
      <c r="Z87">
        <f>'ادخال البيانات'!AH92</f>
        <v>0</v>
      </c>
      <c r="AA87">
        <f>'ادخال البيانات'!AI92</f>
        <v>0</v>
      </c>
    </row>
    <row r="88" spans="1:27" x14ac:dyDescent="0.2">
      <c r="A88">
        <f>'ادخال البيانات'!I93</f>
        <v>0</v>
      </c>
      <c r="B88">
        <f>'ادخال البيانات'!J93</f>
        <v>0</v>
      </c>
      <c r="C88">
        <f>'ادخال البيانات'!K93</f>
        <v>0</v>
      </c>
      <c r="D88">
        <f>'ادخال البيانات'!L93</f>
        <v>0</v>
      </c>
      <c r="E88">
        <f>'ادخال البيانات'!M93</f>
        <v>0</v>
      </c>
      <c r="F88">
        <f>'ادخال البيانات'!N93</f>
        <v>0</v>
      </c>
      <c r="G88">
        <f>'ادخال البيانات'!O93</f>
        <v>0</v>
      </c>
      <c r="H88">
        <f>'ادخال البيانات'!P93</f>
        <v>0</v>
      </c>
      <c r="I88">
        <f>'ادخال البيانات'!Q93</f>
        <v>0</v>
      </c>
      <c r="J88">
        <f>'ادخال البيانات'!R93</f>
        <v>0</v>
      </c>
      <c r="K88">
        <f>'ادخال البيانات'!S93</f>
        <v>0</v>
      </c>
      <c r="L88">
        <f>'ادخال البيانات'!T93</f>
        <v>0</v>
      </c>
      <c r="M88">
        <f>'ادخال البيانات'!U93</f>
        <v>0</v>
      </c>
      <c r="N88">
        <f>'ادخال البيانات'!V93</f>
        <v>0</v>
      </c>
      <c r="O88">
        <f>'ادخال البيانات'!W93</f>
        <v>0</v>
      </c>
      <c r="P88">
        <f>'ادخال البيانات'!X93</f>
        <v>0</v>
      </c>
      <c r="Q88">
        <f>'ادخال البيانات'!Y93</f>
        <v>0</v>
      </c>
      <c r="R88">
        <f>'ادخال البيانات'!Z93</f>
        <v>0</v>
      </c>
      <c r="S88">
        <f>'ادخال البيانات'!AA93</f>
        <v>0</v>
      </c>
      <c r="T88">
        <f>'ادخال البيانات'!AB93</f>
        <v>0</v>
      </c>
      <c r="U88">
        <f>'ادخال البيانات'!AC93</f>
        <v>0</v>
      </c>
      <c r="V88">
        <f>'ادخال البيانات'!AD93</f>
        <v>0</v>
      </c>
      <c r="W88">
        <f>'ادخال البيانات'!AE93</f>
        <v>0</v>
      </c>
      <c r="X88">
        <f>'ادخال البيانات'!AF93</f>
        <v>0</v>
      </c>
      <c r="Y88">
        <f>'ادخال البيانات'!AG93</f>
        <v>0</v>
      </c>
      <c r="Z88">
        <f>'ادخال البيانات'!AH93</f>
        <v>0</v>
      </c>
      <c r="AA88">
        <f>'ادخال البيانات'!AI93</f>
        <v>0</v>
      </c>
    </row>
    <row r="89" spans="1:27" x14ac:dyDescent="0.2">
      <c r="A89">
        <f>'ادخال البيانات'!I94</f>
        <v>0</v>
      </c>
      <c r="B89">
        <f>'ادخال البيانات'!J94</f>
        <v>0</v>
      </c>
      <c r="C89">
        <f>'ادخال البيانات'!K94</f>
        <v>0</v>
      </c>
      <c r="D89">
        <f>'ادخال البيانات'!L94</f>
        <v>0</v>
      </c>
      <c r="E89">
        <f>'ادخال البيانات'!M94</f>
        <v>0</v>
      </c>
      <c r="F89">
        <f>'ادخال البيانات'!N94</f>
        <v>0</v>
      </c>
      <c r="G89">
        <f>'ادخال البيانات'!O94</f>
        <v>0</v>
      </c>
      <c r="H89">
        <f>'ادخال البيانات'!P94</f>
        <v>0</v>
      </c>
      <c r="I89">
        <f>'ادخال البيانات'!Q94</f>
        <v>0</v>
      </c>
      <c r="J89">
        <f>'ادخال البيانات'!R94</f>
        <v>0</v>
      </c>
      <c r="K89">
        <f>'ادخال البيانات'!S94</f>
        <v>0</v>
      </c>
      <c r="L89">
        <f>'ادخال البيانات'!T94</f>
        <v>0</v>
      </c>
      <c r="M89">
        <f>'ادخال البيانات'!U94</f>
        <v>0</v>
      </c>
      <c r="N89">
        <f>'ادخال البيانات'!V94</f>
        <v>0</v>
      </c>
      <c r="O89">
        <f>'ادخال البيانات'!W94</f>
        <v>0</v>
      </c>
      <c r="P89">
        <f>'ادخال البيانات'!X94</f>
        <v>0</v>
      </c>
      <c r="Q89">
        <f>'ادخال البيانات'!Y94</f>
        <v>0</v>
      </c>
      <c r="R89">
        <f>'ادخال البيانات'!Z94</f>
        <v>0</v>
      </c>
      <c r="S89">
        <f>'ادخال البيانات'!AA94</f>
        <v>0</v>
      </c>
      <c r="T89">
        <f>'ادخال البيانات'!AB94</f>
        <v>0</v>
      </c>
      <c r="U89">
        <f>'ادخال البيانات'!AC94</f>
        <v>0</v>
      </c>
      <c r="V89">
        <f>'ادخال البيانات'!AD94</f>
        <v>0</v>
      </c>
      <c r="W89">
        <f>'ادخال البيانات'!AE94</f>
        <v>0</v>
      </c>
      <c r="X89">
        <f>'ادخال البيانات'!AF94</f>
        <v>0</v>
      </c>
      <c r="Y89">
        <f>'ادخال البيانات'!AG94</f>
        <v>0</v>
      </c>
      <c r="Z89">
        <f>'ادخال البيانات'!AH94</f>
        <v>0</v>
      </c>
      <c r="AA89">
        <f>'ادخال البيانات'!AI94</f>
        <v>0</v>
      </c>
    </row>
    <row r="90" spans="1:27" x14ac:dyDescent="0.2">
      <c r="A90">
        <f>'ادخال البيانات'!I95</f>
        <v>0</v>
      </c>
      <c r="B90">
        <f>'ادخال البيانات'!J95</f>
        <v>0</v>
      </c>
      <c r="C90">
        <f>'ادخال البيانات'!K95</f>
        <v>0</v>
      </c>
      <c r="D90">
        <f>'ادخال البيانات'!L95</f>
        <v>0</v>
      </c>
      <c r="E90">
        <f>'ادخال البيانات'!M95</f>
        <v>0</v>
      </c>
      <c r="F90">
        <f>'ادخال البيانات'!N95</f>
        <v>0</v>
      </c>
      <c r="G90">
        <f>'ادخال البيانات'!O95</f>
        <v>0</v>
      </c>
      <c r="H90">
        <f>'ادخال البيانات'!P95</f>
        <v>0</v>
      </c>
      <c r="I90">
        <f>'ادخال البيانات'!Q95</f>
        <v>0</v>
      </c>
      <c r="J90">
        <f>'ادخال البيانات'!R95</f>
        <v>0</v>
      </c>
      <c r="K90">
        <f>'ادخال البيانات'!S95</f>
        <v>0</v>
      </c>
      <c r="L90">
        <f>'ادخال البيانات'!T95</f>
        <v>0</v>
      </c>
      <c r="M90">
        <f>'ادخال البيانات'!U95</f>
        <v>0</v>
      </c>
      <c r="N90">
        <f>'ادخال البيانات'!V95</f>
        <v>0</v>
      </c>
      <c r="O90">
        <f>'ادخال البيانات'!W95</f>
        <v>0</v>
      </c>
      <c r="P90">
        <f>'ادخال البيانات'!X95</f>
        <v>0</v>
      </c>
      <c r="Q90">
        <f>'ادخال البيانات'!Y95</f>
        <v>0</v>
      </c>
      <c r="R90">
        <f>'ادخال البيانات'!Z95</f>
        <v>0</v>
      </c>
      <c r="S90">
        <f>'ادخال البيانات'!AA95</f>
        <v>0</v>
      </c>
      <c r="T90">
        <f>'ادخال البيانات'!AB95</f>
        <v>0</v>
      </c>
      <c r="U90">
        <f>'ادخال البيانات'!AC95</f>
        <v>0</v>
      </c>
      <c r="V90">
        <f>'ادخال البيانات'!AD95</f>
        <v>0</v>
      </c>
      <c r="W90">
        <f>'ادخال البيانات'!AE95</f>
        <v>0</v>
      </c>
      <c r="X90">
        <f>'ادخال البيانات'!AF95</f>
        <v>0</v>
      </c>
      <c r="Y90">
        <f>'ادخال البيانات'!AG95</f>
        <v>0</v>
      </c>
      <c r="Z90">
        <f>'ادخال البيانات'!AH95</f>
        <v>0</v>
      </c>
      <c r="AA90">
        <f>'ادخال البيانات'!AI95</f>
        <v>0</v>
      </c>
    </row>
    <row r="91" spans="1:27" x14ac:dyDescent="0.2">
      <c r="A91">
        <f>'ادخال البيانات'!I96</f>
        <v>0</v>
      </c>
      <c r="B91">
        <f>'ادخال البيانات'!J96</f>
        <v>0</v>
      </c>
      <c r="C91">
        <f>'ادخال البيانات'!K96</f>
        <v>0</v>
      </c>
      <c r="D91">
        <f>'ادخال البيانات'!L96</f>
        <v>0</v>
      </c>
      <c r="E91">
        <f>'ادخال البيانات'!M96</f>
        <v>0</v>
      </c>
      <c r="F91">
        <f>'ادخال البيانات'!N96</f>
        <v>0</v>
      </c>
      <c r="G91">
        <f>'ادخال البيانات'!O96</f>
        <v>0</v>
      </c>
      <c r="H91">
        <f>'ادخال البيانات'!P96</f>
        <v>0</v>
      </c>
      <c r="I91">
        <f>'ادخال البيانات'!Q96</f>
        <v>0</v>
      </c>
      <c r="J91">
        <f>'ادخال البيانات'!R96</f>
        <v>0</v>
      </c>
      <c r="K91">
        <f>'ادخال البيانات'!S96</f>
        <v>0</v>
      </c>
      <c r="L91">
        <f>'ادخال البيانات'!T96</f>
        <v>0</v>
      </c>
      <c r="M91">
        <f>'ادخال البيانات'!U96</f>
        <v>0</v>
      </c>
      <c r="N91">
        <f>'ادخال البيانات'!V96</f>
        <v>0</v>
      </c>
      <c r="O91">
        <f>'ادخال البيانات'!W96</f>
        <v>0</v>
      </c>
      <c r="P91">
        <f>'ادخال البيانات'!X96</f>
        <v>0</v>
      </c>
      <c r="Q91">
        <f>'ادخال البيانات'!Y96</f>
        <v>0</v>
      </c>
      <c r="R91">
        <f>'ادخال البيانات'!Z96</f>
        <v>0</v>
      </c>
      <c r="S91">
        <f>'ادخال البيانات'!AA96</f>
        <v>0</v>
      </c>
      <c r="T91">
        <f>'ادخال البيانات'!AB96</f>
        <v>0</v>
      </c>
      <c r="U91">
        <f>'ادخال البيانات'!AC96</f>
        <v>0</v>
      </c>
      <c r="V91">
        <f>'ادخال البيانات'!AD96</f>
        <v>0</v>
      </c>
      <c r="W91">
        <f>'ادخال البيانات'!AE96</f>
        <v>0</v>
      </c>
      <c r="X91">
        <f>'ادخال البيانات'!AF96</f>
        <v>0</v>
      </c>
      <c r="Y91">
        <f>'ادخال البيانات'!AG96</f>
        <v>0</v>
      </c>
      <c r="Z91">
        <f>'ادخال البيانات'!AH96</f>
        <v>0</v>
      </c>
      <c r="AA91">
        <f>'ادخال البيانات'!AI96</f>
        <v>0</v>
      </c>
    </row>
    <row r="92" spans="1:27" x14ac:dyDescent="0.2">
      <c r="A92">
        <f>'ادخال البيانات'!I97</f>
        <v>0</v>
      </c>
      <c r="B92">
        <f>'ادخال البيانات'!J97</f>
        <v>0</v>
      </c>
      <c r="C92">
        <f>'ادخال البيانات'!K97</f>
        <v>0</v>
      </c>
      <c r="D92">
        <f>'ادخال البيانات'!L97</f>
        <v>0</v>
      </c>
      <c r="E92">
        <f>'ادخال البيانات'!M97</f>
        <v>0</v>
      </c>
      <c r="F92">
        <f>'ادخال البيانات'!N97</f>
        <v>0</v>
      </c>
      <c r="G92">
        <f>'ادخال البيانات'!O97</f>
        <v>0</v>
      </c>
      <c r="H92">
        <f>'ادخال البيانات'!P97</f>
        <v>0</v>
      </c>
      <c r="I92">
        <f>'ادخال البيانات'!Q97</f>
        <v>0</v>
      </c>
      <c r="J92">
        <f>'ادخال البيانات'!R97</f>
        <v>0</v>
      </c>
      <c r="K92">
        <f>'ادخال البيانات'!S97</f>
        <v>0</v>
      </c>
      <c r="L92">
        <f>'ادخال البيانات'!T97</f>
        <v>0</v>
      </c>
      <c r="M92">
        <f>'ادخال البيانات'!U97</f>
        <v>0</v>
      </c>
      <c r="N92">
        <f>'ادخال البيانات'!V97</f>
        <v>0</v>
      </c>
      <c r="O92">
        <f>'ادخال البيانات'!W97</f>
        <v>0</v>
      </c>
      <c r="P92">
        <f>'ادخال البيانات'!X97</f>
        <v>0</v>
      </c>
      <c r="Q92">
        <f>'ادخال البيانات'!Y97</f>
        <v>0</v>
      </c>
      <c r="R92">
        <f>'ادخال البيانات'!Z97</f>
        <v>0</v>
      </c>
      <c r="S92">
        <f>'ادخال البيانات'!AA97</f>
        <v>0</v>
      </c>
      <c r="T92">
        <f>'ادخال البيانات'!AB97</f>
        <v>0</v>
      </c>
      <c r="U92">
        <f>'ادخال البيانات'!AC97</f>
        <v>0</v>
      </c>
      <c r="V92">
        <f>'ادخال البيانات'!AD97</f>
        <v>0</v>
      </c>
      <c r="W92">
        <f>'ادخال البيانات'!AE97</f>
        <v>0</v>
      </c>
      <c r="X92">
        <f>'ادخال البيانات'!AF97</f>
        <v>0</v>
      </c>
      <c r="Y92">
        <f>'ادخال البيانات'!AG97</f>
        <v>0</v>
      </c>
      <c r="Z92">
        <f>'ادخال البيانات'!AH97</f>
        <v>0</v>
      </c>
      <c r="AA92">
        <f>'ادخال البيانات'!AI97</f>
        <v>0</v>
      </c>
    </row>
    <row r="93" spans="1:27" x14ac:dyDescent="0.2">
      <c r="A93">
        <f>'ادخال البيانات'!I98</f>
        <v>0</v>
      </c>
      <c r="B93">
        <f>'ادخال البيانات'!J98</f>
        <v>0</v>
      </c>
      <c r="C93">
        <f>'ادخال البيانات'!K98</f>
        <v>0</v>
      </c>
      <c r="D93">
        <f>'ادخال البيانات'!L98</f>
        <v>0</v>
      </c>
      <c r="E93">
        <f>'ادخال البيانات'!M98</f>
        <v>0</v>
      </c>
      <c r="F93">
        <f>'ادخال البيانات'!N98</f>
        <v>0</v>
      </c>
      <c r="G93">
        <f>'ادخال البيانات'!O98</f>
        <v>0</v>
      </c>
      <c r="H93">
        <f>'ادخال البيانات'!P98</f>
        <v>0</v>
      </c>
      <c r="I93">
        <f>'ادخال البيانات'!Q98</f>
        <v>0</v>
      </c>
      <c r="J93">
        <f>'ادخال البيانات'!R98</f>
        <v>0</v>
      </c>
      <c r="K93">
        <f>'ادخال البيانات'!S98</f>
        <v>0</v>
      </c>
      <c r="L93">
        <f>'ادخال البيانات'!T98</f>
        <v>0</v>
      </c>
      <c r="M93">
        <f>'ادخال البيانات'!U98</f>
        <v>0</v>
      </c>
      <c r="N93">
        <f>'ادخال البيانات'!V98</f>
        <v>0</v>
      </c>
      <c r="O93">
        <f>'ادخال البيانات'!W98</f>
        <v>0</v>
      </c>
      <c r="P93">
        <f>'ادخال البيانات'!X98</f>
        <v>0</v>
      </c>
      <c r="Q93">
        <f>'ادخال البيانات'!Y98</f>
        <v>0</v>
      </c>
      <c r="R93">
        <f>'ادخال البيانات'!Z98</f>
        <v>0</v>
      </c>
      <c r="S93">
        <f>'ادخال البيانات'!AA98</f>
        <v>0</v>
      </c>
      <c r="T93">
        <f>'ادخال البيانات'!AB98</f>
        <v>0</v>
      </c>
      <c r="U93">
        <f>'ادخال البيانات'!AC98</f>
        <v>0</v>
      </c>
      <c r="V93">
        <f>'ادخال البيانات'!AD98</f>
        <v>0</v>
      </c>
      <c r="W93">
        <f>'ادخال البيانات'!AE98</f>
        <v>0</v>
      </c>
      <c r="X93">
        <f>'ادخال البيانات'!AF98</f>
        <v>0</v>
      </c>
      <c r="Y93">
        <f>'ادخال البيانات'!AG98</f>
        <v>0</v>
      </c>
      <c r="Z93">
        <f>'ادخال البيانات'!AH98</f>
        <v>0</v>
      </c>
      <c r="AA93">
        <f>'ادخال البيانات'!AI98</f>
        <v>0</v>
      </c>
    </row>
    <row r="94" spans="1:27" x14ac:dyDescent="0.2">
      <c r="A94">
        <f>'ادخال البيانات'!I99</f>
        <v>0</v>
      </c>
      <c r="B94">
        <f>'ادخال البيانات'!J99</f>
        <v>0</v>
      </c>
      <c r="C94">
        <f>'ادخال البيانات'!K99</f>
        <v>0</v>
      </c>
      <c r="D94">
        <f>'ادخال البيانات'!L99</f>
        <v>0</v>
      </c>
      <c r="E94">
        <f>'ادخال البيانات'!M99</f>
        <v>0</v>
      </c>
      <c r="F94">
        <f>'ادخال البيانات'!N99</f>
        <v>0</v>
      </c>
      <c r="G94">
        <f>'ادخال البيانات'!O99</f>
        <v>0</v>
      </c>
      <c r="H94">
        <f>'ادخال البيانات'!P99</f>
        <v>0</v>
      </c>
      <c r="I94">
        <f>'ادخال البيانات'!Q99</f>
        <v>0</v>
      </c>
      <c r="J94">
        <f>'ادخال البيانات'!R99</f>
        <v>0</v>
      </c>
      <c r="K94">
        <f>'ادخال البيانات'!S99</f>
        <v>0</v>
      </c>
      <c r="L94">
        <f>'ادخال البيانات'!T99</f>
        <v>0</v>
      </c>
      <c r="M94">
        <f>'ادخال البيانات'!U99</f>
        <v>0</v>
      </c>
      <c r="N94">
        <f>'ادخال البيانات'!V99</f>
        <v>0</v>
      </c>
      <c r="O94">
        <f>'ادخال البيانات'!W99</f>
        <v>0</v>
      </c>
      <c r="P94">
        <f>'ادخال البيانات'!X99</f>
        <v>0</v>
      </c>
      <c r="Q94">
        <f>'ادخال البيانات'!Y99</f>
        <v>0</v>
      </c>
      <c r="R94">
        <f>'ادخال البيانات'!Z99</f>
        <v>0</v>
      </c>
      <c r="S94">
        <f>'ادخال البيانات'!AA99</f>
        <v>0</v>
      </c>
      <c r="T94">
        <f>'ادخال البيانات'!AB99</f>
        <v>0</v>
      </c>
      <c r="U94">
        <f>'ادخال البيانات'!AC99</f>
        <v>0</v>
      </c>
      <c r="V94">
        <f>'ادخال البيانات'!AD99</f>
        <v>0</v>
      </c>
      <c r="W94">
        <f>'ادخال البيانات'!AE99</f>
        <v>0</v>
      </c>
      <c r="X94">
        <f>'ادخال البيانات'!AF99</f>
        <v>0</v>
      </c>
      <c r="Y94">
        <f>'ادخال البيانات'!AG99</f>
        <v>0</v>
      </c>
      <c r="Z94">
        <f>'ادخال البيانات'!AH99</f>
        <v>0</v>
      </c>
      <c r="AA94">
        <f>'ادخال البيانات'!AI99</f>
        <v>0</v>
      </c>
    </row>
    <row r="95" spans="1:27" x14ac:dyDescent="0.2">
      <c r="A95">
        <f>'ادخال البيانات'!I100</f>
        <v>0</v>
      </c>
      <c r="B95">
        <f>'ادخال البيانات'!J100</f>
        <v>0</v>
      </c>
      <c r="C95">
        <f>'ادخال البيانات'!K100</f>
        <v>0</v>
      </c>
      <c r="D95">
        <f>'ادخال البيانات'!L100</f>
        <v>0</v>
      </c>
      <c r="E95">
        <f>'ادخال البيانات'!M100</f>
        <v>0</v>
      </c>
      <c r="F95">
        <f>'ادخال البيانات'!N100</f>
        <v>0</v>
      </c>
      <c r="G95">
        <f>'ادخال البيانات'!O100</f>
        <v>0</v>
      </c>
      <c r="H95">
        <f>'ادخال البيانات'!P100</f>
        <v>0</v>
      </c>
      <c r="I95">
        <f>'ادخال البيانات'!Q100</f>
        <v>0</v>
      </c>
      <c r="J95">
        <f>'ادخال البيانات'!R100</f>
        <v>0</v>
      </c>
      <c r="K95">
        <f>'ادخال البيانات'!S100</f>
        <v>0</v>
      </c>
      <c r="L95">
        <f>'ادخال البيانات'!T100</f>
        <v>0</v>
      </c>
      <c r="M95">
        <f>'ادخال البيانات'!U100</f>
        <v>0</v>
      </c>
      <c r="N95">
        <f>'ادخال البيانات'!V100</f>
        <v>0</v>
      </c>
      <c r="O95">
        <f>'ادخال البيانات'!W100</f>
        <v>0</v>
      </c>
      <c r="P95">
        <f>'ادخال البيانات'!X100</f>
        <v>0</v>
      </c>
      <c r="Q95">
        <f>'ادخال البيانات'!Y100</f>
        <v>0</v>
      </c>
      <c r="R95">
        <f>'ادخال البيانات'!Z100</f>
        <v>0</v>
      </c>
      <c r="S95">
        <f>'ادخال البيانات'!AA100</f>
        <v>0</v>
      </c>
      <c r="T95">
        <f>'ادخال البيانات'!AB100</f>
        <v>0</v>
      </c>
      <c r="U95">
        <f>'ادخال البيانات'!AC100</f>
        <v>0</v>
      </c>
      <c r="V95">
        <f>'ادخال البيانات'!AD100</f>
        <v>0</v>
      </c>
      <c r="W95">
        <f>'ادخال البيانات'!AE100</f>
        <v>0</v>
      </c>
      <c r="X95">
        <f>'ادخال البيانات'!AF100</f>
        <v>0</v>
      </c>
      <c r="Y95">
        <f>'ادخال البيانات'!AG100</f>
        <v>0</v>
      </c>
      <c r="Z95">
        <f>'ادخال البيانات'!AH100</f>
        <v>0</v>
      </c>
      <c r="AA95">
        <f>'ادخال البيانات'!AI100</f>
        <v>0</v>
      </c>
    </row>
    <row r="96" spans="1:27" x14ac:dyDescent="0.2">
      <c r="A96">
        <f>'ادخال البيانات'!I101</f>
        <v>0</v>
      </c>
      <c r="B96">
        <f>'ادخال البيانات'!J101</f>
        <v>0</v>
      </c>
      <c r="C96">
        <f>'ادخال البيانات'!K101</f>
        <v>0</v>
      </c>
      <c r="D96">
        <f>'ادخال البيانات'!L101</f>
        <v>0</v>
      </c>
      <c r="E96">
        <f>'ادخال البيانات'!M101</f>
        <v>0</v>
      </c>
      <c r="F96">
        <f>'ادخال البيانات'!N101</f>
        <v>0</v>
      </c>
      <c r="G96">
        <f>'ادخال البيانات'!O101</f>
        <v>0</v>
      </c>
      <c r="H96">
        <f>'ادخال البيانات'!P101</f>
        <v>0</v>
      </c>
      <c r="I96">
        <f>'ادخال البيانات'!Q101</f>
        <v>0</v>
      </c>
      <c r="J96">
        <f>'ادخال البيانات'!R101</f>
        <v>0</v>
      </c>
      <c r="K96">
        <f>'ادخال البيانات'!S101</f>
        <v>0</v>
      </c>
      <c r="L96">
        <f>'ادخال البيانات'!T101</f>
        <v>0</v>
      </c>
      <c r="M96">
        <f>'ادخال البيانات'!U101</f>
        <v>0</v>
      </c>
      <c r="N96">
        <f>'ادخال البيانات'!V101</f>
        <v>0</v>
      </c>
      <c r="O96">
        <f>'ادخال البيانات'!W101</f>
        <v>0</v>
      </c>
      <c r="P96">
        <f>'ادخال البيانات'!X101</f>
        <v>0</v>
      </c>
      <c r="Q96">
        <f>'ادخال البيانات'!Y101</f>
        <v>0</v>
      </c>
      <c r="R96">
        <f>'ادخال البيانات'!Z101</f>
        <v>0</v>
      </c>
      <c r="S96">
        <f>'ادخال البيانات'!AA101</f>
        <v>0</v>
      </c>
      <c r="T96">
        <f>'ادخال البيانات'!AB101</f>
        <v>0</v>
      </c>
      <c r="U96">
        <f>'ادخال البيانات'!AC101</f>
        <v>0</v>
      </c>
      <c r="V96">
        <f>'ادخال البيانات'!AD101</f>
        <v>0</v>
      </c>
      <c r="W96">
        <f>'ادخال البيانات'!AE101</f>
        <v>0</v>
      </c>
      <c r="X96">
        <f>'ادخال البيانات'!AF101</f>
        <v>0</v>
      </c>
      <c r="Y96">
        <f>'ادخال البيانات'!AG101</f>
        <v>0</v>
      </c>
      <c r="Z96">
        <f>'ادخال البيانات'!AH101</f>
        <v>0</v>
      </c>
      <c r="AA96">
        <f>'ادخال البيانات'!AI101</f>
        <v>0</v>
      </c>
    </row>
    <row r="97" spans="1:27" x14ac:dyDescent="0.2">
      <c r="A97">
        <f>'ادخال البيانات'!I102</f>
        <v>0</v>
      </c>
      <c r="B97">
        <f>'ادخال البيانات'!J102</f>
        <v>0</v>
      </c>
      <c r="C97">
        <f>'ادخال البيانات'!K102</f>
        <v>0</v>
      </c>
      <c r="D97">
        <f>'ادخال البيانات'!L102</f>
        <v>0</v>
      </c>
      <c r="E97">
        <f>'ادخال البيانات'!M102</f>
        <v>0</v>
      </c>
      <c r="F97">
        <f>'ادخال البيانات'!N102</f>
        <v>0</v>
      </c>
      <c r="G97">
        <f>'ادخال البيانات'!O102</f>
        <v>0</v>
      </c>
      <c r="H97">
        <f>'ادخال البيانات'!P102</f>
        <v>0</v>
      </c>
      <c r="I97">
        <f>'ادخال البيانات'!Q102</f>
        <v>0</v>
      </c>
      <c r="J97">
        <f>'ادخال البيانات'!R102</f>
        <v>0</v>
      </c>
      <c r="K97">
        <f>'ادخال البيانات'!S102</f>
        <v>0</v>
      </c>
      <c r="L97">
        <f>'ادخال البيانات'!T102</f>
        <v>0</v>
      </c>
      <c r="M97">
        <f>'ادخال البيانات'!U102</f>
        <v>0</v>
      </c>
      <c r="N97">
        <f>'ادخال البيانات'!V102</f>
        <v>0</v>
      </c>
      <c r="O97">
        <f>'ادخال البيانات'!W102</f>
        <v>0</v>
      </c>
      <c r="P97">
        <f>'ادخال البيانات'!X102</f>
        <v>0</v>
      </c>
      <c r="Q97">
        <f>'ادخال البيانات'!Y102</f>
        <v>0</v>
      </c>
      <c r="R97">
        <f>'ادخال البيانات'!Z102</f>
        <v>0</v>
      </c>
      <c r="S97">
        <f>'ادخال البيانات'!AA102</f>
        <v>0</v>
      </c>
      <c r="T97">
        <f>'ادخال البيانات'!AB102</f>
        <v>0</v>
      </c>
      <c r="U97">
        <f>'ادخال البيانات'!AC102</f>
        <v>0</v>
      </c>
      <c r="V97">
        <f>'ادخال البيانات'!AD102</f>
        <v>0</v>
      </c>
      <c r="W97">
        <f>'ادخال البيانات'!AE102</f>
        <v>0</v>
      </c>
      <c r="X97">
        <f>'ادخال البيانات'!AF102</f>
        <v>0</v>
      </c>
      <c r="Y97">
        <f>'ادخال البيانات'!AG102</f>
        <v>0</v>
      </c>
      <c r="Z97">
        <f>'ادخال البيانات'!AH102</f>
        <v>0</v>
      </c>
      <c r="AA97">
        <f>'ادخال البيانات'!AI102</f>
        <v>0</v>
      </c>
    </row>
    <row r="98" spans="1:27" x14ac:dyDescent="0.2">
      <c r="A98">
        <f>'ادخال البيانات'!I103</f>
        <v>0</v>
      </c>
      <c r="B98">
        <f>'ادخال البيانات'!J103</f>
        <v>0</v>
      </c>
      <c r="C98">
        <f>'ادخال البيانات'!K103</f>
        <v>0</v>
      </c>
      <c r="D98">
        <f>'ادخال البيانات'!L103</f>
        <v>0</v>
      </c>
      <c r="E98">
        <f>'ادخال البيانات'!M103</f>
        <v>0</v>
      </c>
      <c r="F98">
        <f>'ادخال البيانات'!N103</f>
        <v>0</v>
      </c>
      <c r="G98">
        <f>'ادخال البيانات'!O103</f>
        <v>0</v>
      </c>
      <c r="H98">
        <f>'ادخال البيانات'!P103</f>
        <v>0</v>
      </c>
      <c r="I98">
        <f>'ادخال البيانات'!Q103</f>
        <v>0</v>
      </c>
      <c r="J98">
        <f>'ادخال البيانات'!R103</f>
        <v>0</v>
      </c>
      <c r="K98">
        <f>'ادخال البيانات'!S103</f>
        <v>0</v>
      </c>
      <c r="L98">
        <f>'ادخال البيانات'!T103</f>
        <v>0</v>
      </c>
      <c r="M98">
        <f>'ادخال البيانات'!U103</f>
        <v>0</v>
      </c>
      <c r="N98">
        <f>'ادخال البيانات'!V103</f>
        <v>0</v>
      </c>
      <c r="O98">
        <f>'ادخال البيانات'!W103</f>
        <v>0</v>
      </c>
      <c r="P98">
        <f>'ادخال البيانات'!X103</f>
        <v>0</v>
      </c>
      <c r="Q98">
        <f>'ادخال البيانات'!Y103</f>
        <v>0</v>
      </c>
      <c r="R98">
        <f>'ادخال البيانات'!Z103</f>
        <v>0</v>
      </c>
      <c r="S98">
        <f>'ادخال البيانات'!AA103</f>
        <v>0</v>
      </c>
      <c r="T98">
        <f>'ادخال البيانات'!AB103</f>
        <v>0</v>
      </c>
      <c r="U98">
        <f>'ادخال البيانات'!AC103</f>
        <v>0</v>
      </c>
      <c r="V98">
        <f>'ادخال البيانات'!AD103</f>
        <v>0</v>
      </c>
      <c r="W98">
        <f>'ادخال البيانات'!AE103</f>
        <v>0</v>
      </c>
      <c r="X98">
        <f>'ادخال البيانات'!AF103</f>
        <v>0</v>
      </c>
      <c r="Y98">
        <f>'ادخال البيانات'!AG103</f>
        <v>0</v>
      </c>
      <c r="Z98">
        <f>'ادخال البيانات'!AH103</f>
        <v>0</v>
      </c>
      <c r="AA98">
        <f>'ادخال البيانات'!AI103</f>
        <v>0</v>
      </c>
    </row>
    <row r="99" spans="1:27" x14ac:dyDescent="0.2">
      <c r="A99">
        <f>'ادخال البيانات'!I104</f>
        <v>0</v>
      </c>
      <c r="B99">
        <f>'ادخال البيانات'!J104</f>
        <v>0</v>
      </c>
      <c r="C99">
        <f>'ادخال البيانات'!K104</f>
        <v>0</v>
      </c>
      <c r="D99">
        <f>'ادخال البيانات'!L104</f>
        <v>0</v>
      </c>
      <c r="E99">
        <f>'ادخال البيانات'!M104</f>
        <v>0</v>
      </c>
      <c r="F99">
        <f>'ادخال البيانات'!N104</f>
        <v>0</v>
      </c>
      <c r="G99">
        <f>'ادخال البيانات'!O104</f>
        <v>0</v>
      </c>
      <c r="H99">
        <f>'ادخال البيانات'!P104</f>
        <v>0</v>
      </c>
      <c r="I99">
        <f>'ادخال البيانات'!Q104</f>
        <v>0</v>
      </c>
      <c r="J99">
        <f>'ادخال البيانات'!R104</f>
        <v>0</v>
      </c>
      <c r="K99">
        <f>'ادخال البيانات'!S104</f>
        <v>0</v>
      </c>
      <c r="L99">
        <f>'ادخال البيانات'!T104</f>
        <v>0</v>
      </c>
      <c r="M99">
        <f>'ادخال البيانات'!U104</f>
        <v>0</v>
      </c>
      <c r="N99">
        <f>'ادخال البيانات'!V104</f>
        <v>0</v>
      </c>
      <c r="O99">
        <f>'ادخال البيانات'!W104</f>
        <v>0</v>
      </c>
      <c r="P99">
        <f>'ادخال البيانات'!X104</f>
        <v>0</v>
      </c>
      <c r="Q99">
        <f>'ادخال البيانات'!Y104</f>
        <v>0</v>
      </c>
      <c r="R99">
        <f>'ادخال البيانات'!Z104</f>
        <v>0</v>
      </c>
      <c r="S99">
        <f>'ادخال البيانات'!AA104</f>
        <v>0</v>
      </c>
      <c r="T99">
        <f>'ادخال البيانات'!AB104</f>
        <v>0</v>
      </c>
      <c r="U99">
        <f>'ادخال البيانات'!AC104</f>
        <v>0</v>
      </c>
      <c r="V99">
        <f>'ادخال البيانات'!AD104</f>
        <v>0</v>
      </c>
      <c r="W99">
        <f>'ادخال البيانات'!AE104</f>
        <v>0</v>
      </c>
      <c r="X99">
        <f>'ادخال البيانات'!AF104</f>
        <v>0</v>
      </c>
      <c r="Y99">
        <f>'ادخال البيانات'!AG104</f>
        <v>0</v>
      </c>
      <c r="Z99">
        <f>'ادخال البيانات'!AH104</f>
        <v>0</v>
      </c>
      <c r="AA99">
        <f>'ادخال البيانات'!AI104</f>
        <v>0</v>
      </c>
    </row>
    <row r="100" spans="1:27" x14ac:dyDescent="0.2">
      <c r="A100">
        <f>'ادخال البيانات'!I105</f>
        <v>0</v>
      </c>
      <c r="B100">
        <f>'ادخال البيانات'!J105</f>
        <v>0</v>
      </c>
      <c r="C100">
        <f>'ادخال البيانات'!K105</f>
        <v>0</v>
      </c>
      <c r="D100">
        <f>'ادخال البيانات'!L105</f>
        <v>0</v>
      </c>
      <c r="E100">
        <f>'ادخال البيانات'!M105</f>
        <v>0</v>
      </c>
      <c r="F100">
        <f>'ادخال البيانات'!N105</f>
        <v>0</v>
      </c>
      <c r="G100">
        <f>'ادخال البيانات'!O105</f>
        <v>0</v>
      </c>
      <c r="H100">
        <f>'ادخال البيانات'!P105</f>
        <v>0</v>
      </c>
      <c r="I100">
        <f>'ادخال البيانات'!Q105</f>
        <v>0</v>
      </c>
      <c r="J100">
        <f>'ادخال البيانات'!R105</f>
        <v>0</v>
      </c>
      <c r="K100">
        <f>'ادخال البيانات'!S105</f>
        <v>0</v>
      </c>
      <c r="L100">
        <f>'ادخال البيانات'!T105</f>
        <v>0</v>
      </c>
      <c r="M100">
        <f>'ادخال البيانات'!U105</f>
        <v>0</v>
      </c>
      <c r="N100">
        <f>'ادخال البيانات'!V105</f>
        <v>0</v>
      </c>
      <c r="O100">
        <f>'ادخال البيانات'!W105</f>
        <v>0</v>
      </c>
      <c r="P100">
        <f>'ادخال البيانات'!X105</f>
        <v>0</v>
      </c>
      <c r="Q100">
        <f>'ادخال البيانات'!Y105</f>
        <v>0</v>
      </c>
      <c r="R100">
        <f>'ادخال البيانات'!Z105</f>
        <v>0</v>
      </c>
      <c r="S100">
        <f>'ادخال البيانات'!AA105</f>
        <v>0</v>
      </c>
      <c r="T100">
        <f>'ادخال البيانات'!AB105</f>
        <v>0</v>
      </c>
      <c r="U100">
        <f>'ادخال البيانات'!AC105</f>
        <v>0</v>
      </c>
      <c r="V100">
        <f>'ادخال البيانات'!AD105</f>
        <v>0</v>
      </c>
      <c r="W100">
        <f>'ادخال البيانات'!AE105</f>
        <v>0</v>
      </c>
      <c r="X100">
        <f>'ادخال البيانات'!AF105</f>
        <v>0</v>
      </c>
      <c r="Y100">
        <f>'ادخال البيانات'!AG105</f>
        <v>0</v>
      </c>
      <c r="Z100">
        <f>'ادخال البيانات'!AH105</f>
        <v>0</v>
      </c>
      <c r="AA100">
        <f>'ادخال البيانات'!AI105</f>
        <v>0</v>
      </c>
    </row>
    <row r="101" spans="1:27" x14ac:dyDescent="0.2">
      <c r="A101">
        <f>'ادخال البيانات'!I106</f>
        <v>0</v>
      </c>
      <c r="B101">
        <f>'ادخال البيانات'!J106</f>
        <v>0</v>
      </c>
      <c r="C101">
        <f>'ادخال البيانات'!K106</f>
        <v>0</v>
      </c>
      <c r="D101">
        <f>'ادخال البيانات'!L106</f>
        <v>0</v>
      </c>
      <c r="E101">
        <f>'ادخال البيانات'!M106</f>
        <v>0</v>
      </c>
      <c r="F101">
        <f>'ادخال البيانات'!N106</f>
        <v>0</v>
      </c>
      <c r="G101">
        <f>'ادخال البيانات'!O106</f>
        <v>0</v>
      </c>
      <c r="H101">
        <f>'ادخال البيانات'!P106</f>
        <v>0</v>
      </c>
      <c r="I101">
        <f>'ادخال البيانات'!Q106</f>
        <v>0</v>
      </c>
      <c r="J101">
        <f>'ادخال البيانات'!R106</f>
        <v>0</v>
      </c>
      <c r="K101">
        <f>'ادخال البيانات'!S106</f>
        <v>0</v>
      </c>
      <c r="L101">
        <f>'ادخال البيانات'!T106</f>
        <v>0</v>
      </c>
      <c r="M101">
        <f>'ادخال البيانات'!U106</f>
        <v>0</v>
      </c>
      <c r="N101">
        <f>'ادخال البيانات'!V106</f>
        <v>0</v>
      </c>
      <c r="O101">
        <f>'ادخال البيانات'!W106</f>
        <v>0</v>
      </c>
      <c r="P101">
        <f>'ادخال البيانات'!X106</f>
        <v>0</v>
      </c>
      <c r="Q101">
        <f>'ادخال البيانات'!Y106</f>
        <v>0</v>
      </c>
      <c r="R101">
        <f>'ادخال البيانات'!Z106</f>
        <v>0</v>
      </c>
      <c r="S101">
        <f>'ادخال البيانات'!AA106</f>
        <v>0</v>
      </c>
      <c r="T101">
        <f>'ادخال البيانات'!AB106</f>
        <v>0</v>
      </c>
      <c r="U101">
        <f>'ادخال البيانات'!AC106</f>
        <v>0</v>
      </c>
      <c r="V101">
        <f>'ادخال البيانات'!AD106</f>
        <v>0</v>
      </c>
      <c r="W101">
        <f>'ادخال البيانات'!AE106</f>
        <v>0</v>
      </c>
      <c r="X101">
        <f>'ادخال البيانات'!AF106</f>
        <v>0</v>
      </c>
      <c r="Y101">
        <f>'ادخال البيانات'!AG106</f>
        <v>0</v>
      </c>
      <c r="Z101">
        <f>'ادخال البيانات'!AH106</f>
        <v>0</v>
      </c>
      <c r="AA101">
        <f>'ادخال البيانات'!AI106</f>
        <v>0</v>
      </c>
    </row>
    <row r="102" spans="1:27" x14ac:dyDescent="0.2">
      <c r="A102">
        <f>'ادخال البيانات'!I107</f>
        <v>0</v>
      </c>
      <c r="B102">
        <f>'ادخال البيانات'!J107</f>
        <v>0</v>
      </c>
      <c r="C102">
        <f>'ادخال البيانات'!K107</f>
        <v>0</v>
      </c>
      <c r="D102">
        <f>'ادخال البيانات'!L107</f>
        <v>0</v>
      </c>
      <c r="E102">
        <f>'ادخال البيانات'!M107</f>
        <v>0</v>
      </c>
      <c r="F102">
        <f>'ادخال البيانات'!N107</f>
        <v>0</v>
      </c>
      <c r="G102">
        <f>'ادخال البيانات'!O107</f>
        <v>0</v>
      </c>
      <c r="H102">
        <f>'ادخال البيانات'!P107</f>
        <v>0</v>
      </c>
      <c r="I102">
        <f>'ادخال البيانات'!Q107</f>
        <v>0</v>
      </c>
      <c r="J102">
        <f>'ادخال البيانات'!R107</f>
        <v>0</v>
      </c>
      <c r="K102">
        <f>'ادخال البيانات'!S107</f>
        <v>0</v>
      </c>
      <c r="L102">
        <f>'ادخال البيانات'!T107</f>
        <v>0</v>
      </c>
      <c r="M102">
        <f>'ادخال البيانات'!U107</f>
        <v>0</v>
      </c>
      <c r="N102">
        <f>'ادخال البيانات'!V107</f>
        <v>0</v>
      </c>
      <c r="O102">
        <f>'ادخال البيانات'!W107</f>
        <v>0</v>
      </c>
      <c r="P102">
        <f>'ادخال البيانات'!X107</f>
        <v>0</v>
      </c>
      <c r="Q102">
        <f>'ادخال البيانات'!Y107</f>
        <v>0</v>
      </c>
      <c r="R102">
        <f>'ادخال البيانات'!Z107</f>
        <v>0</v>
      </c>
      <c r="S102">
        <f>'ادخال البيانات'!AA107</f>
        <v>0</v>
      </c>
      <c r="T102">
        <f>'ادخال البيانات'!AB107</f>
        <v>0</v>
      </c>
      <c r="U102">
        <f>'ادخال البيانات'!AC107</f>
        <v>0</v>
      </c>
      <c r="V102">
        <f>'ادخال البيانات'!AD107</f>
        <v>0</v>
      </c>
      <c r="W102">
        <f>'ادخال البيانات'!AE107</f>
        <v>0</v>
      </c>
      <c r="X102">
        <f>'ادخال البيانات'!AF107</f>
        <v>0</v>
      </c>
      <c r="Y102">
        <f>'ادخال البيانات'!AG107</f>
        <v>0</v>
      </c>
      <c r="Z102">
        <f>'ادخال البيانات'!AH107</f>
        <v>0</v>
      </c>
      <c r="AA102">
        <f>'ادخال البيانات'!AI107</f>
        <v>0</v>
      </c>
    </row>
    <row r="103" spans="1:27" x14ac:dyDescent="0.2">
      <c r="A103">
        <f>'ادخال البيانات'!I108</f>
        <v>0</v>
      </c>
      <c r="B103">
        <f>'ادخال البيانات'!J108</f>
        <v>0</v>
      </c>
      <c r="C103">
        <f>'ادخال البيانات'!K108</f>
        <v>0</v>
      </c>
      <c r="D103">
        <f>'ادخال البيانات'!L108</f>
        <v>0</v>
      </c>
      <c r="E103">
        <f>'ادخال البيانات'!M108</f>
        <v>0</v>
      </c>
      <c r="F103">
        <f>'ادخال البيانات'!N108</f>
        <v>0</v>
      </c>
      <c r="G103">
        <f>'ادخال البيانات'!O108</f>
        <v>0</v>
      </c>
      <c r="H103">
        <f>'ادخال البيانات'!P108</f>
        <v>0</v>
      </c>
      <c r="I103">
        <f>'ادخال البيانات'!Q108</f>
        <v>0</v>
      </c>
      <c r="J103">
        <f>'ادخال البيانات'!R108</f>
        <v>0</v>
      </c>
      <c r="K103">
        <f>'ادخال البيانات'!S108</f>
        <v>0</v>
      </c>
      <c r="L103">
        <f>'ادخال البيانات'!T108</f>
        <v>0</v>
      </c>
      <c r="M103">
        <f>'ادخال البيانات'!U108</f>
        <v>0</v>
      </c>
      <c r="N103">
        <f>'ادخال البيانات'!V108</f>
        <v>0</v>
      </c>
      <c r="O103">
        <f>'ادخال البيانات'!W108</f>
        <v>0</v>
      </c>
      <c r="P103">
        <f>'ادخال البيانات'!X108</f>
        <v>0</v>
      </c>
      <c r="Q103">
        <f>'ادخال البيانات'!Y108</f>
        <v>0</v>
      </c>
      <c r="R103">
        <f>'ادخال البيانات'!Z108</f>
        <v>0</v>
      </c>
      <c r="S103">
        <f>'ادخال البيانات'!AA108</f>
        <v>0</v>
      </c>
      <c r="T103">
        <f>'ادخال البيانات'!AB108</f>
        <v>0</v>
      </c>
      <c r="U103">
        <f>'ادخال البيانات'!AC108</f>
        <v>0</v>
      </c>
      <c r="V103">
        <f>'ادخال البيانات'!AD108</f>
        <v>0</v>
      </c>
      <c r="W103">
        <f>'ادخال البيانات'!AE108</f>
        <v>0</v>
      </c>
      <c r="X103">
        <f>'ادخال البيانات'!AF108</f>
        <v>0</v>
      </c>
      <c r="Y103">
        <f>'ادخال البيانات'!AG108</f>
        <v>0</v>
      </c>
      <c r="Z103">
        <f>'ادخال البيانات'!AH108</f>
        <v>0</v>
      </c>
      <c r="AA103">
        <f>'ادخال البيانات'!AI108</f>
        <v>0</v>
      </c>
    </row>
    <row r="104" spans="1:27" x14ac:dyDescent="0.2">
      <c r="A104">
        <f>'ادخال البيانات'!I109</f>
        <v>0</v>
      </c>
      <c r="B104">
        <f>'ادخال البيانات'!J109</f>
        <v>0</v>
      </c>
      <c r="C104">
        <f>'ادخال البيانات'!K109</f>
        <v>0</v>
      </c>
      <c r="D104">
        <f>'ادخال البيانات'!L109</f>
        <v>0</v>
      </c>
      <c r="E104">
        <f>'ادخال البيانات'!M109</f>
        <v>0</v>
      </c>
      <c r="F104">
        <f>'ادخال البيانات'!N109</f>
        <v>0</v>
      </c>
      <c r="G104">
        <f>'ادخال البيانات'!O109</f>
        <v>0</v>
      </c>
      <c r="H104">
        <f>'ادخال البيانات'!P109</f>
        <v>0</v>
      </c>
      <c r="I104">
        <f>'ادخال البيانات'!Q109</f>
        <v>0</v>
      </c>
      <c r="J104">
        <f>'ادخال البيانات'!R109</f>
        <v>0</v>
      </c>
      <c r="K104">
        <f>'ادخال البيانات'!S109</f>
        <v>0</v>
      </c>
      <c r="L104">
        <f>'ادخال البيانات'!T109</f>
        <v>0</v>
      </c>
      <c r="M104">
        <f>'ادخال البيانات'!U109</f>
        <v>0</v>
      </c>
      <c r="N104">
        <f>'ادخال البيانات'!V109</f>
        <v>0</v>
      </c>
      <c r="O104">
        <f>'ادخال البيانات'!W109</f>
        <v>0</v>
      </c>
      <c r="P104">
        <f>'ادخال البيانات'!X109</f>
        <v>0</v>
      </c>
      <c r="Q104">
        <f>'ادخال البيانات'!Y109</f>
        <v>0</v>
      </c>
      <c r="R104">
        <f>'ادخال البيانات'!Z109</f>
        <v>0</v>
      </c>
      <c r="S104">
        <f>'ادخال البيانات'!AA109</f>
        <v>0</v>
      </c>
      <c r="T104">
        <f>'ادخال البيانات'!AB109</f>
        <v>0</v>
      </c>
      <c r="U104">
        <f>'ادخال البيانات'!AC109</f>
        <v>0</v>
      </c>
      <c r="V104">
        <f>'ادخال البيانات'!AD109</f>
        <v>0</v>
      </c>
      <c r="W104">
        <f>'ادخال البيانات'!AE109</f>
        <v>0</v>
      </c>
      <c r="X104">
        <f>'ادخال البيانات'!AF109</f>
        <v>0</v>
      </c>
      <c r="Y104">
        <f>'ادخال البيانات'!AG109</f>
        <v>0</v>
      </c>
      <c r="Z104">
        <f>'ادخال البيانات'!AH109</f>
        <v>0</v>
      </c>
      <c r="AA104">
        <f>'ادخال البيانات'!AI109</f>
        <v>0</v>
      </c>
    </row>
    <row r="105" spans="1:27" x14ac:dyDescent="0.2">
      <c r="A105">
        <f>'ادخال البيانات'!I110</f>
        <v>0</v>
      </c>
      <c r="B105">
        <f>'ادخال البيانات'!J110</f>
        <v>0</v>
      </c>
      <c r="C105">
        <f>'ادخال البيانات'!K110</f>
        <v>0</v>
      </c>
      <c r="D105">
        <f>'ادخال البيانات'!L110</f>
        <v>0</v>
      </c>
      <c r="E105">
        <f>'ادخال البيانات'!M110</f>
        <v>0</v>
      </c>
      <c r="F105">
        <f>'ادخال البيانات'!N110</f>
        <v>0</v>
      </c>
      <c r="G105">
        <f>'ادخال البيانات'!O110</f>
        <v>0</v>
      </c>
      <c r="H105">
        <f>'ادخال البيانات'!P110</f>
        <v>0</v>
      </c>
      <c r="I105">
        <f>'ادخال البيانات'!Q110</f>
        <v>0</v>
      </c>
      <c r="J105">
        <f>'ادخال البيانات'!R110</f>
        <v>0</v>
      </c>
      <c r="K105">
        <f>'ادخال البيانات'!S110</f>
        <v>0</v>
      </c>
      <c r="L105">
        <f>'ادخال البيانات'!T110</f>
        <v>0</v>
      </c>
      <c r="M105">
        <f>'ادخال البيانات'!U110</f>
        <v>0</v>
      </c>
      <c r="N105">
        <f>'ادخال البيانات'!V110</f>
        <v>0</v>
      </c>
      <c r="O105">
        <f>'ادخال البيانات'!W110</f>
        <v>0</v>
      </c>
      <c r="P105">
        <f>'ادخال البيانات'!X110</f>
        <v>0</v>
      </c>
      <c r="Q105">
        <f>'ادخال البيانات'!Y110</f>
        <v>0</v>
      </c>
      <c r="R105">
        <f>'ادخال البيانات'!Z110</f>
        <v>0</v>
      </c>
      <c r="S105">
        <f>'ادخال البيانات'!AA110</f>
        <v>0</v>
      </c>
      <c r="T105">
        <f>'ادخال البيانات'!AB110</f>
        <v>0</v>
      </c>
      <c r="U105">
        <f>'ادخال البيانات'!AC110</f>
        <v>0</v>
      </c>
      <c r="V105">
        <f>'ادخال البيانات'!AD110</f>
        <v>0</v>
      </c>
      <c r="W105">
        <f>'ادخال البيانات'!AE110</f>
        <v>0</v>
      </c>
      <c r="X105">
        <f>'ادخال البيانات'!AF110</f>
        <v>0</v>
      </c>
      <c r="Y105">
        <f>'ادخال البيانات'!AG110</f>
        <v>0</v>
      </c>
      <c r="Z105">
        <f>'ادخال البيانات'!AH110</f>
        <v>0</v>
      </c>
      <c r="AA105">
        <f>'ادخال البيانات'!AI110</f>
        <v>0</v>
      </c>
    </row>
    <row r="106" spans="1:27" x14ac:dyDescent="0.2">
      <c r="A106">
        <f>'ادخال البيانات'!I111</f>
        <v>0</v>
      </c>
      <c r="B106">
        <f>'ادخال البيانات'!J111</f>
        <v>0</v>
      </c>
      <c r="C106">
        <f>'ادخال البيانات'!K111</f>
        <v>0</v>
      </c>
      <c r="D106">
        <f>'ادخال البيانات'!L111</f>
        <v>0</v>
      </c>
      <c r="E106">
        <f>'ادخال البيانات'!M111</f>
        <v>0</v>
      </c>
      <c r="F106">
        <f>'ادخال البيانات'!N111</f>
        <v>0</v>
      </c>
      <c r="G106">
        <f>'ادخال البيانات'!O111</f>
        <v>0</v>
      </c>
      <c r="H106">
        <f>'ادخال البيانات'!P111</f>
        <v>0</v>
      </c>
      <c r="I106">
        <f>'ادخال البيانات'!Q111</f>
        <v>0</v>
      </c>
      <c r="J106">
        <f>'ادخال البيانات'!R111</f>
        <v>0</v>
      </c>
      <c r="K106">
        <f>'ادخال البيانات'!S111</f>
        <v>0</v>
      </c>
      <c r="L106">
        <f>'ادخال البيانات'!T111</f>
        <v>0</v>
      </c>
      <c r="M106">
        <f>'ادخال البيانات'!U111</f>
        <v>0</v>
      </c>
      <c r="N106">
        <f>'ادخال البيانات'!V111</f>
        <v>0</v>
      </c>
      <c r="O106">
        <f>'ادخال البيانات'!W111</f>
        <v>0</v>
      </c>
      <c r="P106">
        <f>'ادخال البيانات'!X111</f>
        <v>0</v>
      </c>
      <c r="Q106">
        <f>'ادخال البيانات'!Y111</f>
        <v>0</v>
      </c>
      <c r="R106">
        <f>'ادخال البيانات'!Z111</f>
        <v>0</v>
      </c>
      <c r="S106">
        <f>'ادخال البيانات'!AA111</f>
        <v>0</v>
      </c>
      <c r="T106">
        <f>'ادخال البيانات'!AB111</f>
        <v>0</v>
      </c>
      <c r="U106">
        <f>'ادخال البيانات'!AC111</f>
        <v>0</v>
      </c>
      <c r="V106">
        <f>'ادخال البيانات'!AD111</f>
        <v>0</v>
      </c>
      <c r="W106">
        <f>'ادخال البيانات'!AE111</f>
        <v>0</v>
      </c>
      <c r="X106">
        <f>'ادخال البيانات'!AF111</f>
        <v>0</v>
      </c>
      <c r="Y106">
        <f>'ادخال البيانات'!AG111</f>
        <v>0</v>
      </c>
      <c r="Z106">
        <f>'ادخال البيانات'!AH111</f>
        <v>0</v>
      </c>
      <c r="AA106">
        <f>'ادخال البيانات'!AI111</f>
        <v>0</v>
      </c>
    </row>
    <row r="107" spans="1:27" x14ac:dyDescent="0.2">
      <c r="A107">
        <f>'ادخال البيانات'!I112</f>
        <v>0</v>
      </c>
      <c r="B107">
        <f>'ادخال البيانات'!J112</f>
        <v>0</v>
      </c>
      <c r="C107">
        <f>'ادخال البيانات'!K112</f>
        <v>0</v>
      </c>
      <c r="D107">
        <f>'ادخال البيانات'!L112</f>
        <v>0</v>
      </c>
      <c r="E107">
        <f>'ادخال البيانات'!M112</f>
        <v>0</v>
      </c>
      <c r="F107">
        <f>'ادخال البيانات'!N112</f>
        <v>0</v>
      </c>
      <c r="G107">
        <f>'ادخال البيانات'!O112</f>
        <v>0</v>
      </c>
      <c r="H107">
        <f>'ادخال البيانات'!P112</f>
        <v>0</v>
      </c>
      <c r="I107">
        <f>'ادخال البيانات'!Q112</f>
        <v>0</v>
      </c>
      <c r="J107">
        <f>'ادخال البيانات'!R112</f>
        <v>0</v>
      </c>
      <c r="K107">
        <f>'ادخال البيانات'!S112</f>
        <v>0</v>
      </c>
      <c r="L107">
        <f>'ادخال البيانات'!T112</f>
        <v>0</v>
      </c>
      <c r="M107">
        <f>'ادخال البيانات'!U112</f>
        <v>0</v>
      </c>
      <c r="N107">
        <f>'ادخال البيانات'!V112</f>
        <v>0</v>
      </c>
      <c r="O107">
        <f>'ادخال البيانات'!W112</f>
        <v>0</v>
      </c>
      <c r="P107">
        <f>'ادخال البيانات'!X112</f>
        <v>0</v>
      </c>
      <c r="Q107">
        <f>'ادخال البيانات'!Y112</f>
        <v>0</v>
      </c>
      <c r="R107">
        <f>'ادخال البيانات'!Z112</f>
        <v>0</v>
      </c>
      <c r="S107">
        <f>'ادخال البيانات'!AA112</f>
        <v>0</v>
      </c>
      <c r="T107">
        <f>'ادخال البيانات'!AB112</f>
        <v>0</v>
      </c>
      <c r="U107">
        <f>'ادخال البيانات'!AC112</f>
        <v>0</v>
      </c>
      <c r="V107">
        <f>'ادخال البيانات'!AD112</f>
        <v>0</v>
      </c>
      <c r="W107">
        <f>'ادخال البيانات'!AE112</f>
        <v>0</v>
      </c>
      <c r="X107">
        <f>'ادخال البيانات'!AF112</f>
        <v>0</v>
      </c>
      <c r="Y107">
        <f>'ادخال البيانات'!AG112</f>
        <v>0</v>
      </c>
      <c r="Z107">
        <f>'ادخال البيانات'!AH112</f>
        <v>0</v>
      </c>
      <c r="AA107">
        <f>'ادخال البيانات'!AI112</f>
        <v>0</v>
      </c>
    </row>
    <row r="108" spans="1:27" x14ac:dyDescent="0.2">
      <c r="A108">
        <f>'ادخال البيانات'!I113</f>
        <v>0</v>
      </c>
      <c r="B108">
        <f>'ادخال البيانات'!J113</f>
        <v>0</v>
      </c>
      <c r="C108">
        <f>'ادخال البيانات'!K113</f>
        <v>0</v>
      </c>
      <c r="D108">
        <f>'ادخال البيانات'!L113</f>
        <v>0</v>
      </c>
      <c r="E108">
        <f>'ادخال البيانات'!M113</f>
        <v>0</v>
      </c>
      <c r="F108">
        <f>'ادخال البيانات'!N113</f>
        <v>0</v>
      </c>
      <c r="G108">
        <f>'ادخال البيانات'!O113</f>
        <v>0</v>
      </c>
      <c r="H108">
        <f>'ادخال البيانات'!P113</f>
        <v>0</v>
      </c>
      <c r="I108">
        <f>'ادخال البيانات'!Q113</f>
        <v>0</v>
      </c>
      <c r="J108">
        <f>'ادخال البيانات'!R113</f>
        <v>0</v>
      </c>
      <c r="K108">
        <f>'ادخال البيانات'!S113</f>
        <v>0</v>
      </c>
      <c r="L108">
        <f>'ادخال البيانات'!T113</f>
        <v>0</v>
      </c>
      <c r="M108">
        <f>'ادخال البيانات'!U113</f>
        <v>0</v>
      </c>
      <c r="N108">
        <f>'ادخال البيانات'!V113</f>
        <v>0</v>
      </c>
      <c r="O108">
        <f>'ادخال البيانات'!W113</f>
        <v>0</v>
      </c>
      <c r="P108">
        <f>'ادخال البيانات'!X113</f>
        <v>0</v>
      </c>
      <c r="Q108">
        <f>'ادخال البيانات'!Y113</f>
        <v>0</v>
      </c>
      <c r="R108">
        <f>'ادخال البيانات'!Z113</f>
        <v>0</v>
      </c>
      <c r="S108">
        <f>'ادخال البيانات'!AA113</f>
        <v>0</v>
      </c>
      <c r="T108">
        <f>'ادخال البيانات'!AB113</f>
        <v>0</v>
      </c>
      <c r="U108">
        <f>'ادخال البيانات'!AC113</f>
        <v>0</v>
      </c>
      <c r="V108">
        <f>'ادخال البيانات'!AD113</f>
        <v>0</v>
      </c>
      <c r="W108">
        <f>'ادخال البيانات'!AE113</f>
        <v>0</v>
      </c>
      <c r="X108">
        <f>'ادخال البيانات'!AF113</f>
        <v>0</v>
      </c>
      <c r="Y108">
        <f>'ادخال البيانات'!AG113</f>
        <v>0</v>
      </c>
      <c r="Z108">
        <f>'ادخال البيانات'!AH113</f>
        <v>0</v>
      </c>
      <c r="AA108">
        <f>'ادخال البيانات'!AI113</f>
        <v>0</v>
      </c>
    </row>
    <row r="109" spans="1:27" x14ac:dyDescent="0.2">
      <c r="A109">
        <f>'ادخال البيانات'!I114</f>
        <v>0</v>
      </c>
      <c r="B109">
        <f>'ادخال البيانات'!J114</f>
        <v>0</v>
      </c>
      <c r="C109">
        <f>'ادخال البيانات'!K114</f>
        <v>0</v>
      </c>
      <c r="D109">
        <f>'ادخال البيانات'!L114</f>
        <v>0</v>
      </c>
      <c r="E109">
        <f>'ادخال البيانات'!M114</f>
        <v>0</v>
      </c>
      <c r="F109">
        <f>'ادخال البيانات'!N114</f>
        <v>0</v>
      </c>
      <c r="G109">
        <f>'ادخال البيانات'!O114</f>
        <v>0</v>
      </c>
      <c r="H109">
        <f>'ادخال البيانات'!P114</f>
        <v>0</v>
      </c>
      <c r="I109">
        <f>'ادخال البيانات'!Q114</f>
        <v>0</v>
      </c>
      <c r="J109">
        <f>'ادخال البيانات'!R114</f>
        <v>0</v>
      </c>
      <c r="K109">
        <f>'ادخال البيانات'!S114</f>
        <v>0</v>
      </c>
      <c r="L109">
        <f>'ادخال البيانات'!T114</f>
        <v>0</v>
      </c>
      <c r="M109">
        <f>'ادخال البيانات'!U114</f>
        <v>0</v>
      </c>
      <c r="N109">
        <f>'ادخال البيانات'!V114</f>
        <v>0</v>
      </c>
      <c r="O109">
        <f>'ادخال البيانات'!W114</f>
        <v>0</v>
      </c>
      <c r="P109">
        <f>'ادخال البيانات'!X114</f>
        <v>0</v>
      </c>
      <c r="Q109">
        <f>'ادخال البيانات'!Y114</f>
        <v>0</v>
      </c>
      <c r="R109">
        <f>'ادخال البيانات'!Z114</f>
        <v>0</v>
      </c>
      <c r="S109">
        <f>'ادخال البيانات'!AA114</f>
        <v>0</v>
      </c>
      <c r="T109">
        <f>'ادخال البيانات'!AB114</f>
        <v>0</v>
      </c>
      <c r="U109">
        <f>'ادخال البيانات'!AC114</f>
        <v>0</v>
      </c>
      <c r="V109">
        <f>'ادخال البيانات'!AD114</f>
        <v>0</v>
      </c>
      <c r="W109">
        <f>'ادخال البيانات'!AE114</f>
        <v>0</v>
      </c>
      <c r="X109">
        <f>'ادخال البيانات'!AF114</f>
        <v>0</v>
      </c>
      <c r="Y109">
        <f>'ادخال البيانات'!AG114</f>
        <v>0</v>
      </c>
      <c r="Z109">
        <f>'ادخال البيانات'!AH114</f>
        <v>0</v>
      </c>
      <c r="AA109">
        <f>'ادخال البيانات'!AI114</f>
        <v>0</v>
      </c>
    </row>
    <row r="110" spans="1:27" x14ac:dyDescent="0.2">
      <c r="A110">
        <f>'ادخال البيانات'!I115</f>
        <v>0</v>
      </c>
      <c r="B110">
        <f>'ادخال البيانات'!J115</f>
        <v>0</v>
      </c>
      <c r="C110">
        <f>'ادخال البيانات'!K115</f>
        <v>0</v>
      </c>
      <c r="D110">
        <f>'ادخال البيانات'!L115</f>
        <v>0</v>
      </c>
      <c r="E110">
        <f>'ادخال البيانات'!M115</f>
        <v>0</v>
      </c>
      <c r="F110">
        <f>'ادخال البيانات'!N115</f>
        <v>0</v>
      </c>
      <c r="G110">
        <f>'ادخال البيانات'!O115</f>
        <v>0</v>
      </c>
      <c r="H110">
        <f>'ادخال البيانات'!P115</f>
        <v>0</v>
      </c>
      <c r="I110">
        <f>'ادخال البيانات'!Q115</f>
        <v>0</v>
      </c>
      <c r="J110">
        <f>'ادخال البيانات'!R115</f>
        <v>0</v>
      </c>
      <c r="K110">
        <f>'ادخال البيانات'!S115</f>
        <v>0</v>
      </c>
      <c r="L110">
        <f>'ادخال البيانات'!T115</f>
        <v>0</v>
      </c>
      <c r="M110">
        <f>'ادخال البيانات'!U115</f>
        <v>0</v>
      </c>
      <c r="N110">
        <f>'ادخال البيانات'!V115</f>
        <v>0</v>
      </c>
      <c r="O110">
        <f>'ادخال البيانات'!W115</f>
        <v>0</v>
      </c>
      <c r="P110">
        <f>'ادخال البيانات'!X115</f>
        <v>0</v>
      </c>
      <c r="Q110">
        <f>'ادخال البيانات'!Y115</f>
        <v>0</v>
      </c>
      <c r="R110">
        <f>'ادخال البيانات'!Z115</f>
        <v>0</v>
      </c>
      <c r="S110">
        <f>'ادخال البيانات'!AA115</f>
        <v>0</v>
      </c>
      <c r="T110">
        <f>'ادخال البيانات'!AB115</f>
        <v>0</v>
      </c>
      <c r="U110">
        <f>'ادخال البيانات'!AC115</f>
        <v>0</v>
      </c>
      <c r="V110">
        <f>'ادخال البيانات'!AD115</f>
        <v>0</v>
      </c>
      <c r="W110">
        <f>'ادخال البيانات'!AE115</f>
        <v>0</v>
      </c>
      <c r="X110">
        <f>'ادخال البيانات'!AF115</f>
        <v>0</v>
      </c>
      <c r="Y110">
        <f>'ادخال البيانات'!AG115</f>
        <v>0</v>
      </c>
      <c r="Z110">
        <f>'ادخال البيانات'!AH115</f>
        <v>0</v>
      </c>
      <c r="AA110">
        <f>'ادخال البيانات'!AI115</f>
        <v>0</v>
      </c>
    </row>
    <row r="111" spans="1:27" x14ac:dyDescent="0.2">
      <c r="A111">
        <f>'ادخال البيانات'!I116</f>
        <v>0</v>
      </c>
      <c r="B111">
        <f>'ادخال البيانات'!J116</f>
        <v>0</v>
      </c>
      <c r="C111">
        <f>'ادخال البيانات'!K116</f>
        <v>0</v>
      </c>
      <c r="D111">
        <f>'ادخال البيانات'!L116</f>
        <v>0</v>
      </c>
      <c r="E111">
        <f>'ادخال البيانات'!M116</f>
        <v>0</v>
      </c>
      <c r="F111">
        <f>'ادخال البيانات'!N116</f>
        <v>0</v>
      </c>
      <c r="G111">
        <f>'ادخال البيانات'!O116</f>
        <v>0</v>
      </c>
      <c r="H111">
        <f>'ادخال البيانات'!P116</f>
        <v>0</v>
      </c>
      <c r="I111">
        <f>'ادخال البيانات'!Q116</f>
        <v>0</v>
      </c>
      <c r="J111">
        <f>'ادخال البيانات'!R116</f>
        <v>0</v>
      </c>
      <c r="K111">
        <f>'ادخال البيانات'!S116</f>
        <v>0</v>
      </c>
      <c r="L111">
        <f>'ادخال البيانات'!T116</f>
        <v>0</v>
      </c>
      <c r="M111">
        <f>'ادخال البيانات'!U116</f>
        <v>0</v>
      </c>
      <c r="N111">
        <f>'ادخال البيانات'!V116</f>
        <v>0</v>
      </c>
      <c r="O111">
        <f>'ادخال البيانات'!W116</f>
        <v>0</v>
      </c>
      <c r="P111">
        <f>'ادخال البيانات'!X116</f>
        <v>0</v>
      </c>
      <c r="Q111">
        <f>'ادخال البيانات'!Y116</f>
        <v>0</v>
      </c>
      <c r="R111">
        <f>'ادخال البيانات'!Z116</f>
        <v>0</v>
      </c>
      <c r="S111">
        <f>'ادخال البيانات'!AA116</f>
        <v>0</v>
      </c>
      <c r="T111">
        <f>'ادخال البيانات'!AB116</f>
        <v>0</v>
      </c>
      <c r="U111">
        <f>'ادخال البيانات'!AC116</f>
        <v>0</v>
      </c>
      <c r="V111">
        <f>'ادخال البيانات'!AD116</f>
        <v>0</v>
      </c>
      <c r="W111">
        <f>'ادخال البيانات'!AE116</f>
        <v>0</v>
      </c>
      <c r="X111">
        <f>'ادخال البيانات'!AF116</f>
        <v>0</v>
      </c>
      <c r="Y111">
        <f>'ادخال البيانات'!AG116</f>
        <v>0</v>
      </c>
      <c r="Z111">
        <f>'ادخال البيانات'!AH116</f>
        <v>0</v>
      </c>
      <c r="AA111">
        <f>'ادخال البيانات'!AI116</f>
        <v>0</v>
      </c>
    </row>
    <row r="112" spans="1:27" x14ac:dyDescent="0.2">
      <c r="A112">
        <f>'ادخال البيانات'!I117</f>
        <v>0</v>
      </c>
      <c r="B112">
        <f>'ادخال البيانات'!J117</f>
        <v>0</v>
      </c>
      <c r="C112">
        <f>'ادخال البيانات'!K117</f>
        <v>0</v>
      </c>
      <c r="D112">
        <f>'ادخال البيانات'!L117</f>
        <v>0</v>
      </c>
      <c r="E112">
        <f>'ادخال البيانات'!M117</f>
        <v>0</v>
      </c>
      <c r="F112">
        <f>'ادخال البيانات'!N117</f>
        <v>0</v>
      </c>
      <c r="G112">
        <f>'ادخال البيانات'!O117</f>
        <v>0</v>
      </c>
      <c r="H112">
        <f>'ادخال البيانات'!P117</f>
        <v>0</v>
      </c>
      <c r="I112">
        <f>'ادخال البيانات'!Q117</f>
        <v>0</v>
      </c>
      <c r="J112">
        <f>'ادخال البيانات'!R117</f>
        <v>0</v>
      </c>
      <c r="K112">
        <f>'ادخال البيانات'!S117</f>
        <v>0</v>
      </c>
      <c r="L112">
        <f>'ادخال البيانات'!T117</f>
        <v>0</v>
      </c>
      <c r="M112">
        <f>'ادخال البيانات'!U117</f>
        <v>0</v>
      </c>
      <c r="N112">
        <f>'ادخال البيانات'!V117</f>
        <v>0</v>
      </c>
      <c r="O112">
        <f>'ادخال البيانات'!W117</f>
        <v>0</v>
      </c>
      <c r="P112">
        <f>'ادخال البيانات'!X117</f>
        <v>0</v>
      </c>
      <c r="Q112">
        <f>'ادخال البيانات'!Y117</f>
        <v>0</v>
      </c>
      <c r="R112">
        <f>'ادخال البيانات'!Z117</f>
        <v>0</v>
      </c>
      <c r="S112">
        <f>'ادخال البيانات'!AA117</f>
        <v>0</v>
      </c>
      <c r="T112">
        <f>'ادخال البيانات'!AB117</f>
        <v>0</v>
      </c>
      <c r="U112">
        <f>'ادخال البيانات'!AC117</f>
        <v>0</v>
      </c>
      <c r="V112">
        <f>'ادخال البيانات'!AD117</f>
        <v>0</v>
      </c>
      <c r="W112">
        <f>'ادخال البيانات'!AE117</f>
        <v>0</v>
      </c>
      <c r="X112">
        <f>'ادخال البيانات'!AF117</f>
        <v>0</v>
      </c>
      <c r="Y112">
        <f>'ادخال البيانات'!AG117</f>
        <v>0</v>
      </c>
      <c r="Z112">
        <f>'ادخال البيانات'!AH117</f>
        <v>0</v>
      </c>
      <c r="AA112">
        <f>'ادخال البيانات'!AI117</f>
        <v>0</v>
      </c>
    </row>
    <row r="113" spans="1:27" x14ac:dyDescent="0.2">
      <c r="A113">
        <f>'ادخال البيانات'!I118</f>
        <v>0</v>
      </c>
      <c r="B113">
        <f>'ادخال البيانات'!J118</f>
        <v>0</v>
      </c>
      <c r="C113">
        <f>'ادخال البيانات'!K118</f>
        <v>0</v>
      </c>
      <c r="D113">
        <f>'ادخال البيانات'!L118</f>
        <v>0</v>
      </c>
      <c r="E113">
        <f>'ادخال البيانات'!M118</f>
        <v>0</v>
      </c>
      <c r="F113">
        <f>'ادخال البيانات'!N118</f>
        <v>0</v>
      </c>
      <c r="G113">
        <f>'ادخال البيانات'!O118</f>
        <v>0</v>
      </c>
      <c r="H113">
        <f>'ادخال البيانات'!P118</f>
        <v>0</v>
      </c>
      <c r="I113">
        <f>'ادخال البيانات'!Q118</f>
        <v>0</v>
      </c>
      <c r="J113">
        <f>'ادخال البيانات'!R118</f>
        <v>0</v>
      </c>
      <c r="K113">
        <f>'ادخال البيانات'!S118</f>
        <v>0</v>
      </c>
      <c r="L113">
        <f>'ادخال البيانات'!T118</f>
        <v>0</v>
      </c>
      <c r="M113">
        <f>'ادخال البيانات'!U118</f>
        <v>0</v>
      </c>
      <c r="N113">
        <f>'ادخال البيانات'!V118</f>
        <v>0</v>
      </c>
      <c r="O113">
        <f>'ادخال البيانات'!W118</f>
        <v>0</v>
      </c>
      <c r="P113">
        <f>'ادخال البيانات'!X118</f>
        <v>0</v>
      </c>
      <c r="Q113">
        <f>'ادخال البيانات'!Y118</f>
        <v>0</v>
      </c>
      <c r="R113">
        <f>'ادخال البيانات'!Z118</f>
        <v>0</v>
      </c>
      <c r="S113">
        <f>'ادخال البيانات'!AA118</f>
        <v>0</v>
      </c>
      <c r="T113">
        <f>'ادخال البيانات'!AB118</f>
        <v>0</v>
      </c>
      <c r="U113">
        <f>'ادخال البيانات'!AC118</f>
        <v>0</v>
      </c>
      <c r="V113">
        <f>'ادخال البيانات'!AD118</f>
        <v>0</v>
      </c>
      <c r="W113">
        <f>'ادخال البيانات'!AE118</f>
        <v>0</v>
      </c>
      <c r="X113">
        <f>'ادخال البيانات'!AF118</f>
        <v>0</v>
      </c>
      <c r="Y113">
        <f>'ادخال البيانات'!AG118</f>
        <v>0</v>
      </c>
      <c r="Z113">
        <f>'ادخال البيانات'!AH118</f>
        <v>0</v>
      </c>
      <c r="AA113">
        <f>'ادخال البيانات'!AI118</f>
        <v>0</v>
      </c>
    </row>
    <row r="114" spans="1:27" x14ac:dyDescent="0.2">
      <c r="A114">
        <f>'ادخال البيانات'!I119</f>
        <v>0</v>
      </c>
      <c r="B114">
        <f>'ادخال البيانات'!J119</f>
        <v>0</v>
      </c>
      <c r="C114">
        <f>'ادخال البيانات'!K119</f>
        <v>0</v>
      </c>
      <c r="D114">
        <f>'ادخال البيانات'!L119</f>
        <v>0</v>
      </c>
      <c r="E114">
        <f>'ادخال البيانات'!M119</f>
        <v>0</v>
      </c>
      <c r="F114">
        <f>'ادخال البيانات'!N119</f>
        <v>0</v>
      </c>
      <c r="G114">
        <f>'ادخال البيانات'!O119</f>
        <v>0</v>
      </c>
      <c r="H114">
        <f>'ادخال البيانات'!P119</f>
        <v>0</v>
      </c>
      <c r="I114">
        <f>'ادخال البيانات'!Q119</f>
        <v>0</v>
      </c>
      <c r="J114">
        <f>'ادخال البيانات'!R119</f>
        <v>0</v>
      </c>
      <c r="K114">
        <f>'ادخال البيانات'!S119</f>
        <v>0</v>
      </c>
      <c r="L114">
        <f>'ادخال البيانات'!T119</f>
        <v>0</v>
      </c>
      <c r="M114">
        <f>'ادخال البيانات'!U119</f>
        <v>0</v>
      </c>
      <c r="N114">
        <f>'ادخال البيانات'!V119</f>
        <v>0</v>
      </c>
      <c r="O114">
        <f>'ادخال البيانات'!W119</f>
        <v>0</v>
      </c>
      <c r="P114">
        <f>'ادخال البيانات'!X119</f>
        <v>0</v>
      </c>
      <c r="Q114">
        <f>'ادخال البيانات'!Y119</f>
        <v>0</v>
      </c>
      <c r="R114">
        <f>'ادخال البيانات'!Z119</f>
        <v>0</v>
      </c>
      <c r="S114">
        <f>'ادخال البيانات'!AA119</f>
        <v>0</v>
      </c>
      <c r="T114">
        <f>'ادخال البيانات'!AB119</f>
        <v>0</v>
      </c>
      <c r="U114">
        <f>'ادخال البيانات'!AC119</f>
        <v>0</v>
      </c>
      <c r="V114">
        <f>'ادخال البيانات'!AD119</f>
        <v>0</v>
      </c>
      <c r="W114">
        <f>'ادخال البيانات'!AE119</f>
        <v>0</v>
      </c>
      <c r="X114">
        <f>'ادخال البيانات'!AF119</f>
        <v>0</v>
      </c>
      <c r="Y114">
        <f>'ادخال البيانات'!AG119</f>
        <v>0</v>
      </c>
      <c r="Z114">
        <f>'ادخال البيانات'!AH119</f>
        <v>0</v>
      </c>
      <c r="AA114">
        <f>'ادخال البيانات'!AI119</f>
        <v>0</v>
      </c>
    </row>
    <row r="115" spans="1:27" x14ac:dyDescent="0.2">
      <c r="A115">
        <f>'ادخال البيانات'!I120</f>
        <v>0</v>
      </c>
      <c r="B115">
        <f>'ادخال البيانات'!J120</f>
        <v>0</v>
      </c>
      <c r="C115">
        <f>'ادخال البيانات'!K120</f>
        <v>0</v>
      </c>
      <c r="D115">
        <f>'ادخال البيانات'!L120</f>
        <v>0</v>
      </c>
      <c r="E115">
        <f>'ادخال البيانات'!M120</f>
        <v>0</v>
      </c>
      <c r="F115">
        <f>'ادخال البيانات'!N120</f>
        <v>0</v>
      </c>
      <c r="G115">
        <f>'ادخال البيانات'!O120</f>
        <v>0</v>
      </c>
      <c r="H115">
        <f>'ادخال البيانات'!P120</f>
        <v>0</v>
      </c>
      <c r="I115">
        <f>'ادخال البيانات'!Q120</f>
        <v>0</v>
      </c>
      <c r="J115">
        <f>'ادخال البيانات'!R120</f>
        <v>0</v>
      </c>
      <c r="K115">
        <f>'ادخال البيانات'!S120</f>
        <v>0</v>
      </c>
      <c r="L115">
        <f>'ادخال البيانات'!T120</f>
        <v>0</v>
      </c>
      <c r="M115">
        <f>'ادخال البيانات'!U120</f>
        <v>0</v>
      </c>
      <c r="N115">
        <f>'ادخال البيانات'!V120</f>
        <v>0</v>
      </c>
      <c r="O115">
        <f>'ادخال البيانات'!W120</f>
        <v>0</v>
      </c>
      <c r="P115">
        <f>'ادخال البيانات'!X120</f>
        <v>0</v>
      </c>
      <c r="Q115">
        <f>'ادخال البيانات'!Y120</f>
        <v>0</v>
      </c>
      <c r="R115">
        <f>'ادخال البيانات'!Z120</f>
        <v>0</v>
      </c>
      <c r="S115">
        <f>'ادخال البيانات'!AA120</f>
        <v>0</v>
      </c>
      <c r="T115">
        <f>'ادخال البيانات'!AB120</f>
        <v>0</v>
      </c>
      <c r="U115">
        <f>'ادخال البيانات'!AC120</f>
        <v>0</v>
      </c>
      <c r="V115">
        <f>'ادخال البيانات'!AD120</f>
        <v>0</v>
      </c>
      <c r="W115">
        <f>'ادخال البيانات'!AE120</f>
        <v>0</v>
      </c>
      <c r="X115">
        <f>'ادخال البيانات'!AF120</f>
        <v>0</v>
      </c>
      <c r="Y115">
        <f>'ادخال البيانات'!AG120</f>
        <v>0</v>
      </c>
      <c r="Z115">
        <f>'ادخال البيانات'!AH120</f>
        <v>0</v>
      </c>
      <c r="AA115">
        <f>'ادخال البيانات'!AI120</f>
        <v>0</v>
      </c>
    </row>
    <row r="116" spans="1:27" x14ac:dyDescent="0.2">
      <c r="A116">
        <f>'ادخال البيانات'!I121</f>
        <v>0</v>
      </c>
      <c r="B116">
        <f>'ادخال البيانات'!J121</f>
        <v>0</v>
      </c>
      <c r="C116">
        <f>'ادخال البيانات'!K121</f>
        <v>0</v>
      </c>
      <c r="D116">
        <f>'ادخال البيانات'!L121</f>
        <v>0</v>
      </c>
      <c r="E116">
        <f>'ادخال البيانات'!M121</f>
        <v>0</v>
      </c>
      <c r="F116">
        <f>'ادخال البيانات'!N121</f>
        <v>0</v>
      </c>
      <c r="G116">
        <f>'ادخال البيانات'!O121</f>
        <v>0</v>
      </c>
      <c r="H116">
        <f>'ادخال البيانات'!P121</f>
        <v>0</v>
      </c>
      <c r="I116">
        <f>'ادخال البيانات'!Q121</f>
        <v>0</v>
      </c>
      <c r="J116">
        <f>'ادخال البيانات'!R121</f>
        <v>0</v>
      </c>
      <c r="K116">
        <f>'ادخال البيانات'!S121</f>
        <v>0</v>
      </c>
      <c r="L116">
        <f>'ادخال البيانات'!T121</f>
        <v>0</v>
      </c>
      <c r="M116">
        <f>'ادخال البيانات'!U121</f>
        <v>0</v>
      </c>
      <c r="N116">
        <f>'ادخال البيانات'!V121</f>
        <v>0</v>
      </c>
      <c r="O116">
        <f>'ادخال البيانات'!W121</f>
        <v>0</v>
      </c>
      <c r="P116">
        <f>'ادخال البيانات'!X121</f>
        <v>0</v>
      </c>
      <c r="Q116">
        <f>'ادخال البيانات'!Y121</f>
        <v>0</v>
      </c>
      <c r="R116">
        <f>'ادخال البيانات'!Z121</f>
        <v>0</v>
      </c>
      <c r="S116">
        <f>'ادخال البيانات'!AA121</f>
        <v>0</v>
      </c>
      <c r="T116">
        <f>'ادخال البيانات'!AB121</f>
        <v>0</v>
      </c>
      <c r="U116">
        <f>'ادخال البيانات'!AC121</f>
        <v>0</v>
      </c>
      <c r="V116">
        <f>'ادخال البيانات'!AD121</f>
        <v>0</v>
      </c>
      <c r="W116">
        <f>'ادخال البيانات'!AE121</f>
        <v>0</v>
      </c>
      <c r="X116">
        <f>'ادخال البيانات'!AF121</f>
        <v>0</v>
      </c>
      <c r="Y116">
        <f>'ادخال البيانات'!AG121</f>
        <v>0</v>
      </c>
      <c r="Z116">
        <f>'ادخال البيانات'!AH121</f>
        <v>0</v>
      </c>
      <c r="AA116">
        <f>'ادخال البيانات'!AI121</f>
        <v>0</v>
      </c>
    </row>
    <row r="117" spans="1:27" x14ac:dyDescent="0.2">
      <c r="A117">
        <f>'ادخال البيانات'!I122</f>
        <v>0</v>
      </c>
      <c r="B117">
        <f>'ادخال البيانات'!J122</f>
        <v>0</v>
      </c>
      <c r="C117">
        <f>'ادخال البيانات'!K122</f>
        <v>0</v>
      </c>
      <c r="D117">
        <f>'ادخال البيانات'!L122</f>
        <v>0</v>
      </c>
      <c r="E117">
        <f>'ادخال البيانات'!M122</f>
        <v>0</v>
      </c>
      <c r="F117">
        <f>'ادخال البيانات'!N122</f>
        <v>0</v>
      </c>
      <c r="G117">
        <f>'ادخال البيانات'!O122</f>
        <v>0</v>
      </c>
      <c r="H117">
        <f>'ادخال البيانات'!P122</f>
        <v>0</v>
      </c>
      <c r="I117">
        <f>'ادخال البيانات'!Q122</f>
        <v>0</v>
      </c>
      <c r="J117">
        <f>'ادخال البيانات'!R122</f>
        <v>0</v>
      </c>
      <c r="K117">
        <f>'ادخال البيانات'!S122</f>
        <v>0</v>
      </c>
      <c r="L117">
        <f>'ادخال البيانات'!T122</f>
        <v>0</v>
      </c>
      <c r="M117">
        <f>'ادخال البيانات'!U122</f>
        <v>0</v>
      </c>
      <c r="N117">
        <f>'ادخال البيانات'!V122</f>
        <v>0</v>
      </c>
      <c r="O117">
        <f>'ادخال البيانات'!W122</f>
        <v>0</v>
      </c>
      <c r="P117">
        <f>'ادخال البيانات'!X122</f>
        <v>0</v>
      </c>
      <c r="Q117">
        <f>'ادخال البيانات'!Y122</f>
        <v>0</v>
      </c>
      <c r="R117">
        <f>'ادخال البيانات'!Z122</f>
        <v>0</v>
      </c>
      <c r="S117">
        <f>'ادخال البيانات'!AA122</f>
        <v>0</v>
      </c>
      <c r="T117">
        <f>'ادخال البيانات'!AB122</f>
        <v>0</v>
      </c>
      <c r="U117">
        <f>'ادخال البيانات'!AC122</f>
        <v>0</v>
      </c>
      <c r="V117">
        <f>'ادخال البيانات'!AD122</f>
        <v>0</v>
      </c>
      <c r="W117">
        <f>'ادخال البيانات'!AE122</f>
        <v>0</v>
      </c>
      <c r="X117">
        <f>'ادخال البيانات'!AF122</f>
        <v>0</v>
      </c>
      <c r="Y117">
        <f>'ادخال البيانات'!AG122</f>
        <v>0</v>
      </c>
      <c r="Z117">
        <f>'ادخال البيانات'!AH122</f>
        <v>0</v>
      </c>
      <c r="AA117">
        <f>'ادخال البيانات'!AI122</f>
        <v>0</v>
      </c>
    </row>
    <row r="118" spans="1:27" x14ac:dyDescent="0.2">
      <c r="A118">
        <f>'ادخال البيانات'!I123</f>
        <v>0</v>
      </c>
      <c r="B118">
        <f>'ادخال البيانات'!J123</f>
        <v>0</v>
      </c>
      <c r="C118">
        <f>'ادخال البيانات'!K123</f>
        <v>0</v>
      </c>
      <c r="D118">
        <f>'ادخال البيانات'!L123</f>
        <v>0</v>
      </c>
      <c r="E118">
        <f>'ادخال البيانات'!M123</f>
        <v>0</v>
      </c>
      <c r="F118">
        <f>'ادخال البيانات'!N123</f>
        <v>0</v>
      </c>
      <c r="G118">
        <f>'ادخال البيانات'!O123</f>
        <v>0</v>
      </c>
      <c r="H118">
        <f>'ادخال البيانات'!P123</f>
        <v>0</v>
      </c>
      <c r="I118">
        <f>'ادخال البيانات'!Q123</f>
        <v>0</v>
      </c>
      <c r="J118">
        <f>'ادخال البيانات'!R123</f>
        <v>0</v>
      </c>
      <c r="K118">
        <f>'ادخال البيانات'!S123</f>
        <v>0</v>
      </c>
      <c r="L118">
        <f>'ادخال البيانات'!T123</f>
        <v>0</v>
      </c>
      <c r="M118">
        <f>'ادخال البيانات'!U123</f>
        <v>0</v>
      </c>
      <c r="N118">
        <f>'ادخال البيانات'!V123</f>
        <v>0</v>
      </c>
      <c r="O118">
        <f>'ادخال البيانات'!W123</f>
        <v>0</v>
      </c>
      <c r="P118">
        <f>'ادخال البيانات'!X123</f>
        <v>0</v>
      </c>
      <c r="Q118">
        <f>'ادخال البيانات'!Y123</f>
        <v>0</v>
      </c>
      <c r="R118">
        <f>'ادخال البيانات'!Z123</f>
        <v>0</v>
      </c>
      <c r="S118">
        <f>'ادخال البيانات'!AA123</f>
        <v>0</v>
      </c>
      <c r="T118">
        <f>'ادخال البيانات'!AB123</f>
        <v>0</v>
      </c>
      <c r="U118">
        <f>'ادخال البيانات'!AC123</f>
        <v>0</v>
      </c>
      <c r="V118">
        <f>'ادخال البيانات'!AD123</f>
        <v>0</v>
      </c>
      <c r="W118">
        <f>'ادخال البيانات'!AE123</f>
        <v>0</v>
      </c>
      <c r="X118">
        <f>'ادخال البيانات'!AF123</f>
        <v>0</v>
      </c>
      <c r="Y118">
        <f>'ادخال البيانات'!AG123</f>
        <v>0</v>
      </c>
      <c r="Z118">
        <f>'ادخال البيانات'!AH123</f>
        <v>0</v>
      </c>
      <c r="AA118">
        <f>'ادخال البيانات'!AI123</f>
        <v>0</v>
      </c>
    </row>
    <row r="119" spans="1:27" x14ac:dyDescent="0.2">
      <c r="A119">
        <f>'ادخال البيانات'!I124</f>
        <v>0</v>
      </c>
      <c r="B119">
        <f>'ادخال البيانات'!J124</f>
        <v>0</v>
      </c>
      <c r="C119">
        <f>'ادخال البيانات'!K124</f>
        <v>0</v>
      </c>
      <c r="D119">
        <f>'ادخال البيانات'!L124</f>
        <v>0</v>
      </c>
      <c r="E119">
        <f>'ادخال البيانات'!M124</f>
        <v>0</v>
      </c>
      <c r="F119">
        <f>'ادخال البيانات'!N124</f>
        <v>0</v>
      </c>
      <c r="G119">
        <f>'ادخال البيانات'!O124</f>
        <v>0</v>
      </c>
      <c r="H119">
        <f>'ادخال البيانات'!P124</f>
        <v>0</v>
      </c>
      <c r="I119">
        <f>'ادخال البيانات'!Q124</f>
        <v>0</v>
      </c>
      <c r="J119">
        <f>'ادخال البيانات'!R124</f>
        <v>0</v>
      </c>
      <c r="K119">
        <f>'ادخال البيانات'!S124</f>
        <v>0</v>
      </c>
      <c r="L119">
        <f>'ادخال البيانات'!T124</f>
        <v>0</v>
      </c>
      <c r="M119">
        <f>'ادخال البيانات'!U124</f>
        <v>0</v>
      </c>
      <c r="N119">
        <f>'ادخال البيانات'!V124</f>
        <v>0</v>
      </c>
      <c r="O119">
        <f>'ادخال البيانات'!W124</f>
        <v>0</v>
      </c>
      <c r="P119">
        <f>'ادخال البيانات'!X124</f>
        <v>0</v>
      </c>
      <c r="Q119">
        <f>'ادخال البيانات'!Y124</f>
        <v>0</v>
      </c>
      <c r="R119">
        <f>'ادخال البيانات'!Z124</f>
        <v>0</v>
      </c>
      <c r="S119">
        <f>'ادخال البيانات'!AA124</f>
        <v>0</v>
      </c>
      <c r="T119">
        <f>'ادخال البيانات'!AB124</f>
        <v>0</v>
      </c>
      <c r="U119">
        <f>'ادخال البيانات'!AC124</f>
        <v>0</v>
      </c>
      <c r="V119">
        <f>'ادخال البيانات'!AD124</f>
        <v>0</v>
      </c>
      <c r="W119">
        <f>'ادخال البيانات'!AE124</f>
        <v>0</v>
      </c>
      <c r="X119">
        <f>'ادخال البيانات'!AF124</f>
        <v>0</v>
      </c>
      <c r="Y119">
        <f>'ادخال البيانات'!AG124</f>
        <v>0</v>
      </c>
      <c r="Z119">
        <f>'ادخال البيانات'!AH124</f>
        <v>0</v>
      </c>
      <c r="AA119">
        <f>'ادخال البيانات'!AI124</f>
        <v>0</v>
      </c>
    </row>
    <row r="120" spans="1:27" x14ac:dyDescent="0.2">
      <c r="A120">
        <f>'ادخال البيانات'!I125</f>
        <v>0</v>
      </c>
      <c r="B120">
        <f>'ادخال البيانات'!J125</f>
        <v>0</v>
      </c>
      <c r="C120">
        <f>'ادخال البيانات'!K125</f>
        <v>0</v>
      </c>
      <c r="D120">
        <f>'ادخال البيانات'!L125</f>
        <v>0</v>
      </c>
      <c r="E120">
        <f>'ادخال البيانات'!M125</f>
        <v>0</v>
      </c>
      <c r="F120">
        <f>'ادخال البيانات'!N125</f>
        <v>0</v>
      </c>
      <c r="G120">
        <f>'ادخال البيانات'!O125</f>
        <v>0</v>
      </c>
      <c r="H120">
        <f>'ادخال البيانات'!P125</f>
        <v>0</v>
      </c>
      <c r="I120">
        <f>'ادخال البيانات'!Q125</f>
        <v>0</v>
      </c>
      <c r="J120">
        <f>'ادخال البيانات'!R125</f>
        <v>0</v>
      </c>
      <c r="K120">
        <f>'ادخال البيانات'!S125</f>
        <v>0</v>
      </c>
      <c r="L120">
        <f>'ادخال البيانات'!T125</f>
        <v>0</v>
      </c>
      <c r="M120">
        <f>'ادخال البيانات'!U125</f>
        <v>0</v>
      </c>
      <c r="N120">
        <f>'ادخال البيانات'!V125</f>
        <v>0</v>
      </c>
      <c r="O120">
        <f>'ادخال البيانات'!W125</f>
        <v>0</v>
      </c>
      <c r="P120">
        <f>'ادخال البيانات'!X125</f>
        <v>0</v>
      </c>
      <c r="Q120">
        <f>'ادخال البيانات'!Y125</f>
        <v>0</v>
      </c>
      <c r="R120">
        <f>'ادخال البيانات'!Z125</f>
        <v>0</v>
      </c>
      <c r="S120">
        <f>'ادخال البيانات'!AA125</f>
        <v>0</v>
      </c>
      <c r="T120">
        <f>'ادخال البيانات'!AB125</f>
        <v>0</v>
      </c>
      <c r="U120">
        <f>'ادخال البيانات'!AC125</f>
        <v>0</v>
      </c>
      <c r="V120">
        <f>'ادخال البيانات'!AD125</f>
        <v>0</v>
      </c>
      <c r="W120">
        <f>'ادخال البيانات'!AE125</f>
        <v>0</v>
      </c>
      <c r="X120">
        <f>'ادخال البيانات'!AF125</f>
        <v>0</v>
      </c>
      <c r="Y120">
        <f>'ادخال البيانات'!AG125</f>
        <v>0</v>
      </c>
      <c r="Z120">
        <f>'ادخال البيانات'!AH125</f>
        <v>0</v>
      </c>
      <c r="AA120">
        <f>'ادخال البيانات'!AI125</f>
        <v>0</v>
      </c>
    </row>
    <row r="121" spans="1:27" x14ac:dyDescent="0.2">
      <c r="A121">
        <f>'ادخال البيانات'!I126</f>
        <v>0</v>
      </c>
      <c r="B121">
        <f>'ادخال البيانات'!J126</f>
        <v>0</v>
      </c>
      <c r="C121">
        <f>'ادخال البيانات'!K126</f>
        <v>0</v>
      </c>
      <c r="D121">
        <f>'ادخال البيانات'!L126</f>
        <v>0</v>
      </c>
      <c r="E121">
        <f>'ادخال البيانات'!M126</f>
        <v>0</v>
      </c>
      <c r="F121">
        <f>'ادخال البيانات'!N126</f>
        <v>0</v>
      </c>
      <c r="G121">
        <f>'ادخال البيانات'!O126</f>
        <v>0</v>
      </c>
      <c r="H121">
        <f>'ادخال البيانات'!P126</f>
        <v>0</v>
      </c>
      <c r="I121">
        <f>'ادخال البيانات'!Q126</f>
        <v>0</v>
      </c>
      <c r="J121">
        <f>'ادخال البيانات'!R126</f>
        <v>0</v>
      </c>
      <c r="K121">
        <f>'ادخال البيانات'!S126</f>
        <v>0</v>
      </c>
      <c r="L121">
        <f>'ادخال البيانات'!T126</f>
        <v>0</v>
      </c>
      <c r="M121">
        <f>'ادخال البيانات'!U126</f>
        <v>0</v>
      </c>
      <c r="N121">
        <f>'ادخال البيانات'!V126</f>
        <v>0</v>
      </c>
      <c r="O121">
        <f>'ادخال البيانات'!W126</f>
        <v>0</v>
      </c>
      <c r="P121">
        <f>'ادخال البيانات'!X126</f>
        <v>0</v>
      </c>
      <c r="Q121">
        <f>'ادخال البيانات'!Y126</f>
        <v>0</v>
      </c>
      <c r="R121">
        <f>'ادخال البيانات'!Z126</f>
        <v>0</v>
      </c>
      <c r="S121">
        <f>'ادخال البيانات'!AA126</f>
        <v>0</v>
      </c>
      <c r="T121">
        <f>'ادخال البيانات'!AB126</f>
        <v>0</v>
      </c>
      <c r="U121">
        <f>'ادخال البيانات'!AC126</f>
        <v>0</v>
      </c>
      <c r="V121">
        <f>'ادخال البيانات'!AD126</f>
        <v>0</v>
      </c>
      <c r="W121">
        <f>'ادخال البيانات'!AE126</f>
        <v>0</v>
      </c>
      <c r="X121">
        <f>'ادخال البيانات'!AF126</f>
        <v>0</v>
      </c>
      <c r="Y121">
        <f>'ادخال البيانات'!AG126</f>
        <v>0</v>
      </c>
      <c r="Z121">
        <f>'ادخال البيانات'!AH126</f>
        <v>0</v>
      </c>
      <c r="AA121">
        <f>'ادخال البيانات'!AI126</f>
        <v>0</v>
      </c>
    </row>
    <row r="122" spans="1:27" x14ac:dyDescent="0.2">
      <c r="A122">
        <f>'ادخال البيانات'!I127</f>
        <v>0</v>
      </c>
      <c r="B122">
        <f>'ادخال البيانات'!J127</f>
        <v>0</v>
      </c>
      <c r="C122">
        <f>'ادخال البيانات'!K127</f>
        <v>0</v>
      </c>
      <c r="D122">
        <f>'ادخال البيانات'!L127</f>
        <v>0</v>
      </c>
      <c r="E122">
        <f>'ادخال البيانات'!M127</f>
        <v>0</v>
      </c>
      <c r="F122">
        <f>'ادخال البيانات'!N127</f>
        <v>0</v>
      </c>
      <c r="G122">
        <f>'ادخال البيانات'!O127</f>
        <v>0</v>
      </c>
      <c r="H122">
        <f>'ادخال البيانات'!P127</f>
        <v>0</v>
      </c>
      <c r="I122">
        <f>'ادخال البيانات'!Q127</f>
        <v>0</v>
      </c>
      <c r="J122">
        <f>'ادخال البيانات'!R127</f>
        <v>0</v>
      </c>
      <c r="K122">
        <f>'ادخال البيانات'!S127</f>
        <v>0</v>
      </c>
      <c r="L122">
        <f>'ادخال البيانات'!T127</f>
        <v>0</v>
      </c>
      <c r="M122">
        <f>'ادخال البيانات'!U127</f>
        <v>0</v>
      </c>
      <c r="N122">
        <f>'ادخال البيانات'!V127</f>
        <v>0</v>
      </c>
      <c r="O122">
        <f>'ادخال البيانات'!W127</f>
        <v>0</v>
      </c>
      <c r="P122">
        <f>'ادخال البيانات'!X127</f>
        <v>0</v>
      </c>
      <c r="Q122">
        <f>'ادخال البيانات'!Y127</f>
        <v>0</v>
      </c>
      <c r="R122">
        <f>'ادخال البيانات'!Z127</f>
        <v>0</v>
      </c>
      <c r="S122">
        <f>'ادخال البيانات'!AA127</f>
        <v>0</v>
      </c>
      <c r="T122">
        <f>'ادخال البيانات'!AB127</f>
        <v>0</v>
      </c>
      <c r="U122">
        <f>'ادخال البيانات'!AC127</f>
        <v>0</v>
      </c>
      <c r="V122">
        <f>'ادخال البيانات'!AD127</f>
        <v>0</v>
      </c>
      <c r="W122">
        <f>'ادخال البيانات'!AE127</f>
        <v>0</v>
      </c>
      <c r="X122">
        <f>'ادخال البيانات'!AF127</f>
        <v>0</v>
      </c>
      <c r="Y122">
        <f>'ادخال البيانات'!AG127</f>
        <v>0</v>
      </c>
      <c r="Z122">
        <f>'ادخال البيانات'!AH127</f>
        <v>0</v>
      </c>
      <c r="AA122">
        <f>'ادخال البيانات'!AI127</f>
        <v>0</v>
      </c>
    </row>
    <row r="123" spans="1:27" x14ac:dyDescent="0.2">
      <c r="A123">
        <f>'ادخال البيانات'!I128</f>
        <v>0</v>
      </c>
      <c r="B123">
        <f>'ادخال البيانات'!J128</f>
        <v>0</v>
      </c>
      <c r="C123">
        <f>'ادخال البيانات'!K128</f>
        <v>0</v>
      </c>
      <c r="D123">
        <f>'ادخال البيانات'!L128</f>
        <v>0</v>
      </c>
      <c r="E123">
        <f>'ادخال البيانات'!M128</f>
        <v>0</v>
      </c>
      <c r="F123">
        <f>'ادخال البيانات'!N128</f>
        <v>0</v>
      </c>
      <c r="G123">
        <f>'ادخال البيانات'!O128</f>
        <v>0</v>
      </c>
      <c r="H123">
        <f>'ادخال البيانات'!P128</f>
        <v>0</v>
      </c>
      <c r="I123">
        <f>'ادخال البيانات'!Q128</f>
        <v>0</v>
      </c>
      <c r="J123">
        <f>'ادخال البيانات'!R128</f>
        <v>0</v>
      </c>
      <c r="K123">
        <f>'ادخال البيانات'!S128</f>
        <v>0</v>
      </c>
      <c r="L123">
        <f>'ادخال البيانات'!T128</f>
        <v>0</v>
      </c>
      <c r="M123">
        <f>'ادخال البيانات'!U128</f>
        <v>0</v>
      </c>
      <c r="N123">
        <f>'ادخال البيانات'!V128</f>
        <v>0</v>
      </c>
      <c r="O123">
        <f>'ادخال البيانات'!W128</f>
        <v>0</v>
      </c>
      <c r="P123">
        <f>'ادخال البيانات'!X128</f>
        <v>0</v>
      </c>
      <c r="Q123">
        <f>'ادخال البيانات'!Y128</f>
        <v>0</v>
      </c>
      <c r="R123">
        <f>'ادخال البيانات'!Z128</f>
        <v>0</v>
      </c>
      <c r="S123">
        <f>'ادخال البيانات'!AA128</f>
        <v>0</v>
      </c>
      <c r="T123">
        <f>'ادخال البيانات'!AB128</f>
        <v>0</v>
      </c>
      <c r="U123">
        <f>'ادخال البيانات'!AC128</f>
        <v>0</v>
      </c>
      <c r="V123">
        <f>'ادخال البيانات'!AD128</f>
        <v>0</v>
      </c>
      <c r="W123">
        <f>'ادخال البيانات'!AE128</f>
        <v>0</v>
      </c>
      <c r="X123">
        <f>'ادخال البيانات'!AF128</f>
        <v>0</v>
      </c>
      <c r="Y123">
        <f>'ادخال البيانات'!AG128</f>
        <v>0</v>
      </c>
      <c r="Z123">
        <f>'ادخال البيانات'!AH128</f>
        <v>0</v>
      </c>
      <c r="AA123">
        <f>'ادخال البيانات'!AI128</f>
        <v>0</v>
      </c>
    </row>
    <row r="124" spans="1:27" x14ac:dyDescent="0.2">
      <c r="A124">
        <f>'ادخال البيانات'!I129</f>
        <v>0</v>
      </c>
      <c r="B124">
        <f>'ادخال البيانات'!J129</f>
        <v>0</v>
      </c>
      <c r="C124">
        <f>'ادخال البيانات'!K129</f>
        <v>0</v>
      </c>
      <c r="D124">
        <f>'ادخال البيانات'!L129</f>
        <v>0</v>
      </c>
      <c r="E124">
        <f>'ادخال البيانات'!M129</f>
        <v>0</v>
      </c>
      <c r="F124">
        <f>'ادخال البيانات'!N129</f>
        <v>0</v>
      </c>
      <c r="G124">
        <f>'ادخال البيانات'!O129</f>
        <v>0</v>
      </c>
      <c r="H124">
        <f>'ادخال البيانات'!P129</f>
        <v>0</v>
      </c>
      <c r="I124">
        <f>'ادخال البيانات'!Q129</f>
        <v>0</v>
      </c>
      <c r="J124">
        <f>'ادخال البيانات'!R129</f>
        <v>0</v>
      </c>
      <c r="K124">
        <f>'ادخال البيانات'!S129</f>
        <v>0</v>
      </c>
      <c r="L124">
        <f>'ادخال البيانات'!T129</f>
        <v>0</v>
      </c>
      <c r="M124">
        <f>'ادخال البيانات'!U129</f>
        <v>0</v>
      </c>
      <c r="N124">
        <f>'ادخال البيانات'!V129</f>
        <v>0</v>
      </c>
      <c r="O124">
        <f>'ادخال البيانات'!W129</f>
        <v>0</v>
      </c>
      <c r="P124">
        <f>'ادخال البيانات'!X129</f>
        <v>0</v>
      </c>
      <c r="Q124">
        <f>'ادخال البيانات'!Y129</f>
        <v>0</v>
      </c>
      <c r="R124">
        <f>'ادخال البيانات'!Z129</f>
        <v>0</v>
      </c>
      <c r="S124">
        <f>'ادخال البيانات'!AA129</f>
        <v>0</v>
      </c>
      <c r="T124">
        <f>'ادخال البيانات'!AB129</f>
        <v>0</v>
      </c>
      <c r="U124">
        <f>'ادخال البيانات'!AC129</f>
        <v>0</v>
      </c>
      <c r="V124">
        <f>'ادخال البيانات'!AD129</f>
        <v>0</v>
      </c>
      <c r="W124">
        <f>'ادخال البيانات'!AE129</f>
        <v>0</v>
      </c>
      <c r="X124">
        <f>'ادخال البيانات'!AF129</f>
        <v>0</v>
      </c>
      <c r="Y124">
        <f>'ادخال البيانات'!AG129</f>
        <v>0</v>
      </c>
      <c r="Z124">
        <f>'ادخال البيانات'!AH129</f>
        <v>0</v>
      </c>
      <c r="AA124">
        <f>'ادخال البيانات'!AI129</f>
        <v>0</v>
      </c>
    </row>
    <row r="125" spans="1:27" x14ac:dyDescent="0.2">
      <c r="A125">
        <f>'ادخال البيانات'!I130</f>
        <v>0</v>
      </c>
      <c r="B125">
        <f>'ادخال البيانات'!J130</f>
        <v>0</v>
      </c>
      <c r="C125">
        <f>'ادخال البيانات'!K130</f>
        <v>0</v>
      </c>
      <c r="D125">
        <f>'ادخال البيانات'!L130</f>
        <v>0</v>
      </c>
      <c r="E125">
        <f>'ادخال البيانات'!M130</f>
        <v>0</v>
      </c>
      <c r="F125">
        <f>'ادخال البيانات'!N130</f>
        <v>0</v>
      </c>
      <c r="G125">
        <f>'ادخال البيانات'!O130</f>
        <v>0</v>
      </c>
      <c r="H125">
        <f>'ادخال البيانات'!P130</f>
        <v>0</v>
      </c>
      <c r="I125">
        <f>'ادخال البيانات'!Q130</f>
        <v>0</v>
      </c>
      <c r="J125">
        <f>'ادخال البيانات'!R130</f>
        <v>0</v>
      </c>
      <c r="K125">
        <f>'ادخال البيانات'!S130</f>
        <v>0</v>
      </c>
      <c r="L125">
        <f>'ادخال البيانات'!T130</f>
        <v>0</v>
      </c>
      <c r="M125">
        <f>'ادخال البيانات'!U130</f>
        <v>0</v>
      </c>
      <c r="N125">
        <f>'ادخال البيانات'!V130</f>
        <v>0</v>
      </c>
      <c r="O125">
        <f>'ادخال البيانات'!W130</f>
        <v>0</v>
      </c>
      <c r="P125">
        <f>'ادخال البيانات'!X130</f>
        <v>0</v>
      </c>
      <c r="Q125">
        <f>'ادخال البيانات'!Y130</f>
        <v>0</v>
      </c>
      <c r="R125">
        <f>'ادخال البيانات'!Z130</f>
        <v>0</v>
      </c>
      <c r="S125">
        <f>'ادخال البيانات'!AA130</f>
        <v>0</v>
      </c>
      <c r="T125">
        <f>'ادخال البيانات'!AB130</f>
        <v>0</v>
      </c>
      <c r="U125">
        <f>'ادخال البيانات'!AC130</f>
        <v>0</v>
      </c>
      <c r="V125">
        <f>'ادخال البيانات'!AD130</f>
        <v>0</v>
      </c>
      <c r="W125">
        <f>'ادخال البيانات'!AE130</f>
        <v>0</v>
      </c>
      <c r="X125">
        <f>'ادخال البيانات'!AF130</f>
        <v>0</v>
      </c>
      <c r="Y125">
        <f>'ادخال البيانات'!AG130</f>
        <v>0</v>
      </c>
      <c r="Z125">
        <f>'ادخال البيانات'!AH130</f>
        <v>0</v>
      </c>
      <c r="AA125">
        <f>'ادخال البيانات'!AI130</f>
        <v>0</v>
      </c>
    </row>
    <row r="126" spans="1:27" x14ac:dyDescent="0.2">
      <c r="A126">
        <f>'ادخال البيانات'!I131</f>
        <v>0</v>
      </c>
      <c r="B126">
        <f>'ادخال البيانات'!J131</f>
        <v>0</v>
      </c>
      <c r="C126">
        <f>'ادخال البيانات'!K131</f>
        <v>0</v>
      </c>
      <c r="D126">
        <f>'ادخال البيانات'!L131</f>
        <v>0</v>
      </c>
      <c r="E126">
        <f>'ادخال البيانات'!M131</f>
        <v>0</v>
      </c>
      <c r="F126">
        <f>'ادخال البيانات'!N131</f>
        <v>0</v>
      </c>
      <c r="G126">
        <f>'ادخال البيانات'!O131</f>
        <v>0</v>
      </c>
      <c r="H126">
        <f>'ادخال البيانات'!P131</f>
        <v>0</v>
      </c>
      <c r="I126">
        <f>'ادخال البيانات'!Q131</f>
        <v>0</v>
      </c>
      <c r="J126">
        <f>'ادخال البيانات'!R131</f>
        <v>0</v>
      </c>
      <c r="K126">
        <f>'ادخال البيانات'!S131</f>
        <v>0</v>
      </c>
      <c r="L126">
        <f>'ادخال البيانات'!T131</f>
        <v>0</v>
      </c>
      <c r="M126">
        <f>'ادخال البيانات'!U131</f>
        <v>0</v>
      </c>
      <c r="N126">
        <f>'ادخال البيانات'!V131</f>
        <v>0</v>
      </c>
      <c r="O126">
        <f>'ادخال البيانات'!W131</f>
        <v>0</v>
      </c>
      <c r="P126">
        <f>'ادخال البيانات'!X131</f>
        <v>0</v>
      </c>
      <c r="Q126">
        <f>'ادخال البيانات'!Y131</f>
        <v>0</v>
      </c>
      <c r="R126">
        <f>'ادخال البيانات'!Z131</f>
        <v>0</v>
      </c>
      <c r="S126">
        <f>'ادخال البيانات'!AA131</f>
        <v>0</v>
      </c>
      <c r="T126">
        <f>'ادخال البيانات'!AB131</f>
        <v>0</v>
      </c>
      <c r="U126">
        <f>'ادخال البيانات'!AC131</f>
        <v>0</v>
      </c>
      <c r="V126">
        <f>'ادخال البيانات'!AD131</f>
        <v>0</v>
      </c>
      <c r="W126">
        <f>'ادخال البيانات'!AE131</f>
        <v>0</v>
      </c>
      <c r="X126">
        <f>'ادخال البيانات'!AF131</f>
        <v>0</v>
      </c>
      <c r="Y126">
        <f>'ادخال البيانات'!AG131</f>
        <v>0</v>
      </c>
      <c r="Z126">
        <f>'ادخال البيانات'!AH131</f>
        <v>0</v>
      </c>
      <c r="AA126">
        <f>'ادخال البيانات'!AI131</f>
        <v>0</v>
      </c>
    </row>
    <row r="127" spans="1:27" x14ac:dyDescent="0.2">
      <c r="A127">
        <f>'ادخال البيانات'!I132</f>
        <v>0</v>
      </c>
      <c r="B127">
        <f>'ادخال البيانات'!J132</f>
        <v>0</v>
      </c>
      <c r="C127">
        <f>'ادخال البيانات'!K132</f>
        <v>0</v>
      </c>
      <c r="D127">
        <f>'ادخال البيانات'!L132</f>
        <v>0</v>
      </c>
      <c r="E127">
        <f>'ادخال البيانات'!M132</f>
        <v>0</v>
      </c>
      <c r="F127">
        <f>'ادخال البيانات'!N132</f>
        <v>0</v>
      </c>
      <c r="G127">
        <f>'ادخال البيانات'!O132</f>
        <v>0</v>
      </c>
      <c r="H127">
        <f>'ادخال البيانات'!P132</f>
        <v>0</v>
      </c>
      <c r="I127">
        <f>'ادخال البيانات'!Q132</f>
        <v>0</v>
      </c>
      <c r="J127">
        <f>'ادخال البيانات'!R132</f>
        <v>0</v>
      </c>
      <c r="K127">
        <f>'ادخال البيانات'!S132</f>
        <v>0</v>
      </c>
      <c r="L127">
        <f>'ادخال البيانات'!T132</f>
        <v>0</v>
      </c>
      <c r="M127">
        <f>'ادخال البيانات'!U132</f>
        <v>0</v>
      </c>
      <c r="N127">
        <f>'ادخال البيانات'!V132</f>
        <v>0</v>
      </c>
      <c r="O127">
        <f>'ادخال البيانات'!W132</f>
        <v>0</v>
      </c>
      <c r="P127">
        <f>'ادخال البيانات'!X132</f>
        <v>0</v>
      </c>
      <c r="Q127">
        <f>'ادخال البيانات'!Y132</f>
        <v>0</v>
      </c>
      <c r="R127">
        <f>'ادخال البيانات'!Z132</f>
        <v>0</v>
      </c>
      <c r="S127">
        <f>'ادخال البيانات'!AA132</f>
        <v>0</v>
      </c>
      <c r="T127">
        <f>'ادخال البيانات'!AB132</f>
        <v>0</v>
      </c>
      <c r="U127">
        <f>'ادخال البيانات'!AC132</f>
        <v>0</v>
      </c>
      <c r="V127">
        <f>'ادخال البيانات'!AD132</f>
        <v>0</v>
      </c>
      <c r="W127">
        <f>'ادخال البيانات'!AE132</f>
        <v>0</v>
      </c>
      <c r="X127">
        <f>'ادخال البيانات'!AF132</f>
        <v>0</v>
      </c>
      <c r="Y127">
        <f>'ادخال البيانات'!AG132</f>
        <v>0</v>
      </c>
      <c r="Z127">
        <f>'ادخال البيانات'!AH132</f>
        <v>0</v>
      </c>
      <c r="AA127">
        <f>'ادخال البيانات'!AI132</f>
        <v>0</v>
      </c>
    </row>
    <row r="128" spans="1:27" x14ac:dyDescent="0.2">
      <c r="A128">
        <f>'ادخال البيانات'!I133</f>
        <v>0</v>
      </c>
      <c r="B128">
        <f>'ادخال البيانات'!J133</f>
        <v>0</v>
      </c>
      <c r="C128">
        <f>'ادخال البيانات'!K133</f>
        <v>0</v>
      </c>
      <c r="D128">
        <f>'ادخال البيانات'!L133</f>
        <v>0</v>
      </c>
      <c r="E128">
        <f>'ادخال البيانات'!M133</f>
        <v>0</v>
      </c>
      <c r="F128">
        <f>'ادخال البيانات'!N133</f>
        <v>0</v>
      </c>
      <c r="G128">
        <f>'ادخال البيانات'!O133</f>
        <v>0</v>
      </c>
      <c r="H128">
        <f>'ادخال البيانات'!P133</f>
        <v>0</v>
      </c>
      <c r="I128">
        <f>'ادخال البيانات'!Q133</f>
        <v>0</v>
      </c>
      <c r="J128">
        <f>'ادخال البيانات'!R133</f>
        <v>0</v>
      </c>
      <c r="K128">
        <f>'ادخال البيانات'!S133</f>
        <v>0</v>
      </c>
      <c r="L128">
        <f>'ادخال البيانات'!T133</f>
        <v>0</v>
      </c>
      <c r="M128">
        <f>'ادخال البيانات'!U133</f>
        <v>0</v>
      </c>
      <c r="N128">
        <f>'ادخال البيانات'!V133</f>
        <v>0</v>
      </c>
      <c r="O128">
        <f>'ادخال البيانات'!W133</f>
        <v>0</v>
      </c>
      <c r="P128">
        <f>'ادخال البيانات'!X133</f>
        <v>0</v>
      </c>
      <c r="Q128">
        <f>'ادخال البيانات'!Y133</f>
        <v>0</v>
      </c>
      <c r="R128">
        <f>'ادخال البيانات'!Z133</f>
        <v>0</v>
      </c>
      <c r="S128">
        <f>'ادخال البيانات'!AA133</f>
        <v>0</v>
      </c>
      <c r="T128">
        <f>'ادخال البيانات'!AB133</f>
        <v>0</v>
      </c>
      <c r="U128">
        <f>'ادخال البيانات'!AC133</f>
        <v>0</v>
      </c>
      <c r="V128">
        <f>'ادخال البيانات'!AD133</f>
        <v>0</v>
      </c>
      <c r="W128">
        <f>'ادخال البيانات'!AE133</f>
        <v>0</v>
      </c>
      <c r="X128">
        <f>'ادخال البيانات'!AF133</f>
        <v>0</v>
      </c>
      <c r="Y128">
        <f>'ادخال البيانات'!AG133</f>
        <v>0</v>
      </c>
      <c r="Z128">
        <f>'ادخال البيانات'!AH133</f>
        <v>0</v>
      </c>
      <c r="AA128">
        <f>'ادخال البيانات'!AI133</f>
        <v>0</v>
      </c>
    </row>
    <row r="129" spans="1:27" x14ac:dyDescent="0.2">
      <c r="A129">
        <f>'ادخال البيانات'!I134</f>
        <v>0</v>
      </c>
      <c r="B129">
        <f>'ادخال البيانات'!J134</f>
        <v>0</v>
      </c>
      <c r="C129">
        <f>'ادخال البيانات'!K134</f>
        <v>0</v>
      </c>
      <c r="D129">
        <f>'ادخال البيانات'!L134</f>
        <v>0</v>
      </c>
      <c r="E129">
        <f>'ادخال البيانات'!M134</f>
        <v>0</v>
      </c>
      <c r="F129">
        <f>'ادخال البيانات'!N134</f>
        <v>0</v>
      </c>
      <c r="G129">
        <f>'ادخال البيانات'!O134</f>
        <v>0</v>
      </c>
      <c r="H129">
        <f>'ادخال البيانات'!P134</f>
        <v>0</v>
      </c>
      <c r="I129">
        <f>'ادخال البيانات'!Q134</f>
        <v>0</v>
      </c>
      <c r="J129">
        <f>'ادخال البيانات'!R134</f>
        <v>0</v>
      </c>
      <c r="K129">
        <f>'ادخال البيانات'!S134</f>
        <v>0</v>
      </c>
      <c r="L129">
        <f>'ادخال البيانات'!T134</f>
        <v>0</v>
      </c>
      <c r="M129">
        <f>'ادخال البيانات'!U134</f>
        <v>0</v>
      </c>
      <c r="N129">
        <f>'ادخال البيانات'!V134</f>
        <v>0</v>
      </c>
      <c r="O129">
        <f>'ادخال البيانات'!W134</f>
        <v>0</v>
      </c>
      <c r="P129">
        <f>'ادخال البيانات'!X134</f>
        <v>0</v>
      </c>
      <c r="Q129">
        <f>'ادخال البيانات'!Y134</f>
        <v>0</v>
      </c>
      <c r="R129">
        <f>'ادخال البيانات'!Z134</f>
        <v>0</v>
      </c>
      <c r="S129">
        <f>'ادخال البيانات'!AA134</f>
        <v>0</v>
      </c>
      <c r="T129">
        <f>'ادخال البيانات'!AB134</f>
        <v>0</v>
      </c>
      <c r="U129">
        <f>'ادخال البيانات'!AC134</f>
        <v>0</v>
      </c>
      <c r="V129">
        <f>'ادخال البيانات'!AD134</f>
        <v>0</v>
      </c>
      <c r="W129">
        <f>'ادخال البيانات'!AE134</f>
        <v>0</v>
      </c>
      <c r="X129">
        <f>'ادخال البيانات'!AF134</f>
        <v>0</v>
      </c>
      <c r="Y129">
        <f>'ادخال البيانات'!AG134</f>
        <v>0</v>
      </c>
      <c r="Z129">
        <f>'ادخال البيانات'!AH134</f>
        <v>0</v>
      </c>
      <c r="AA129">
        <f>'ادخال البيانات'!AI134</f>
        <v>0</v>
      </c>
    </row>
    <row r="130" spans="1:27" x14ac:dyDescent="0.2">
      <c r="A130">
        <f>'ادخال البيانات'!I135</f>
        <v>0</v>
      </c>
      <c r="B130">
        <f>'ادخال البيانات'!J135</f>
        <v>0</v>
      </c>
      <c r="C130">
        <f>'ادخال البيانات'!K135</f>
        <v>0</v>
      </c>
      <c r="D130">
        <f>'ادخال البيانات'!L135</f>
        <v>0</v>
      </c>
      <c r="E130">
        <f>'ادخال البيانات'!M135</f>
        <v>0</v>
      </c>
      <c r="F130">
        <f>'ادخال البيانات'!N135</f>
        <v>0</v>
      </c>
      <c r="G130">
        <f>'ادخال البيانات'!O135</f>
        <v>0</v>
      </c>
      <c r="H130">
        <f>'ادخال البيانات'!P135</f>
        <v>0</v>
      </c>
      <c r="I130">
        <f>'ادخال البيانات'!Q135</f>
        <v>0</v>
      </c>
      <c r="J130">
        <f>'ادخال البيانات'!R135</f>
        <v>0</v>
      </c>
      <c r="K130">
        <f>'ادخال البيانات'!S135</f>
        <v>0</v>
      </c>
      <c r="L130">
        <f>'ادخال البيانات'!T135</f>
        <v>0</v>
      </c>
      <c r="M130">
        <f>'ادخال البيانات'!U135</f>
        <v>0</v>
      </c>
      <c r="N130">
        <f>'ادخال البيانات'!V135</f>
        <v>0</v>
      </c>
      <c r="O130">
        <f>'ادخال البيانات'!W135</f>
        <v>0</v>
      </c>
      <c r="P130">
        <f>'ادخال البيانات'!X135</f>
        <v>0</v>
      </c>
      <c r="Q130">
        <f>'ادخال البيانات'!Y135</f>
        <v>0</v>
      </c>
      <c r="R130">
        <f>'ادخال البيانات'!Z135</f>
        <v>0</v>
      </c>
      <c r="S130">
        <f>'ادخال البيانات'!AA135</f>
        <v>0</v>
      </c>
      <c r="T130">
        <f>'ادخال البيانات'!AB135</f>
        <v>0</v>
      </c>
      <c r="U130">
        <f>'ادخال البيانات'!AC135</f>
        <v>0</v>
      </c>
      <c r="V130">
        <f>'ادخال البيانات'!AD135</f>
        <v>0</v>
      </c>
      <c r="W130">
        <f>'ادخال البيانات'!AE135</f>
        <v>0</v>
      </c>
      <c r="X130">
        <f>'ادخال البيانات'!AF135</f>
        <v>0</v>
      </c>
      <c r="Y130">
        <f>'ادخال البيانات'!AG135</f>
        <v>0</v>
      </c>
      <c r="Z130">
        <f>'ادخال البيانات'!AH135</f>
        <v>0</v>
      </c>
      <c r="AA130">
        <f>'ادخال البيانات'!AI135</f>
        <v>0</v>
      </c>
    </row>
    <row r="131" spans="1:27" x14ac:dyDescent="0.2">
      <c r="A131">
        <f>'ادخال البيانات'!I136</f>
        <v>0</v>
      </c>
      <c r="B131">
        <f>'ادخال البيانات'!J136</f>
        <v>0</v>
      </c>
      <c r="C131">
        <f>'ادخال البيانات'!K136</f>
        <v>0</v>
      </c>
      <c r="D131">
        <f>'ادخال البيانات'!L136</f>
        <v>0</v>
      </c>
      <c r="E131">
        <f>'ادخال البيانات'!M136</f>
        <v>0</v>
      </c>
      <c r="F131">
        <f>'ادخال البيانات'!N136</f>
        <v>0</v>
      </c>
      <c r="G131">
        <f>'ادخال البيانات'!O136</f>
        <v>0</v>
      </c>
      <c r="H131">
        <f>'ادخال البيانات'!P136</f>
        <v>0</v>
      </c>
      <c r="I131">
        <f>'ادخال البيانات'!Q136</f>
        <v>0</v>
      </c>
      <c r="J131">
        <f>'ادخال البيانات'!R136</f>
        <v>0</v>
      </c>
      <c r="K131">
        <f>'ادخال البيانات'!S136</f>
        <v>0</v>
      </c>
      <c r="L131">
        <f>'ادخال البيانات'!T136</f>
        <v>0</v>
      </c>
      <c r="M131">
        <f>'ادخال البيانات'!U136</f>
        <v>0</v>
      </c>
      <c r="N131">
        <f>'ادخال البيانات'!V136</f>
        <v>0</v>
      </c>
      <c r="O131">
        <f>'ادخال البيانات'!W136</f>
        <v>0</v>
      </c>
      <c r="P131">
        <f>'ادخال البيانات'!X136</f>
        <v>0</v>
      </c>
      <c r="Q131">
        <f>'ادخال البيانات'!Y136</f>
        <v>0</v>
      </c>
      <c r="R131">
        <f>'ادخال البيانات'!Z136</f>
        <v>0</v>
      </c>
      <c r="S131">
        <f>'ادخال البيانات'!AA136</f>
        <v>0</v>
      </c>
      <c r="T131">
        <f>'ادخال البيانات'!AB136</f>
        <v>0</v>
      </c>
      <c r="U131">
        <f>'ادخال البيانات'!AC136</f>
        <v>0</v>
      </c>
      <c r="V131">
        <f>'ادخال البيانات'!AD136</f>
        <v>0</v>
      </c>
      <c r="W131">
        <f>'ادخال البيانات'!AE136</f>
        <v>0</v>
      </c>
      <c r="X131">
        <f>'ادخال البيانات'!AF136</f>
        <v>0</v>
      </c>
      <c r="Y131">
        <f>'ادخال البيانات'!AG136</f>
        <v>0</v>
      </c>
      <c r="Z131">
        <f>'ادخال البيانات'!AH136</f>
        <v>0</v>
      </c>
      <c r="AA131">
        <f>'ادخال البيانات'!AI136</f>
        <v>0</v>
      </c>
    </row>
    <row r="132" spans="1:27" x14ac:dyDescent="0.2">
      <c r="A132">
        <f>'ادخال البيانات'!I137</f>
        <v>0</v>
      </c>
      <c r="B132">
        <f>'ادخال البيانات'!J137</f>
        <v>0</v>
      </c>
      <c r="C132">
        <f>'ادخال البيانات'!K137</f>
        <v>0</v>
      </c>
      <c r="D132">
        <f>'ادخال البيانات'!L137</f>
        <v>0</v>
      </c>
      <c r="E132">
        <f>'ادخال البيانات'!M137</f>
        <v>0</v>
      </c>
      <c r="F132">
        <f>'ادخال البيانات'!N137</f>
        <v>0</v>
      </c>
      <c r="G132">
        <f>'ادخال البيانات'!O137</f>
        <v>0</v>
      </c>
      <c r="H132">
        <f>'ادخال البيانات'!P137</f>
        <v>0</v>
      </c>
      <c r="I132">
        <f>'ادخال البيانات'!Q137</f>
        <v>0</v>
      </c>
      <c r="J132">
        <f>'ادخال البيانات'!R137</f>
        <v>0</v>
      </c>
      <c r="K132">
        <f>'ادخال البيانات'!S137</f>
        <v>0</v>
      </c>
      <c r="L132">
        <f>'ادخال البيانات'!T137</f>
        <v>0</v>
      </c>
      <c r="M132">
        <f>'ادخال البيانات'!U137</f>
        <v>0</v>
      </c>
      <c r="N132">
        <f>'ادخال البيانات'!V137</f>
        <v>0</v>
      </c>
      <c r="O132">
        <f>'ادخال البيانات'!W137</f>
        <v>0</v>
      </c>
      <c r="P132">
        <f>'ادخال البيانات'!X137</f>
        <v>0</v>
      </c>
      <c r="Q132">
        <f>'ادخال البيانات'!Y137</f>
        <v>0</v>
      </c>
      <c r="R132">
        <f>'ادخال البيانات'!Z137</f>
        <v>0</v>
      </c>
      <c r="S132">
        <f>'ادخال البيانات'!AA137</f>
        <v>0</v>
      </c>
      <c r="T132">
        <f>'ادخال البيانات'!AB137</f>
        <v>0</v>
      </c>
      <c r="U132">
        <f>'ادخال البيانات'!AC137</f>
        <v>0</v>
      </c>
      <c r="V132">
        <f>'ادخال البيانات'!AD137</f>
        <v>0</v>
      </c>
      <c r="W132">
        <f>'ادخال البيانات'!AE137</f>
        <v>0</v>
      </c>
      <c r="X132">
        <f>'ادخال البيانات'!AF137</f>
        <v>0</v>
      </c>
      <c r="Y132">
        <f>'ادخال البيانات'!AG137</f>
        <v>0</v>
      </c>
      <c r="Z132">
        <f>'ادخال البيانات'!AH137</f>
        <v>0</v>
      </c>
      <c r="AA132">
        <f>'ادخال البيانات'!AI137</f>
        <v>0</v>
      </c>
    </row>
    <row r="133" spans="1:27" x14ac:dyDescent="0.2">
      <c r="A133">
        <f>'ادخال البيانات'!I138</f>
        <v>0</v>
      </c>
      <c r="B133">
        <f>'ادخال البيانات'!J138</f>
        <v>0</v>
      </c>
      <c r="C133">
        <f>'ادخال البيانات'!K138</f>
        <v>0</v>
      </c>
      <c r="D133">
        <f>'ادخال البيانات'!L138</f>
        <v>0</v>
      </c>
      <c r="E133">
        <f>'ادخال البيانات'!M138</f>
        <v>0</v>
      </c>
      <c r="F133">
        <f>'ادخال البيانات'!N138</f>
        <v>0</v>
      </c>
      <c r="G133">
        <f>'ادخال البيانات'!O138</f>
        <v>0</v>
      </c>
      <c r="H133">
        <f>'ادخال البيانات'!P138</f>
        <v>0</v>
      </c>
      <c r="I133">
        <f>'ادخال البيانات'!Q138</f>
        <v>0</v>
      </c>
      <c r="J133">
        <f>'ادخال البيانات'!R138</f>
        <v>0</v>
      </c>
      <c r="K133">
        <f>'ادخال البيانات'!S138</f>
        <v>0</v>
      </c>
      <c r="L133">
        <f>'ادخال البيانات'!T138</f>
        <v>0</v>
      </c>
      <c r="M133">
        <f>'ادخال البيانات'!U138</f>
        <v>0</v>
      </c>
      <c r="N133">
        <f>'ادخال البيانات'!V138</f>
        <v>0</v>
      </c>
      <c r="O133">
        <f>'ادخال البيانات'!W138</f>
        <v>0</v>
      </c>
      <c r="P133">
        <f>'ادخال البيانات'!X138</f>
        <v>0</v>
      </c>
      <c r="Q133">
        <f>'ادخال البيانات'!Y138</f>
        <v>0</v>
      </c>
      <c r="R133">
        <f>'ادخال البيانات'!Z138</f>
        <v>0</v>
      </c>
      <c r="S133">
        <f>'ادخال البيانات'!AA138</f>
        <v>0</v>
      </c>
      <c r="T133">
        <f>'ادخال البيانات'!AB138</f>
        <v>0</v>
      </c>
      <c r="U133">
        <f>'ادخال البيانات'!AC138</f>
        <v>0</v>
      </c>
      <c r="V133">
        <f>'ادخال البيانات'!AD138</f>
        <v>0</v>
      </c>
      <c r="W133">
        <f>'ادخال البيانات'!AE138</f>
        <v>0</v>
      </c>
      <c r="X133">
        <f>'ادخال البيانات'!AF138</f>
        <v>0</v>
      </c>
      <c r="Y133">
        <f>'ادخال البيانات'!AG138</f>
        <v>0</v>
      </c>
      <c r="Z133">
        <f>'ادخال البيانات'!AH138</f>
        <v>0</v>
      </c>
      <c r="AA133">
        <f>'ادخال البيانات'!AI138</f>
        <v>0</v>
      </c>
    </row>
    <row r="134" spans="1:27" x14ac:dyDescent="0.2">
      <c r="A134">
        <f>'ادخال البيانات'!I139</f>
        <v>0</v>
      </c>
      <c r="B134">
        <f>'ادخال البيانات'!J139</f>
        <v>0</v>
      </c>
      <c r="C134">
        <f>'ادخال البيانات'!K139</f>
        <v>0</v>
      </c>
      <c r="D134">
        <f>'ادخال البيانات'!L139</f>
        <v>0</v>
      </c>
      <c r="E134">
        <f>'ادخال البيانات'!M139</f>
        <v>0</v>
      </c>
      <c r="F134">
        <f>'ادخال البيانات'!N139</f>
        <v>0</v>
      </c>
      <c r="G134">
        <f>'ادخال البيانات'!O139</f>
        <v>0</v>
      </c>
      <c r="H134">
        <f>'ادخال البيانات'!P139</f>
        <v>0</v>
      </c>
      <c r="I134">
        <f>'ادخال البيانات'!Q139</f>
        <v>0</v>
      </c>
      <c r="J134">
        <f>'ادخال البيانات'!R139</f>
        <v>0</v>
      </c>
      <c r="K134">
        <f>'ادخال البيانات'!S139</f>
        <v>0</v>
      </c>
      <c r="L134">
        <f>'ادخال البيانات'!T139</f>
        <v>0</v>
      </c>
      <c r="M134">
        <f>'ادخال البيانات'!U139</f>
        <v>0</v>
      </c>
      <c r="N134">
        <f>'ادخال البيانات'!V139</f>
        <v>0</v>
      </c>
      <c r="O134">
        <f>'ادخال البيانات'!W139</f>
        <v>0</v>
      </c>
      <c r="P134">
        <f>'ادخال البيانات'!X139</f>
        <v>0</v>
      </c>
      <c r="Q134">
        <f>'ادخال البيانات'!Y139</f>
        <v>0</v>
      </c>
      <c r="R134">
        <f>'ادخال البيانات'!Z139</f>
        <v>0</v>
      </c>
      <c r="S134">
        <f>'ادخال البيانات'!AA139</f>
        <v>0</v>
      </c>
      <c r="T134">
        <f>'ادخال البيانات'!AB139</f>
        <v>0</v>
      </c>
      <c r="U134">
        <f>'ادخال البيانات'!AC139</f>
        <v>0</v>
      </c>
      <c r="V134">
        <f>'ادخال البيانات'!AD139</f>
        <v>0</v>
      </c>
      <c r="W134">
        <f>'ادخال البيانات'!AE139</f>
        <v>0</v>
      </c>
      <c r="X134">
        <f>'ادخال البيانات'!AF139</f>
        <v>0</v>
      </c>
      <c r="Y134">
        <f>'ادخال البيانات'!AG139</f>
        <v>0</v>
      </c>
      <c r="Z134">
        <f>'ادخال البيانات'!AH139</f>
        <v>0</v>
      </c>
      <c r="AA134">
        <f>'ادخال البيانات'!AI139</f>
        <v>0</v>
      </c>
    </row>
    <row r="135" spans="1:27" x14ac:dyDescent="0.2">
      <c r="A135">
        <f>'ادخال البيانات'!I140</f>
        <v>0</v>
      </c>
      <c r="B135">
        <f>'ادخال البيانات'!J140</f>
        <v>0</v>
      </c>
      <c r="C135">
        <f>'ادخال البيانات'!K140</f>
        <v>0</v>
      </c>
      <c r="D135">
        <f>'ادخال البيانات'!L140</f>
        <v>0</v>
      </c>
      <c r="E135">
        <f>'ادخال البيانات'!M140</f>
        <v>0</v>
      </c>
      <c r="F135">
        <f>'ادخال البيانات'!N140</f>
        <v>0</v>
      </c>
      <c r="G135">
        <f>'ادخال البيانات'!O140</f>
        <v>0</v>
      </c>
      <c r="H135">
        <f>'ادخال البيانات'!P140</f>
        <v>0</v>
      </c>
      <c r="I135">
        <f>'ادخال البيانات'!Q140</f>
        <v>0</v>
      </c>
      <c r="J135">
        <f>'ادخال البيانات'!R140</f>
        <v>0</v>
      </c>
      <c r="K135">
        <f>'ادخال البيانات'!S140</f>
        <v>0</v>
      </c>
      <c r="L135">
        <f>'ادخال البيانات'!T140</f>
        <v>0</v>
      </c>
      <c r="M135">
        <f>'ادخال البيانات'!U140</f>
        <v>0</v>
      </c>
      <c r="N135">
        <f>'ادخال البيانات'!V140</f>
        <v>0</v>
      </c>
      <c r="O135">
        <f>'ادخال البيانات'!W140</f>
        <v>0</v>
      </c>
      <c r="P135">
        <f>'ادخال البيانات'!X140</f>
        <v>0</v>
      </c>
      <c r="Q135">
        <f>'ادخال البيانات'!Y140</f>
        <v>0</v>
      </c>
      <c r="R135">
        <f>'ادخال البيانات'!Z140</f>
        <v>0</v>
      </c>
      <c r="S135">
        <f>'ادخال البيانات'!AA140</f>
        <v>0</v>
      </c>
      <c r="T135">
        <f>'ادخال البيانات'!AB140</f>
        <v>0</v>
      </c>
      <c r="U135">
        <f>'ادخال البيانات'!AC140</f>
        <v>0</v>
      </c>
      <c r="V135">
        <f>'ادخال البيانات'!AD140</f>
        <v>0</v>
      </c>
      <c r="W135">
        <f>'ادخال البيانات'!AE140</f>
        <v>0</v>
      </c>
      <c r="X135">
        <f>'ادخال البيانات'!AF140</f>
        <v>0</v>
      </c>
      <c r="Y135">
        <f>'ادخال البيانات'!AG140</f>
        <v>0</v>
      </c>
      <c r="Z135">
        <f>'ادخال البيانات'!AH140</f>
        <v>0</v>
      </c>
      <c r="AA135">
        <f>'ادخال البيانات'!AI140</f>
        <v>0</v>
      </c>
    </row>
    <row r="136" spans="1:27" x14ac:dyDescent="0.2">
      <c r="A136">
        <f>'ادخال البيانات'!I141</f>
        <v>0</v>
      </c>
      <c r="B136">
        <f>'ادخال البيانات'!J141</f>
        <v>0</v>
      </c>
      <c r="C136">
        <f>'ادخال البيانات'!K141</f>
        <v>0</v>
      </c>
      <c r="D136">
        <f>'ادخال البيانات'!L141</f>
        <v>0</v>
      </c>
      <c r="E136">
        <f>'ادخال البيانات'!M141</f>
        <v>0</v>
      </c>
      <c r="F136">
        <f>'ادخال البيانات'!N141</f>
        <v>0</v>
      </c>
      <c r="G136">
        <f>'ادخال البيانات'!O141</f>
        <v>0</v>
      </c>
      <c r="H136">
        <f>'ادخال البيانات'!P141</f>
        <v>0</v>
      </c>
      <c r="I136">
        <f>'ادخال البيانات'!Q141</f>
        <v>0</v>
      </c>
      <c r="J136">
        <f>'ادخال البيانات'!R141</f>
        <v>0</v>
      </c>
      <c r="K136">
        <f>'ادخال البيانات'!S141</f>
        <v>0</v>
      </c>
      <c r="L136">
        <f>'ادخال البيانات'!T141</f>
        <v>0</v>
      </c>
      <c r="M136">
        <f>'ادخال البيانات'!U141</f>
        <v>0</v>
      </c>
      <c r="N136">
        <f>'ادخال البيانات'!V141</f>
        <v>0</v>
      </c>
      <c r="O136">
        <f>'ادخال البيانات'!W141</f>
        <v>0</v>
      </c>
      <c r="P136">
        <f>'ادخال البيانات'!X141</f>
        <v>0</v>
      </c>
      <c r="Q136">
        <f>'ادخال البيانات'!Y141</f>
        <v>0</v>
      </c>
      <c r="R136">
        <f>'ادخال البيانات'!Z141</f>
        <v>0</v>
      </c>
      <c r="S136">
        <f>'ادخال البيانات'!AA141</f>
        <v>0</v>
      </c>
      <c r="T136">
        <f>'ادخال البيانات'!AB141</f>
        <v>0</v>
      </c>
      <c r="U136">
        <f>'ادخال البيانات'!AC141</f>
        <v>0</v>
      </c>
      <c r="V136">
        <f>'ادخال البيانات'!AD141</f>
        <v>0</v>
      </c>
      <c r="W136">
        <f>'ادخال البيانات'!AE141</f>
        <v>0</v>
      </c>
      <c r="X136">
        <f>'ادخال البيانات'!AF141</f>
        <v>0</v>
      </c>
      <c r="Y136">
        <f>'ادخال البيانات'!AG141</f>
        <v>0</v>
      </c>
      <c r="Z136">
        <f>'ادخال البيانات'!AH141</f>
        <v>0</v>
      </c>
      <c r="AA136">
        <f>'ادخال البيانات'!AI141</f>
        <v>0</v>
      </c>
    </row>
    <row r="137" spans="1:27" x14ac:dyDescent="0.2">
      <c r="A137">
        <f>'ادخال البيانات'!I142</f>
        <v>0</v>
      </c>
      <c r="B137">
        <f>'ادخال البيانات'!J142</f>
        <v>0</v>
      </c>
      <c r="C137">
        <f>'ادخال البيانات'!K142</f>
        <v>0</v>
      </c>
      <c r="D137">
        <f>'ادخال البيانات'!L142</f>
        <v>0</v>
      </c>
      <c r="E137">
        <f>'ادخال البيانات'!M142</f>
        <v>0</v>
      </c>
      <c r="F137">
        <f>'ادخال البيانات'!N142</f>
        <v>0</v>
      </c>
      <c r="G137">
        <f>'ادخال البيانات'!O142</f>
        <v>0</v>
      </c>
      <c r="H137">
        <f>'ادخال البيانات'!P142</f>
        <v>0</v>
      </c>
      <c r="I137">
        <f>'ادخال البيانات'!Q142</f>
        <v>0</v>
      </c>
      <c r="J137">
        <f>'ادخال البيانات'!R142</f>
        <v>0</v>
      </c>
      <c r="K137">
        <f>'ادخال البيانات'!S142</f>
        <v>0</v>
      </c>
      <c r="L137">
        <f>'ادخال البيانات'!T142</f>
        <v>0</v>
      </c>
      <c r="M137">
        <f>'ادخال البيانات'!U142</f>
        <v>0</v>
      </c>
      <c r="N137">
        <f>'ادخال البيانات'!V142</f>
        <v>0</v>
      </c>
      <c r="O137">
        <f>'ادخال البيانات'!W142</f>
        <v>0</v>
      </c>
      <c r="P137">
        <f>'ادخال البيانات'!X142</f>
        <v>0</v>
      </c>
      <c r="Q137">
        <f>'ادخال البيانات'!Y142</f>
        <v>0</v>
      </c>
      <c r="R137">
        <f>'ادخال البيانات'!Z142</f>
        <v>0</v>
      </c>
      <c r="S137">
        <f>'ادخال البيانات'!AA142</f>
        <v>0</v>
      </c>
      <c r="T137">
        <f>'ادخال البيانات'!AB142</f>
        <v>0</v>
      </c>
      <c r="U137">
        <f>'ادخال البيانات'!AC142</f>
        <v>0</v>
      </c>
      <c r="V137">
        <f>'ادخال البيانات'!AD142</f>
        <v>0</v>
      </c>
      <c r="W137">
        <f>'ادخال البيانات'!AE142</f>
        <v>0</v>
      </c>
      <c r="X137">
        <f>'ادخال البيانات'!AF142</f>
        <v>0</v>
      </c>
      <c r="Y137">
        <f>'ادخال البيانات'!AG142</f>
        <v>0</v>
      </c>
      <c r="Z137">
        <f>'ادخال البيانات'!AH142</f>
        <v>0</v>
      </c>
      <c r="AA137">
        <f>'ادخال البيانات'!AI142</f>
        <v>0</v>
      </c>
    </row>
    <row r="138" spans="1:27" x14ac:dyDescent="0.2">
      <c r="A138">
        <f>'ادخال البيانات'!I143</f>
        <v>0</v>
      </c>
      <c r="B138">
        <f>'ادخال البيانات'!J143</f>
        <v>0</v>
      </c>
      <c r="C138">
        <f>'ادخال البيانات'!K143</f>
        <v>0</v>
      </c>
      <c r="D138">
        <f>'ادخال البيانات'!L143</f>
        <v>0</v>
      </c>
      <c r="E138">
        <f>'ادخال البيانات'!M143</f>
        <v>0</v>
      </c>
      <c r="F138">
        <f>'ادخال البيانات'!N143</f>
        <v>0</v>
      </c>
      <c r="G138">
        <f>'ادخال البيانات'!O143</f>
        <v>0</v>
      </c>
      <c r="H138">
        <f>'ادخال البيانات'!P143</f>
        <v>0</v>
      </c>
      <c r="I138">
        <f>'ادخال البيانات'!Q143</f>
        <v>0</v>
      </c>
      <c r="J138">
        <f>'ادخال البيانات'!R143</f>
        <v>0</v>
      </c>
      <c r="K138">
        <f>'ادخال البيانات'!S143</f>
        <v>0</v>
      </c>
      <c r="L138">
        <f>'ادخال البيانات'!T143</f>
        <v>0</v>
      </c>
      <c r="M138">
        <f>'ادخال البيانات'!U143</f>
        <v>0</v>
      </c>
      <c r="N138">
        <f>'ادخال البيانات'!V143</f>
        <v>0</v>
      </c>
      <c r="O138">
        <f>'ادخال البيانات'!W143</f>
        <v>0</v>
      </c>
      <c r="P138">
        <f>'ادخال البيانات'!X143</f>
        <v>0</v>
      </c>
      <c r="Q138">
        <f>'ادخال البيانات'!Y143</f>
        <v>0</v>
      </c>
      <c r="R138">
        <f>'ادخال البيانات'!Z143</f>
        <v>0</v>
      </c>
      <c r="S138">
        <f>'ادخال البيانات'!AA143</f>
        <v>0</v>
      </c>
      <c r="T138">
        <f>'ادخال البيانات'!AB143</f>
        <v>0</v>
      </c>
      <c r="U138">
        <f>'ادخال البيانات'!AC143</f>
        <v>0</v>
      </c>
      <c r="V138">
        <f>'ادخال البيانات'!AD143</f>
        <v>0</v>
      </c>
      <c r="W138">
        <f>'ادخال البيانات'!AE143</f>
        <v>0</v>
      </c>
      <c r="X138">
        <f>'ادخال البيانات'!AF143</f>
        <v>0</v>
      </c>
      <c r="Y138">
        <f>'ادخال البيانات'!AG143</f>
        <v>0</v>
      </c>
      <c r="Z138">
        <f>'ادخال البيانات'!AH143</f>
        <v>0</v>
      </c>
      <c r="AA138">
        <f>'ادخال البيانات'!AI143</f>
        <v>0</v>
      </c>
    </row>
    <row r="139" spans="1:27" x14ac:dyDescent="0.2">
      <c r="A139">
        <f>'ادخال البيانات'!I144</f>
        <v>0</v>
      </c>
      <c r="B139">
        <f>'ادخال البيانات'!J144</f>
        <v>0</v>
      </c>
      <c r="C139">
        <f>'ادخال البيانات'!K144</f>
        <v>0</v>
      </c>
      <c r="D139">
        <f>'ادخال البيانات'!L144</f>
        <v>0</v>
      </c>
      <c r="E139">
        <f>'ادخال البيانات'!M144</f>
        <v>0</v>
      </c>
      <c r="F139">
        <f>'ادخال البيانات'!N144</f>
        <v>0</v>
      </c>
      <c r="G139">
        <f>'ادخال البيانات'!O144</f>
        <v>0</v>
      </c>
      <c r="H139">
        <f>'ادخال البيانات'!P144</f>
        <v>0</v>
      </c>
      <c r="I139">
        <f>'ادخال البيانات'!Q144</f>
        <v>0</v>
      </c>
      <c r="J139">
        <f>'ادخال البيانات'!R144</f>
        <v>0</v>
      </c>
      <c r="K139">
        <f>'ادخال البيانات'!S144</f>
        <v>0</v>
      </c>
      <c r="L139">
        <f>'ادخال البيانات'!T144</f>
        <v>0</v>
      </c>
      <c r="M139">
        <f>'ادخال البيانات'!U144</f>
        <v>0</v>
      </c>
      <c r="N139">
        <f>'ادخال البيانات'!V144</f>
        <v>0</v>
      </c>
      <c r="O139">
        <f>'ادخال البيانات'!W144</f>
        <v>0</v>
      </c>
      <c r="P139">
        <f>'ادخال البيانات'!X144</f>
        <v>0</v>
      </c>
      <c r="Q139">
        <f>'ادخال البيانات'!Y144</f>
        <v>0</v>
      </c>
      <c r="R139">
        <f>'ادخال البيانات'!Z144</f>
        <v>0</v>
      </c>
      <c r="S139">
        <f>'ادخال البيانات'!AA144</f>
        <v>0</v>
      </c>
      <c r="T139">
        <f>'ادخال البيانات'!AB144</f>
        <v>0</v>
      </c>
      <c r="U139">
        <f>'ادخال البيانات'!AC144</f>
        <v>0</v>
      </c>
      <c r="V139">
        <f>'ادخال البيانات'!AD144</f>
        <v>0</v>
      </c>
      <c r="W139">
        <f>'ادخال البيانات'!AE144</f>
        <v>0</v>
      </c>
      <c r="X139">
        <f>'ادخال البيانات'!AF144</f>
        <v>0</v>
      </c>
      <c r="Y139">
        <f>'ادخال البيانات'!AG144</f>
        <v>0</v>
      </c>
      <c r="Z139">
        <f>'ادخال البيانات'!AH144</f>
        <v>0</v>
      </c>
      <c r="AA139">
        <f>'ادخال البيانات'!AI144</f>
        <v>0</v>
      </c>
    </row>
    <row r="140" spans="1:27" x14ac:dyDescent="0.2">
      <c r="A140">
        <f>'ادخال البيانات'!I145</f>
        <v>0</v>
      </c>
      <c r="B140">
        <f>'ادخال البيانات'!J145</f>
        <v>0</v>
      </c>
      <c r="C140">
        <f>'ادخال البيانات'!K145</f>
        <v>0</v>
      </c>
      <c r="D140">
        <f>'ادخال البيانات'!L145</f>
        <v>0</v>
      </c>
      <c r="E140">
        <f>'ادخال البيانات'!M145</f>
        <v>0</v>
      </c>
      <c r="F140">
        <f>'ادخال البيانات'!N145</f>
        <v>0</v>
      </c>
      <c r="G140">
        <f>'ادخال البيانات'!O145</f>
        <v>0</v>
      </c>
      <c r="H140">
        <f>'ادخال البيانات'!P145</f>
        <v>0</v>
      </c>
      <c r="I140">
        <f>'ادخال البيانات'!Q145</f>
        <v>0</v>
      </c>
      <c r="J140">
        <f>'ادخال البيانات'!R145</f>
        <v>0</v>
      </c>
      <c r="K140">
        <f>'ادخال البيانات'!S145</f>
        <v>0</v>
      </c>
      <c r="L140">
        <f>'ادخال البيانات'!T145</f>
        <v>0</v>
      </c>
      <c r="M140">
        <f>'ادخال البيانات'!U145</f>
        <v>0</v>
      </c>
      <c r="N140">
        <f>'ادخال البيانات'!V145</f>
        <v>0</v>
      </c>
      <c r="O140">
        <f>'ادخال البيانات'!W145</f>
        <v>0</v>
      </c>
      <c r="P140">
        <f>'ادخال البيانات'!X145</f>
        <v>0</v>
      </c>
      <c r="Q140">
        <f>'ادخال البيانات'!Y145</f>
        <v>0</v>
      </c>
      <c r="R140">
        <f>'ادخال البيانات'!Z145</f>
        <v>0</v>
      </c>
      <c r="S140">
        <f>'ادخال البيانات'!AA145</f>
        <v>0</v>
      </c>
      <c r="T140">
        <f>'ادخال البيانات'!AB145</f>
        <v>0</v>
      </c>
      <c r="U140">
        <f>'ادخال البيانات'!AC145</f>
        <v>0</v>
      </c>
      <c r="V140">
        <f>'ادخال البيانات'!AD145</f>
        <v>0</v>
      </c>
      <c r="W140">
        <f>'ادخال البيانات'!AE145</f>
        <v>0</v>
      </c>
      <c r="X140">
        <f>'ادخال البيانات'!AF145</f>
        <v>0</v>
      </c>
      <c r="Y140">
        <f>'ادخال البيانات'!AG145</f>
        <v>0</v>
      </c>
      <c r="Z140">
        <f>'ادخال البيانات'!AH145</f>
        <v>0</v>
      </c>
      <c r="AA140">
        <f>'ادخال البيانات'!AI145</f>
        <v>0</v>
      </c>
    </row>
    <row r="141" spans="1:27" x14ac:dyDescent="0.2">
      <c r="A141">
        <f>'ادخال البيانات'!I146</f>
        <v>0</v>
      </c>
      <c r="B141">
        <f>'ادخال البيانات'!J146</f>
        <v>0</v>
      </c>
      <c r="C141">
        <f>'ادخال البيانات'!K146</f>
        <v>0</v>
      </c>
      <c r="D141">
        <f>'ادخال البيانات'!L146</f>
        <v>0</v>
      </c>
      <c r="E141">
        <f>'ادخال البيانات'!M146</f>
        <v>0</v>
      </c>
      <c r="F141">
        <f>'ادخال البيانات'!N146</f>
        <v>0</v>
      </c>
      <c r="G141">
        <f>'ادخال البيانات'!O146</f>
        <v>0</v>
      </c>
      <c r="H141">
        <f>'ادخال البيانات'!P146</f>
        <v>0</v>
      </c>
      <c r="I141">
        <f>'ادخال البيانات'!Q146</f>
        <v>0</v>
      </c>
      <c r="J141">
        <f>'ادخال البيانات'!R146</f>
        <v>0</v>
      </c>
      <c r="K141">
        <f>'ادخال البيانات'!S146</f>
        <v>0</v>
      </c>
      <c r="L141">
        <f>'ادخال البيانات'!T146</f>
        <v>0</v>
      </c>
      <c r="M141">
        <f>'ادخال البيانات'!U146</f>
        <v>0</v>
      </c>
      <c r="N141">
        <f>'ادخال البيانات'!V146</f>
        <v>0</v>
      </c>
      <c r="O141">
        <f>'ادخال البيانات'!W146</f>
        <v>0</v>
      </c>
      <c r="P141">
        <f>'ادخال البيانات'!X146</f>
        <v>0</v>
      </c>
      <c r="Q141">
        <f>'ادخال البيانات'!Y146</f>
        <v>0</v>
      </c>
      <c r="R141">
        <f>'ادخال البيانات'!Z146</f>
        <v>0</v>
      </c>
      <c r="S141">
        <f>'ادخال البيانات'!AA146</f>
        <v>0</v>
      </c>
      <c r="T141">
        <f>'ادخال البيانات'!AB146</f>
        <v>0</v>
      </c>
      <c r="U141">
        <f>'ادخال البيانات'!AC146</f>
        <v>0</v>
      </c>
      <c r="V141">
        <f>'ادخال البيانات'!AD146</f>
        <v>0</v>
      </c>
      <c r="W141">
        <f>'ادخال البيانات'!AE146</f>
        <v>0</v>
      </c>
      <c r="X141">
        <f>'ادخال البيانات'!AF146</f>
        <v>0</v>
      </c>
      <c r="Y141">
        <f>'ادخال البيانات'!AG146</f>
        <v>0</v>
      </c>
      <c r="Z141">
        <f>'ادخال البيانات'!AH146</f>
        <v>0</v>
      </c>
      <c r="AA141">
        <f>'ادخال البيانات'!AI146</f>
        <v>0</v>
      </c>
    </row>
    <row r="142" spans="1:27" x14ac:dyDescent="0.2">
      <c r="A142">
        <f>'ادخال البيانات'!I147</f>
        <v>0</v>
      </c>
      <c r="B142">
        <f>'ادخال البيانات'!J147</f>
        <v>0</v>
      </c>
      <c r="C142">
        <f>'ادخال البيانات'!K147</f>
        <v>0</v>
      </c>
      <c r="D142">
        <f>'ادخال البيانات'!L147</f>
        <v>0</v>
      </c>
      <c r="E142">
        <f>'ادخال البيانات'!M147</f>
        <v>0</v>
      </c>
      <c r="F142">
        <f>'ادخال البيانات'!N147</f>
        <v>0</v>
      </c>
      <c r="G142">
        <f>'ادخال البيانات'!O147</f>
        <v>0</v>
      </c>
      <c r="H142">
        <f>'ادخال البيانات'!P147</f>
        <v>0</v>
      </c>
      <c r="I142">
        <f>'ادخال البيانات'!Q147</f>
        <v>0</v>
      </c>
      <c r="J142">
        <f>'ادخال البيانات'!R147</f>
        <v>0</v>
      </c>
      <c r="K142">
        <f>'ادخال البيانات'!S147</f>
        <v>0</v>
      </c>
      <c r="L142">
        <f>'ادخال البيانات'!T147</f>
        <v>0</v>
      </c>
      <c r="M142">
        <f>'ادخال البيانات'!U147</f>
        <v>0</v>
      </c>
      <c r="N142">
        <f>'ادخال البيانات'!V147</f>
        <v>0</v>
      </c>
      <c r="O142">
        <f>'ادخال البيانات'!W147</f>
        <v>0</v>
      </c>
      <c r="P142">
        <f>'ادخال البيانات'!X147</f>
        <v>0</v>
      </c>
      <c r="Q142">
        <f>'ادخال البيانات'!Y147</f>
        <v>0</v>
      </c>
      <c r="R142">
        <f>'ادخال البيانات'!Z147</f>
        <v>0</v>
      </c>
      <c r="S142">
        <f>'ادخال البيانات'!AA147</f>
        <v>0</v>
      </c>
      <c r="T142">
        <f>'ادخال البيانات'!AB147</f>
        <v>0</v>
      </c>
      <c r="U142">
        <f>'ادخال البيانات'!AC147</f>
        <v>0</v>
      </c>
      <c r="V142">
        <f>'ادخال البيانات'!AD147</f>
        <v>0</v>
      </c>
      <c r="W142">
        <f>'ادخال البيانات'!AE147</f>
        <v>0</v>
      </c>
      <c r="X142">
        <f>'ادخال البيانات'!AF147</f>
        <v>0</v>
      </c>
      <c r="Y142">
        <f>'ادخال البيانات'!AG147</f>
        <v>0</v>
      </c>
      <c r="Z142">
        <f>'ادخال البيانات'!AH147</f>
        <v>0</v>
      </c>
      <c r="AA142">
        <f>'ادخال البيانات'!AI147</f>
        <v>0</v>
      </c>
    </row>
    <row r="143" spans="1:27" x14ac:dyDescent="0.2">
      <c r="A143">
        <f>'ادخال البيانات'!I148</f>
        <v>0</v>
      </c>
      <c r="B143">
        <f>'ادخال البيانات'!J148</f>
        <v>0</v>
      </c>
      <c r="C143">
        <f>'ادخال البيانات'!K148</f>
        <v>0</v>
      </c>
      <c r="D143">
        <f>'ادخال البيانات'!L148</f>
        <v>0</v>
      </c>
      <c r="E143">
        <f>'ادخال البيانات'!M148</f>
        <v>0</v>
      </c>
      <c r="F143">
        <f>'ادخال البيانات'!N148</f>
        <v>0</v>
      </c>
      <c r="G143">
        <f>'ادخال البيانات'!O148</f>
        <v>0</v>
      </c>
      <c r="H143">
        <f>'ادخال البيانات'!P148</f>
        <v>0</v>
      </c>
      <c r="I143">
        <f>'ادخال البيانات'!Q148</f>
        <v>0</v>
      </c>
      <c r="J143">
        <f>'ادخال البيانات'!R148</f>
        <v>0</v>
      </c>
      <c r="K143">
        <f>'ادخال البيانات'!S148</f>
        <v>0</v>
      </c>
      <c r="L143">
        <f>'ادخال البيانات'!T148</f>
        <v>0</v>
      </c>
      <c r="M143">
        <f>'ادخال البيانات'!U148</f>
        <v>0</v>
      </c>
      <c r="N143">
        <f>'ادخال البيانات'!V148</f>
        <v>0</v>
      </c>
      <c r="O143">
        <f>'ادخال البيانات'!W148</f>
        <v>0</v>
      </c>
      <c r="P143">
        <f>'ادخال البيانات'!X148</f>
        <v>0</v>
      </c>
      <c r="Q143">
        <f>'ادخال البيانات'!Y148</f>
        <v>0</v>
      </c>
      <c r="R143">
        <f>'ادخال البيانات'!Z148</f>
        <v>0</v>
      </c>
      <c r="S143">
        <f>'ادخال البيانات'!AA148</f>
        <v>0</v>
      </c>
      <c r="T143">
        <f>'ادخال البيانات'!AB148</f>
        <v>0</v>
      </c>
      <c r="U143">
        <f>'ادخال البيانات'!AC148</f>
        <v>0</v>
      </c>
      <c r="V143">
        <f>'ادخال البيانات'!AD148</f>
        <v>0</v>
      </c>
      <c r="W143">
        <f>'ادخال البيانات'!AE148</f>
        <v>0</v>
      </c>
      <c r="X143">
        <f>'ادخال البيانات'!AF148</f>
        <v>0</v>
      </c>
      <c r="Y143">
        <f>'ادخال البيانات'!AG148</f>
        <v>0</v>
      </c>
      <c r="Z143">
        <f>'ادخال البيانات'!AH148</f>
        <v>0</v>
      </c>
      <c r="AA143">
        <f>'ادخال البيانات'!AI148</f>
        <v>0</v>
      </c>
    </row>
    <row r="144" spans="1:27" x14ac:dyDescent="0.2">
      <c r="A144">
        <f>'ادخال البيانات'!I149</f>
        <v>0</v>
      </c>
      <c r="B144">
        <f>'ادخال البيانات'!J149</f>
        <v>0</v>
      </c>
      <c r="C144">
        <f>'ادخال البيانات'!K149</f>
        <v>0</v>
      </c>
      <c r="D144">
        <f>'ادخال البيانات'!L149</f>
        <v>0</v>
      </c>
      <c r="E144">
        <f>'ادخال البيانات'!M149</f>
        <v>0</v>
      </c>
      <c r="F144">
        <f>'ادخال البيانات'!N149</f>
        <v>0</v>
      </c>
      <c r="G144">
        <f>'ادخال البيانات'!O149</f>
        <v>0</v>
      </c>
      <c r="H144">
        <f>'ادخال البيانات'!P149</f>
        <v>0</v>
      </c>
      <c r="I144">
        <f>'ادخال البيانات'!Q149</f>
        <v>0</v>
      </c>
      <c r="J144">
        <f>'ادخال البيانات'!R149</f>
        <v>0</v>
      </c>
      <c r="K144">
        <f>'ادخال البيانات'!S149</f>
        <v>0</v>
      </c>
      <c r="L144">
        <f>'ادخال البيانات'!T149</f>
        <v>0</v>
      </c>
      <c r="M144">
        <f>'ادخال البيانات'!U149</f>
        <v>0</v>
      </c>
      <c r="N144">
        <f>'ادخال البيانات'!V149</f>
        <v>0</v>
      </c>
      <c r="O144">
        <f>'ادخال البيانات'!W149</f>
        <v>0</v>
      </c>
      <c r="P144">
        <f>'ادخال البيانات'!X149</f>
        <v>0</v>
      </c>
      <c r="Q144">
        <f>'ادخال البيانات'!Y149</f>
        <v>0</v>
      </c>
      <c r="R144">
        <f>'ادخال البيانات'!Z149</f>
        <v>0</v>
      </c>
      <c r="S144">
        <f>'ادخال البيانات'!AA149</f>
        <v>0</v>
      </c>
      <c r="T144">
        <f>'ادخال البيانات'!AB149</f>
        <v>0</v>
      </c>
      <c r="U144">
        <f>'ادخال البيانات'!AC149</f>
        <v>0</v>
      </c>
      <c r="V144">
        <f>'ادخال البيانات'!AD149</f>
        <v>0</v>
      </c>
      <c r="W144">
        <f>'ادخال البيانات'!AE149</f>
        <v>0</v>
      </c>
      <c r="X144">
        <f>'ادخال البيانات'!AF149</f>
        <v>0</v>
      </c>
      <c r="Y144">
        <f>'ادخال البيانات'!AG149</f>
        <v>0</v>
      </c>
      <c r="Z144">
        <f>'ادخال البيانات'!AH149</f>
        <v>0</v>
      </c>
      <c r="AA144">
        <f>'ادخال البيانات'!AI149</f>
        <v>0</v>
      </c>
    </row>
    <row r="145" spans="1:27" x14ac:dyDescent="0.2">
      <c r="A145">
        <f>'ادخال البيانات'!I150</f>
        <v>0</v>
      </c>
      <c r="B145">
        <f>'ادخال البيانات'!J150</f>
        <v>0</v>
      </c>
      <c r="C145">
        <f>'ادخال البيانات'!K150</f>
        <v>0</v>
      </c>
      <c r="D145">
        <f>'ادخال البيانات'!L150</f>
        <v>0</v>
      </c>
      <c r="E145">
        <f>'ادخال البيانات'!M150</f>
        <v>0</v>
      </c>
      <c r="F145">
        <f>'ادخال البيانات'!N150</f>
        <v>0</v>
      </c>
      <c r="G145">
        <f>'ادخال البيانات'!O150</f>
        <v>0</v>
      </c>
      <c r="H145">
        <f>'ادخال البيانات'!P150</f>
        <v>0</v>
      </c>
      <c r="I145">
        <f>'ادخال البيانات'!Q150</f>
        <v>0</v>
      </c>
      <c r="J145">
        <f>'ادخال البيانات'!R150</f>
        <v>0</v>
      </c>
      <c r="K145">
        <f>'ادخال البيانات'!S150</f>
        <v>0</v>
      </c>
      <c r="L145">
        <f>'ادخال البيانات'!T150</f>
        <v>0</v>
      </c>
      <c r="M145">
        <f>'ادخال البيانات'!U150</f>
        <v>0</v>
      </c>
      <c r="N145">
        <f>'ادخال البيانات'!V150</f>
        <v>0</v>
      </c>
      <c r="O145">
        <f>'ادخال البيانات'!W150</f>
        <v>0</v>
      </c>
      <c r="P145">
        <f>'ادخال البيانات'!X150</f>
        <v>0</v>
      </c>
      <c r="Q145">
        <f>'ادخال البيانات'!Y150</f>
        <v>0</v>
      </c>
      <c r="R145">
        <f>'ادخال البيانات'!Z150</f>
        <v>0</v>
      </c>
      <c r="S145">
        <f>'ادخال البيانات'!AA150</f>
        <v>0</v>
      </c>
      <c r="T145">
        <f>'ادخال البيانات'!AB150</f>
        <v>0</v>
      </c>
      <c r="U145">
        <f>'ادخال البيانات'!AC150</f>
        <v>0</v>
      </c>
      <c r="V145">
        <f>'ادخال البيانات'!AD150</f>
        <v>0</v>
      </c>
      <c r="W145">
        <f>'ادخال البيانات'!AE150</f>
        <v>0</v>
      </c>
      <c r="X145">
        <f>'ادخال البيانات'!AF150</f>
        <v>0</v>
      </c>
      <c r="Y145">
        <f>'ادخال البيانات'!AG150</f>
        <v>0</v>
      </c>
      <c r="Z145">
        <f>'ادخال البيانات'!AH150</f>
        <v>0</v>
      </c>
      <c r="AA145">
        <f>'ادخال البيانات'!AI150</f>
        <v>0</v>
      </c>
    </row>
    <row r="146" spans="1:27" x14ac:dyDescent="0.2">
      <c r="A146">
        <f>'ادخال البيانات'!I151</f>
        <v>0</v>
      </c>
      <c r="B146">
        <f>'ادخال البيانات'!J151</f>
        <v>0</v>
      </c>
      <c r="C146">
        <f>'ادخال البيانات'!K151</f>
        <v>0</v>
      </c>
      <c r="D146">
        <f>'ادخال البيانات'!L151</f>
        <v>0</v>
      </c>
      <c r="E146">
        <f>'ادخال البيانات'!M151</f>
        <v>0</v>
      </c>
      <c r="F146">
        <f>'ادخال البيانات'!N151</f>
        <v>0</v>
      </c>
      <c r="G146">
        <f>'ادخال البيانات'!O151</f>
        <v>0</v>
      </c>
      <c r="H146">
        <f>'ادخال البيانات'!P151</f>
        <v>0</v>
      </c>
      <c r="I146">
        <f>'ادخال البيانات'!Q151</f>
        <v>0</v>
      </c>
      <c r="J146">
        <f>'ادخال البيانات'!R151</f>
        <v>0</v>
      </c>
      <c r="K146">
        <f>'ادخال البيانات'!S151</f>
        <v>0</v>
      </c>
      <c r="L146">
        <f>'ادخال البيانات'!T151</f>
        <v>0</v>
      </c>
      <c r="M146">
        <f>'ادخال البيانات'!U151</f>
        <v>0</v>
      </c>
      <c r="N146">
        <f>'ادخال البيانات'!V151</f>
        <v>0</v>
      </c>
      <c r="O146">
        <f>'ادخال البيانات'!W151</f>
        <v>0</v>
      </c>
      <c r="P146">
        <f>'ادخال البيانات'!X151</f>
        <v>0</v>
      </c>
      <c r="Q146">
        <f>'ادخال البيانات'!Y151</f>
        <v>0</v>
      </c>
      <c r="R146">
        <f>'ادخال البيانات'!Z151</f>
        <v>0</v>
      </c>
      <c r="S146">
        <f>'ادخال البيانات'!AA151</f>
        <v>0</v>
      </c>
      <c r="T146">
        <f>'ادخال البيانات'!AB151</f>
        <v>0</v>
      </c>
      <c r="U146">
        <f>'ادخال البيانات'!AC151</f>
        <v>0</v>
      </c>
      <c r="V146">
        <f>'ادخال البيانات'!AD151</f>
        <v>0</v>
      </c>
      <c r="W146">
        <f>'ادخال البيانات'!AE151</f>
        <v>0</v>
      </c>
      <c r="X146">
        <f>'ادخال البيانات'!AF151</f>
        <v>0</v>
      </c>
      <c r="Y146">
        <f>'ادخال البيانات'!AG151</f>
        <v>0</v>
      </c>
      <c r="Z146">
        <f>'ادخال البيانات'!AH151</f>
        <v>0</v>
      </c>
      <c r="AA146">
        <f>'ادخال البيانات'!AI151</f>
        <v>0</v>
      </c>
    </row>
    <row r="147" spans="1:27" x14ac:dyDescent="0.2">
      <c r="A147">
        <f>'ادخال البيانات'!I152</f>
        <v>0</v>
      </c>
      <c r="B147">
        <f>'ادخال البيانات'!J152</f>
        <v>0</v>
      </c>
      <c r="C147">
        <f>'ادخال البيانات'!K152</f>
        <v>0</v>
      </c>
      <c r="D147">
        <f>'ادخال البيانات'!L152</f>
        <v>0</v>
      </c>
      <c r="E147">
        <f>'ادخال البيانات'!M152</f>
        <v>0</v>
      </c>
      <c r="F147">
        <f>'ادخال البيانات'!N152</f>
        <v>0</v>
      </c>
      <c r="G147">
        <f>'ادخال البيانات'!O152</f>
        <v>0</v>
      </c>
      <c r="H147">
        <f>'ادخال البيانات'!P152</f>
        <v>0</v>
      </c>
      <c r="I147">
        <f>'ادخال البيانات'!Q152</f>
        <v>0</v>
      </c>
      <c r="J147">
        <f>'ادخال البيانات'!R152</f>
        <v>0</v>
      </c>
      <c r="K147">
        <f>'ادخال البيانات'!S152</f>
        <v>0</v>
      </c>
      <c r="L147">
        <f>'ادخال البيانات'!T152</f>
        <v>0</v>
      </c>
      <c r="M147">
        <f>'ادخال البيانات'!U152</f>
        <v>0</v>
      </c>
      <c r="N147">
        <f>'ادخال البيانات'!V152</f>
        <v>0</v>
      </c>
      <c r="O147">
        <f>'ادخال البيانات'!W152</f>
        <v>0</v>
      </c>
      <c r="P147">
        <f>'ادخال البيانات'!X152</f>
        <v>0</v>
      </c>
      <c r="Q147">
        <f>'ادخال البيانات'!Y152</f>
        <v>0</v>
      </c>
      <c r="R147">
        <f>'ادخال البيانات'!Z152</f>
        <v>0</v>
      </c>
      <c r="S147">
        <f>'ادخال البيانات'!AA152</f>
        <v>0</v>
      </c>
      <c r="T147">
        <f>'ادخال البيانات'!AB152</f>
        <v>0</v>
      </c>
      <c r="U147">
        <f>'ادخال البيانات'!AC152</f>
        <v>0</v>
      </c>
      <c r="V147">
        <f>'ادخال البيانات'!AD152</f>
        <v>0</v>
      </c>
      <c r="W147">
        <f>'ادخال البيانات'!AE152</f>
        <v>0</v>
      </c>
      <c r="X147">
        <f>'ادخال البيانات'!AF152</f>
        <v>0</v>
      </c>
      <c r="Y147">
        <f>'ادخال البيانات'!AG152</f>
        <v>0</v>
      </c>
      <c r="Z147">
        <f>'ادخال البيانات'!AH152</f>
        <v>0</v>
      </c>
      <c r="AA147">
        <f>'ادخال البيانات'!AI152</f>
        <v>0</v>
      </c>
    </row>
    <row r="148" spans="1:27" x14ac:dyDescent="0.2">
      <c r="A148">
        <f>'ادخال البيانات'!I153</f>
        <v>0</v>
      </c>
      <c r="B148">
        <f>'ادخال البيانات'!J153</f>
        <v>0</v>
      </c>
      <c r="C148">
        <f>'ادخال البيانات'!K153</f>
        <v>0</v>
      </c>
      <c r="D148">
        <f>'ادخال البيانات'!L153</f>
        <v>0</v>
      </c>
      <c r="E148">
        <f>'ادخال البيانات'!M153</f>
        <v>0</v>
      </c>
      <c r="F148">
        <f>'ادخال البيانات'!N153</f>
        <v>0</v>
      </c>
      <c r="G148">
        <f>'ادخال البيانات'!O153</f>
        <v>0</v>
      </c>
      <c r="H148">
        <f>'ادخال البيانات'!P153</f>
        <v>0</v>
      </c>
      <c r="I148">
        <f>'ادخال البيانات'!Q153</f>
        <v>0</v>
      </c>
      <c r="J148">
        <f>'ادخال البيانات'!R153</f>
        <v>0</v>
      </c>
      <c r="K148">
        <f>'ادخال البيانات'!S153</f>
        <v>0</v>
      </c>
      <c r="L148">
        <f>'ادخال البيانات'!T153</f>
        <v>0</v>
      </c>
      <c r="M148">
        <f>'ادخال البيانات'!U153</f>
        <v>0</v>
      </c>
      <c r="N148">
        <f>'ادخال البيانات'!V153</f>
        <v>0</v>
      </c>
      <c r="O148">
        <f>'ادخال البيانات'!W153</f>
        <v>0</v>
      </c>
      <c r="P148">
        <f>'ادخال البيانات'!X153</f>
        <v>0</v>
      </c>
      <c r="Q148">
        <f>'ادخال البيانات'!Y153</f>
        <v>0</v>
      </c>
      <c r="R148">
        <f>'ادخال البيانات'!Z153</f>
        <v>0</v>
      </c>
      <c r="S148">
        <f>'ادخال البيانات'!AA153</f>
        <v>0</v>
      </c>
      <c r="T148">
        <f>'ادخال البيانات'!AB153</f>
        <v>0</v>
      </c>
      <c r="U148">
        <f>'ادخال البيانات'!AC153</f>
        <v>0</v>
      </c>
      <c r="V148">
        <f>'ادخال البيانات'!AD153</f>
        <v>0</v>
      </c>
      <c r="W148">
        <f>'ادخال البيانات'!AE153</f>
        <v>0</v>
      </c>
      <c r="X148">
        <f>'ادخال البيانات'!AF153</f>
        <v>0</v>
      </c>
      <c r="Y148">
        <f>'ادخال البيانات'!AG153</f>
        <v>0</v>
      </c>
      <c r="Z148">
        <f>'ادخال البيانات'!AH153</f>
        <v>0</v>
      </c>
      <c r="AA148">
        <f>'ادخال البيانات'!AI153</f>
        <v>0</v>
      </c>
    </row>
    <row r="149" spans="1:27" x14ac:dyDescent="0.2">
      <c r="A149">
        <f>'ادخال البيانات'!I154</f>
        <v>0</v>
      </c>
      <c r="B149">
        <f>'ادخال البيانات'!J154</f>
        <v>0</v>
      </c>
      <c r="C149">
        <f>'ادخال البيانات'!K154</f>
        <v>0</v>
      </c>
      <c r="D149">
        <f>'ادخال البيانات'!L154</f>
        <v>0</v>
      </c>
      <c r="E149">
        <f>'ادخال البيانات'!M154</f>
        <v>0</v>
      </c>
      <c r="F149">
        <f>'ادخال البيانات'!N154</f>
        <v>0</v>
      </c>
      <c r="G149">
        <f>'ادخال البيانات'!O154</f>
        <v>0</v>
      </c>
      <c r="H149">
        <f>'ادخال البيانات'!P154</f>
        <v>0</v>
      </c>
      <c r="I149">
        <f>'ادخال البيانات'!Q154</f>
        <v>0</v>
      </c>
      <c r="J149">
        <f>'ادخال البيانات'!R154</f>
        <v>0</v>
      </c>
      <c r="K149">
        <f>'ادخال البيانات'!S154</f>
        <v>0</v>
      </c>
      <c r="L149">
        <f>'ادخال البيانات'!T154</f>
        <v>0</v>
      </c>
      <c r="M149">
        <f>'ادخال البيانات'!U154</f>
        <v>0</v>
      </c>
      <c r="N149">
        <f>'ادخال البيانات'!V154</f>
        <v>0</v>
      </c>
      <c r="O149">
        <f>'ادخال البيانات'!W154</f>
        <v>0</v>
      </c>
      <c r="P149">
        <f>'ادخال البيانات'!X154</f>
        <v>0</v>
      </c>
      <c r="Q149">
        <f>'ادخال البيانات'!Y154</f>
        <v>0</v>
      </c>
      <c r="R149">
        <f>'ادخال البيانات'!Z154</f>
        <v>0</v>
      </c>
      <c r="S149">
        <f>'ادخال البيانات'!AA154</f>
        <v>0</v>
      </c>
      <c r="T149">
        <f>'ادخال البيانات'!AB154</f>
        <v>0</v>
      </c>
      <c r="U149">
        <f>'ادخال البيانات'!AC154</f>
        <v>0</v>
      </c>
      <c r="V149">
        <f>'ادخال البيانات'!AD154</f>
        <v>0</v>
      </c>
      <c r="W149">
        <f>'ادخال البيانات'!AE154</f>
        <v>0</v>
      </c>
      <c r="X149">
        <f>'ادخال البيانات'!AF154</f>
        <v>0</v>
      </c>
      <c r="Y149">
        <f>'ادخال البيانات'!AG154</f>
        <v>0</v>
      </c>
      <c r="Z149">
        <f>'ادخال البيانات'!AH154</f>
        <v>0</v>
      </c>
      <c r="AA149">
        <f>'ادخال البيانات'!AI154</f>
        <v>0</v>
      </c>
    </row>
    <row r="150" spans="1:27" x14ac:dyDescent="0.2">
      <c r="A150">
        <f>'ادخال البيانات'!I155</f>
        <v>0</v>
      </c>
      <c r="B150">
        <f>'ادخال البيانات'!J155</f>
        <v>0</v>
      </c>
      <c r="C150">
        <f>'ادخال البيانات'!K155</f>
        <v>0</v>
      </c>
      <c r="D150">
        <f>'ادخال البيانات'!L155</f>
        <v>0</v>
      </c>
      <c r="E150">
        <f>'ادخال البيانات'!M155</f>
        <v>0</v>
      </c>
      <c r="F150">
        <f>'ادخال البيانات'!N155</f>
        <v>0</v>
      </c>
      <c r="G150">
        <f>'ادخال البيانات'!O155</f>
        <v>0</v>
      </c>
      <c r="H150">
        <f>'ادخال البيانات'!P155</f>
        <v>0</v>
      </c>
      <c r="I150">
        <f>'ادخال البيانات'!Q155</f>
        <v>0</v>
      </c>
      <c r="J150">
        <f>'ادخال البيانات'!R155</f>
        <v>0</v>
      </c>
      <c r="K150">
        <f>'ادخال البيانات'!S155</f>
        <v>0</v>
      </c>
      <c r="L150">
        <f>'ادخال البيانات'!T155</f>
        <v>0</v>
      </c>
      <c r="M150">
        <f>'ادخال البيانات'!U155</f>
        <v>0</v>
      </c>
      <c r="N150">
        <f>'ادخال البيانات'!V155</f>
        <v>0</v>
      </c>
      <c r="O150">
        <f>'ادخال البيانات'!W155</f>
        <v>0</v>
      </c>
      <c r="P150">
        <f>'ادخال البيانات'!X155</f>
        <v>0</v>
      </c>
      <c r="Q150">
        <f>'ادخال البيانات'!Y155</f>
        <v>0</v>
      </c>
      <c r="R150">
        <f>'ادخال البيانات'!Z155</f>
        <v>0</v>
      </c>
      <c r="S150">
        <f>'ادخال البيانات'!AA155</f>
        <v>0</v>
      </c>
      <c r="T150">
        <f>'ادخال البيانات'!AB155</f>
        <v>0</v>
      </c>
      <c r="U150">
        <f>'ادخال البيانات'!AC155</f>
        <v>0</v>
      </c>
      <c r="V150">
        <f>'ادخال البيانات'!AD155</f>
        <v>0</v>
      </c>
      <c r="W150">
        <f>'ادخال البيانات'!AE155</f>
        <v>0</v>
      </c>
      <c r="X150">
        <f>'ادخال البيانات'!AF155</f>
        <v>0</v>
      </c>
      <c r="Y150">
        <f>'ادخال البيانات'!AG155</f>
        <v>0</v>
      </c>
      <c r="Z150">
        <f>'ادخال البيانات'!AH155</f>
        <v>0</v>
      </c>
      <c r="AA150">
        <f>'ادخال البيانات'!AI155</f>
        <v>0</v>
      </c>
    </row>
    <row r="151" spans="1:27" x14ac:dyDescent="0.2">
      <c r="A151">
        <f>'ادخال البيانات'!I156</f>
        <v>0</v>
      </c>
      <c r="B151">
        <f>'ادخال البيانات'!J156</f>
        <v>0</v>
      </c>
      <c r="C151">
        <f>'ادخال البيانات'!K156</f>
        <v>0</v>
      </c>
      <c r="D151">
        <f>'ادخال البيانات'!L156</f>
        <v>0</v>
      </c>
      <c r="E151">
        <f>'ادخال البيانات'!M156</f>
        <v>0</v>
      </c>
      <c r="F151">
        <f>'ادخال البيانات'!N156</f>
        <v>0</v>
      </c>
      <c r="G151">
        <f>'ادخال البيانات'!O156</f>
        <v>0</v>
      </c>
      <c r="H151">
        <f>'ادخال البيانات'!P156</f>
        <v>0</v>
      </c>
      <c r="I151">
        <f>'ادخال البيانات'!Q156</f>
        <v>0</v>
      </c>
      <c r="J151">
        <f>'ادخال البيانات'!R156</f>
        <v>0</v>
      </c>
      <c r="K151">
        <f>'ادخال البيانات'!S156</f>
        <v>0</v>
      </c>
      <c r="L151">
        <f>'ادخال البيانات'!T156</f>
        <v>0</v>
      </c>
      <c r="M151">
        <f>'ادخال البيانات'!U156</f>
        <v>0</v>
      </c>
      <c r="N151">
        <f>'ادخال البيانات'!V156</f>
        <v>0</v>
      </c>
      <c r="O151">
        <f>'ادخال البيانات'!W156</f>
        <v>0</v>
      </c>
      <c r="P151">
        <f>'ادخال البيانات'!X156</f>
        <v>0</v>
      </c>
      <c r="Q151">
        <f>'ادخال البيانات'!Y156</f>
        <v>0</v>
      </c>
      <c r="R151">
        <f>'ادخال البيانات'!Z156</f>
        <v>0</v>
      </c>
      <c r="S151">
        <f>'ادخال البيانات'!AA156</f>
        <v>0</v>
      </c>
      <c r="T151">
        <f>'ادخال البيانات'!AB156</f>
        <v>0</v>
      </c>
      <c r="U151">
        <f>'ادخال البيانات'!AC156</f>
        <v>0</v>
      </c>
      <c r="V151">
        <f>'ادخال البيانات'!AD156</f>
        <v>0</v>
      </c>
      <c r="W151">
        <f>'ادخال البيانات'!AE156</f>
        <v>0</v>
      </c>
      <c r="X151">
        <f>'ادخال البيانات'!AF156</f>
        <v>0</v>
      </c>
      <c r="Y151">
        <f>'ادخال البيانات'!AG156</f>
        <v>0</v>
      </c>
      <c r="Z151">
        <f>'ادخال البيانات'!AH156</f>
        <v>0</v>
      </c>
      <c r="AA151">
        <f>'ادخال البيانات'!AI156</f>
        <v>0</v>
      </c>
    </row>
    <row r="152" spans="1:27" x14ac:dyDescent="0.2">
      <c r="A152">
        <f>'ادخال البيانات'!I157</f>
        <v>0</v>
      </c>
      <c r="B152">
        <f>'ادخال البيانات'!J157</f>
        <v>0</v>
      </c>
      <c r="C152">
        <f>'ادخال البيانات'!K157</f>
        <v>0</v>
      </c>
      <c r="D152">
        <f>'ادخال البيانات'!L157</f>
        <v>0</v>
      </c>
      <c r="E152">
        <f>'ادخال البيانات'!M157</f>
        <v>0</v>
      </c>
      <c r="F152">
        <f>'ادخال البيانات'!N157</f>
        <v>0</v>
      </c>
      <c r="G152">
        <f>'ادخال البيانات'!O157</f>
        <v>0</v>
      </c>
      <c r="H152">
        <f>'ادخال البيانات'!P157</f>
        <v>0</v>
      </c>
      <c r="I152">
        <f>'ادخال البيانات'!Q157</f>
        <v>0</v>
      </c>
      <c r="J152">
        <f>'ادخال البيانات'!R157</f>
        <v>0</v>
      </c>
      <c r="K152">
        <f>'ادخال البيانات'!S157</f>
        <v>0</v>
      </c>
      <c r="L152">
        <f>'ادخال البيانات'!T157</f>
        <v>0</v>
      </c>
      <c r="M152">
        <f>'ادخال البيانات'!U157</f>
        <v>0</v>
      </c>
      <c r="N152">
        <f>'ادخال البيانات'!V157</f>
        <v>0</v>
      </c>
      <c r="O152">
        <f>'ادخال البيانات'!W157</f>
        <v>0</v>
      </c>
      <c r="P152">
        <f>'ادخال البيانات'!X157</f>
        <v>0</v>
      </c>
      <c r="Q152">
        <f>'ادخال البيانات'!Y157</f>
        <v>0</v>
      </c>
      <c r="R152">
        <f>'ادخال البيانات'!Z157</f>
        <v>0</v>
      </c>
      <c r="S152">
        <f>'ادخال البيانات'!AA157</f>
        <v>0</v>
      </c>
      <c r="T152">
        <f>'ادخال البيانات'!AB157</f>
        <v>0</v>
      </c>
      <c r="U152">
        <f>'ادخال البيانات'!AC157</f>
        <v>0</v>
      </c>
      <c r="V152">
        <f>'ادخال البيانات'!AD157</f>
        <v>0</v>
      </c>
      <c r="W152">
        <f>'ادخال البيانات'!AE157</f>
        <v>0</v>
      </c>
      <c r="X152">
        <f>'ادخال البيانات'!AF157</f>
        <v>0</v>
      </c>
      <c r="Y152">
        <f>'ادخال البيانات'!AG157</f>
        <v>0</v>
      </c>
      <c r="Z152">
        <f>'ادخال البيانات'!AH157</f>
        <v>0</v>
      </c>
      <c r="AA152">
        <f>'ادخال البيانات'!AI157</f>
        <v>0</v>
      </c>
    </row>
    <row r="153" spans="1:27" x14ac:dyDescent="0.2">
      <c r="A153">
        <f>'ادخال البيانات'!I158</f>
        <v>0</v>
      </c>
      <c r="B153">
        <f>'ادخال البيانات'!J158</f>
        <v>0</v>
      </c>
      <c r="C153">
        <f>'ادخال البيانات'!K158</f>
        <v>0</v>
      </c>
      <c r="D153">
        <f>'ادخال البيانات'!L158</f>
        <v>0</v>
      </c>
      <c r="E153">
        <f>'ادخال البيانات'!M158</f>
        <v>0</v>
      </c>
      <c r="F153">
        <f>'ادخال البيانات'!N158</f>
        <v>0</v>
      </c>
      <c r="G153">
        <f>'ادخال البيانات'!O158</f>
        <v>0</v>
      </c>
      <c r="H153">
        <f>'ادخال البيانات'!P158</f>
        <v>0</v>
      </c>
      <c r="I153">
        <f>'ادخال البيانات'!Q158</f>
        <v>0</v>
      </c>
      <c r="J153">
        <f>'ادخال البيانات'!R158</f>
        <v>0</v>
      </c>
      <c r="K153">
        <f>'ادخال البيانات'!S158</f>
        <v>0</v>
      </c>
      <c r="L153">
        <f>'ادخال البيانات'!T158</f>
        <v>0</v>
      </c>
      <c r="M153">
        <f>'ادخال البيانات'!U158</f>
        <v>0</v>
      </c>
      <c r="N153">
        <f>'ادخال البيانات'!V158</f>
        <v>0</v>
      </c>
      <c r="O153">
        <f>'ادخال البيانات'!W158</f>
        <v>0</v>
      </c>
      <c r="P153">
        <f>'ادخال البيانات'!X158</f>
        <v>0</v>
      </c>
      <c r="Q153">
        <f>'ادخال البيانات'!Y158</f>
        <v>0</v>
      </c>
      <c r="R153">
        <f>'ادخال البيانات'!Z158</f>
        <v>0</v>
      </c>
      <c r="S153">
        <f>'ادخال البيانات'!AA158</f>
        <v>0</v>
      </c>
      <c r="T153">
        <f>'ادخال البيانات'!AB158</f>
        <v>0</v>
      </c>
      <c r="U153">
        <f>'ادخال البيانات'!AC158</f>
        <v>0</v>
      </c>
      <c r="V153">
        <f>'ادخال البيانات'!AD158</f>
        <v>0</v>
      </c>
      <c r="W153">
        <f>'ادخال البيانات'!AE158</f>
        <v>0</v>
      </c>
      <c r="X153">
        <f>'ادخال البيانات'!AF158</f>
        <v>0</v>
      </c>
      <c r="Y153">
        <f>'ادخال البيانات'!AG158</f>
        <v>0</v>
      </c>
      <c r="Z153">
        <f>'ادخال البيانات'!AH158</f>
        <v>0</v>
      </c>
      <c r="AA153">
        <f>'ادخال البيانات'!AI158</f>
        <v>0</v>
      </c>
    </row>
    <row r="154" spans="1:27" x14ac:dyDescent="0.2">
      <c r="A154">
        <f>'ادخال البيانات'!I159</f>
        <v>0</v>
      </c>
      <c r="B154">
        <f>'ادخال البيانات'!J159</f>
        <v>0</v>
      </c>
      <c r="C154">
        <f>'ادخال البيانات'!K159</f>
        <v>0</v>
      </c>
      <c r="D154">
        <f>'ادخال البيانات'!L159</f>
        <v>0</v>
      </c>
      <c r="E154">
        <f>'ادخال البيانات'!M159</f>
        <v>0</v>
      </c>
      <c r="F154">
        <f>'ادخال البيانات'!N159</f>
        <v>0</v>
      </c>
      <c r="G154">
        <f>'ادخال البيانات'!O159</f>
        <v>0</v>
      </c>
      <c r="H154">
        <f>'ادخال البيانات'!P159</f>
        <v>0</v>
      </c>
      <c r="I154">
        <f>'ادخال البيانات'!Q159</f>
        <v>0</v>
      </c>
      <c r="J154">
        <f>'ادخال البيانات'!R159</f>
        <v>0</v>
      </c>
      <c r="K154">
        <f>'ادخال البيانات'!S159</f>
        <v>0</v>
      </c>
      <c r="L154">
        <f>'ادخال البيانات'!T159</f>
        <v>0</v>
      </c>
      <c r="M154">
        <f>'ادخال البيانات'!U159</f>
        <v>0</v>
      </c>
      <c r="N154">
        <f>'ادخال البيانات'!V159</f>
        <v>0</v>
      </c>
      <c r="O154">
        <f>'ادخال البيانات'!W159</f>
        <v>0</v>
      </c>
      <c r="P154">
        <f>'ادخال البيانات'!X159</f>
        <v>0</v>
      </c>
      <c r="Q154">
        <f>'ادخال البيانات'!Y159</f>
        <v>0</v>
      </c>
      <c r="R154">
        <f>'ادخال البيانات'!Z159</f>
        <v>0</v>
      </c>
      <c r="S154">
        <f>'ادخال البيانات'!AA159</f>
        <v>0</v>
      </c>
      <c r="T154">
        <f>'ادخال البيانات'!AB159</f>
        <v>0</v>
      </c>
      <c r="U154">
        <f>'ادخال البيانات'!AC159</f>
        <v>0</v>
      </c>
      <c r="V154">
        <f>'ادخال البيانات'!AD159</f>
        <v>0</v>
      </c>
      <c r="W154">
        <f>'ادخال البيانات'!AE159</f>
        <v>0</v>
      </c>
      <c r="X154">
        <f>'ادخال البيانات'!AF159</f>
        <v>0</v>
      </c>
      <c r="Y154">
        <f>'ادخال البيانات'!AG159</f>
        <v>0</v>
      </c>
      <c r="Z154">
        <f>'ادخال البيانات'!AH159</f>
        <v>0</v>
      </c>
      <c r="AA154">
        <f>'ادخال البيانات'!AI159</f>
        <v>0</v>
      </c>
    </row>
    <row r="155" spans="1:27" x14ac:dyDescent="0.2">
      <c r="A155">
        <f>'ادخال البيانات'!I160</f>
        <v>0</v>
      </c>
      <c r="B155">
        <f>'ادخال البيانات'!J160</f>
        <v>0</v>
      </c>
      <c r="C155">
        <f>'ادخال البيانات'!K160</f>
        <v>0</v>
      </c>
      <c r="D155">
        <f>'ادخال البيانات'!L160</f>
        <v>0</v>
      </c>
      <c r="E155">
        <f>'ادخال البيانات'!M160</f>
        <v>0</v>
      </c>
      <c r="F155">
        <f>'ادخال البيانات'!N160</f>
        <v>0</v>
      </c>
      <c r="G155">
        <f>'ادخال البيانات'!O160</f>
        <v>0</v>
      </c>
      <c r="H155">
        <f>'ادخال البيانات'!P160</f>
        <v>0</v>
      </c>
      <c r="I155">
        <f>'ادخال البيانات'!Q160</f>
        <v>0</v>
      </c>
      <c r="J155">
        <f>'ادخال البيانات'!R160</f>
        <v>0</v>
      </c>
      <c r="K155">
        <f>'ادخال البيانات'!S160</f>
        <v>0</v>
      </c>
      <c r="L155">
        <f>'ادخال البيانات'!T160</f>
        <v>0</v>
      </c>
      <c r="M155">
        <f>'ادخال البيانات'!U160</f>
        <v>0</v>
      </c>
      <c r="N155">
        <f>'ادخال البيانات'!V160</f>
        <v>0</v>
      </c>
      <c r="O155">
        <f>'ادخال البيانات'!W160</f>
        <v>0</v>
      </c>
      <c r="P155">
        <f>'ادخال البيانات'!X160</f>
        <v>0</v>
      </c>
      <c r="Q155">
        <f>'ادخال البيانات'!Y160</f>
        <v>0</v>
      </c>
      <c r="R155">
        <f>'ادخال البيانات'!Z160</f>
        <v>0</v>
      </c>
      <c r="S155">
        <f>'ادخال البيانات'!AA160</f>
        <v>0</v>
      </c>
      <c r="T155">
        <f>'ادخال البيانات'!AB160</f>
        <v>0</v>
      </c>
      <c r="U155">
        <f>'ادخال البيانات'!AC160</f>
        <v>0</v>
      </c>
      <c r="V155">
        <f>'ادخال البيانات'!AD160</f>
        <v>0</v>
      </c>
      <c r="W155">
        <f>'ادخال البيانات'!AE160</f>
        <v>0</v>
      </c>
      <c r="X155">
        <f>'ادخال البيانات'!AF160</f>
        <v>0</v>
      </c>
      <c r="Y155">
        <f>'ادخال البيانات'!AG160</f>
        <v>0</v>
      </c>
      <c r="Z155">
        <f>'ادخال البيانات'!AH160</f>
        <v>0</v>
      </c>
      <c r="AA155">
        <f>'ادخال البيانات'!AI160</f>
        <v>0</v>
      </c>
    </row>
    <row r="156" spans="1:27" x14ac:dyDescent="0.2">
      <c r="A156">
        <f>'ادخال البيانات'!I161</f>
        <v>0</v>
      </c>
      <c r="B156">
        <f>'ادخال البيانات'!J161</f>
        <v>0</v>
      </c>
      <c r="C156">
        <f>'ادخال البيانات'!K161</f>
        <v>0</v>
      </c>
      <c r="D156">
        <f>'ادخال البيانات'!L161</f>
        <v>0</v>
      </c>
      <c r="E156">
        <f>'ادخال البيانات'!M161</f>
        <v>0</v>
      </c>
      <c r="F156">
        <f>'ادخال البيانات'!N161</f>
        <v>0</v>
      </c>
      <c r="G156">
        <f>'ادخال البيانات'!O161</f>
        <v>0</v>
      </c>
      <c r="H156">
        <f>'ادخال البيانات'!P161</f>
        <v>0</v>
      </c>
      <c r="I156">
        <f>'ادخال البيانات'!Q161</f>
        <v>0</v>
      </c>
      <c r="J156">
        <f>'ادخال البيانات'!R161</f>
        <v>0</v>
      </c>
      <c r="K156">
        <f>'ادخال البيانات'!S161</f>
        <v>0</v>
      </c>
      <c r="L156">
        <f>'ادخال البيانات'!T161</f>
        <v>0</v>
      </c>
      <c r="M156">
        <f>'ادخال البيانات'!U161</f>
        <v>0</v>
      </c>
      <c r="N156">
        <f>'ادخال البيانات'!V161</f>
        <v>0</v>
      </c>
      <c r="O156">
        <f>'ادخال البيانات'!W161</f>
        <v>0</v>
      </c>
      <c r="P156">
        <f>'ادخال البيانات'!X161</f>
        <v>0</v>
      </c>
      <c r="Q156">
        <f>'ادخال البيانات'!Y161</f>
        <v>0</v>
      </c>
      <c r="R156">
        <f>'ادخال البيانات'!Z161</f>
        <v>0</v>
      </c>
      <c r="S156">
        <f>'ادخال البيانات'!AA161</f>
        <v>0</v>
      </c>
      <c r="T156">
        <f>'ادخال البيانات'!AB161</f>
        <v>0</v>
      </c>
      <c r="U156">
        <f>'ادخال البيانات'!AC161</f>
        <v>0</v>
      </c>
      <c r="V156">
        <f>'ادخال البيانات'!AD161</f>
        <v>0</v>
      </c>
      <c r="W156">
        <f>'ادخال البيانات'!AE161</f>
        <v>0</v>
      </c>
      <c r="X156">
        <f>'ادخال البيانات'!AF161</f>
        <v>0</v>
      </c>
      <c r="Y156">
        <f>'ادخال البيانات'!AG161</f>
        <v>0</v>
      </c>
      <c r="Z156">
        <f>'ادخال البيانات'!AH161</f>
        <v>0</v>
      </c>
      <c r="AA156">
        <f>'ادخال البيانات'!AI161</f>
        <v>0</v>
      </c>
    </row>
    <row r="157" spans="1:27" x14ac:dyDescent="0.2">
      <c r="A157">
        <f>'ادخال البيانات'!I162</f>
        <v>0</v>
      </c>
      <c r="B157">
        <f>'ادخال البيانات'!J162</f>
        <v>0</v>
      </c>
      <c r="C157">
        <f>'ادخال البيانات'!K162</f>
        <v>0</v>
      </c>
      <c r="D157">
        <f>'ادخال البيانات'!L162</f>
        <v>0</v>
      </c>
      <c r="E157">
        <f>'ادخال البيانات'!M162</f>
        <v>0</v>
      </c>
      <c r="F157">
        <f>'ادخال البيانات'!N162</f>
        <v>0</v>
      </c>
      <c r="G157">
        <f>'ادخال البيانات'!O162</f>
        <v>0</v>
      </c>
      <c r="H157">
        <f>'ادخال البيانات'!P162</f>
        <v>0</v>
      </c>
      <c r="I157">
        <f>'ادخال البيانات'!Q162</f>
        <v>0</v>
      </c>
      <c r="J157">
        <f>'ادخال البيانات'!R162</f>
        <v>0</v>
      </c>
      <c r="K157">
        <f>'ادخال البيانات'!S162</f>
        <v>0</v>
      </c>
      <c r="L157">
        <f>'ادخال البيانات'!T162</f>
        <v>0</v>
      </c>
      <c r="M157">
        <f>'ادخال البيانات'!U162</f>
        <v>0</v>
      </c>
      <c r="N157">
        <f>'ادخال البيانات'!V162</f>
        <v>0</v>
      </c>
      <c r="O157">
        <f>'ادخال البيانات'!W162</f>
        <v>0</v>
      </c>
      <c r="P157">
        <f>'ادخال البيانات'!X162</f>
        <v>0</v>
      </c>
      <c r="Q157">
        <f>'ادخال البيانات'!Y162</f>
        <v>0</v>
      </c>
      <c r="R157">
        <f>'ادخال البيانات'!Z162</f>
        <v>0</v>
      </c>
      <c r="S157">
        <f>'ادخال البيانات'!AA162</f>
        <v>0</v>
      </c>
      <c r="T157">
        <f>'ادخال البيانات'!AB162</f>
        <v>0</v>
      </c>
      <c r="U157">
        <f>'ادخال البيانات'!AC162</f>
        <v>0</v>
      </c>
      <c r="V157">
        <f>'ادخال البيانات'!AD162</f>
        <v>0</v>
      </c>
      <c r="W157">
        <f>'ادخال البيانات'!AE162</f>
        <v>0</v>
      </c>
      <c r="X157">
        <f>'ادخال البيانات'!AF162</f>
        <v>0</v>
      </c>
      <c r="Y157">
        <f>'ادخال البيانات'!AG162</f>
        <v>0</v>
      </c>
      <c r="Z157">
        <f>'ادخال البيانات'!AH162</f>
        <v>0</v>
      </c>
      <c r="AA157">
        <f>'ادخال البيانات'!AI162</f>
        <v>0</v>
      </c>
    </row>
    <row r="158" spans="1:27" x14ac:dyDescent="0.2">
      <c r="A158">
        <f>'ادخال البيانات'!I163</f>
        <v>0</v>
      </c>
      <c r="B158">
        <f>'ادخال البيانات'!J163</f>
        <v>0</v>
      </c>
      <c r="C158">
        <f>'ادخال البيانات'!K163</f>
        <v>0</v>
      </c>
      <c r="D158">
        <f>'ادخال البيانات'!L163</f>
        <v>0</v>
      </c>
      <c r="E158">
        <f>'ادخال البيانات'!M163</f>
        <v>0</v>
      </c>
      <c r="F158">
        <f>'ادخال البيانات'!N163</f>
        <v>0</v>
      </c>
      <c r="G158">
        <f>'ادخال البيانات'!O163</f>
        <v>0</v>
      </c>
      <c r="H158">
        <f>'ادخال البيانات'!P163</f>
        <v>0</v>
      </c>
      <c r="I158">
        <f>'ادخال البيانات'!Q163</f>
        <v>0</v>
      </c>
      <c r="J158">
        <f>'ادخال البيانات'!R163</f>
        <v>0</v>
      </c>
      <c r="K158">
        <f>'ادخال البيانات'!S163</f>
        <v>0</v>
      </c>
      <c r="L158">
        <f>'ادخال البيانات'!T163</f>
        <v>0</v>
      </c>
      <c r="M158">
        <f>'ادخال البيانات'!U163</f>
        <v>0</v>
      </c>
      <c r="N158">
        <f>'ادخال البيانات'!V163</f>
        <v>0</v>
      </c>
      <c r="O158">
        <f>'ادخال البيانات'!W163</f>
        <v>0</v>
      </c>
      <c r="P158">
        <f>'ادخال البيانات'!X163</f>
        <v>0</v>
      </c>
      <c r="Q158">
        <f>'ادخال البيانات'!Y163</f>
        <v>0</v>
      </c>
      <c r="R158">
        <f>'ادخال البيانات'!Z163</f>
        <v>0</v>
      </c>
      <c r="S158">
        <f>'ادخال البيانات'!AA163</f>
        <v>0</v>
      </c>
      <c r="T158">
        <f>'ادخال البيانات'!AB163</f>
        <v>0</v>
      </c>
      <c r="U158">
        <f>'ادخال البيانات'!AC163</f>
        <v>0</v>
      </c>
      <c r="V158">
        <f>'ادخال البيانات'!AD163</f>
        <v>0</v>
      </c>
      <c r="W158">
        <f>'ادخال البيانات'!AE163</f>
        <v>0</v>
      </c>
      <c r="X158">
        <f>'ادخال البيانات'!AF163</f>
        <v>0</v>
      </c>
      <c r="Y158">
        <f>'ادخال البيانات'!AG163</f>
        <v>0</v>
      </c>
      <c r="Z158">
        <f>'ادخال البيانات'!AH163</f>
        <v>0</v>
      </c>
      <c r="AA158">
        <f>'ادخال البيانات'!AI163</f>
        <v>0</v>
      </c>
    </row>
    <row r="159" spans="1:27" x14ac:dyDescent="0.2">
      <c r="A159">
        <f>'ادخال البيانات'!I164</f>
        <v>0</v>
      </c>
      <c r="B159">
        <f>'ادخال البيانات'!J164</f>
        <v>0</v>
      </c>
      <c r="C159">
        <f>'ادخال البيانات'!K164</f>
        <v>0</v>
      </c>
      <c r="D159">
        <f>'ادخال البيانات'!L164</f>
        <v>0</v>
      </c>
      <c r="E159">
        <f>'ادخال البيانات'!M164</f>
        <v>0</v>
      </c>
      <c r="F159">
        <f>'ادخال البيانات'!N164</f>
        <v>0</v>
      </c>
      <c r="G159">
        <f>'ادخال البيانات'!O164</f>
        <v>0</v>
      </c>
      <c r="H159">
        <f>'ادخال البيانات'!P164</f>
        <v>0</v>
      </c>
      <c r="I159">
        <f>'ادخال البيانات'!Q164</f>
        <v>0</v>
      </c>
      <c r="J159">
        <f>'ادخال البيانات'!R164</f>
        <v>0</v>
      </c>
      <c r="K159">
        <f>'ادخال البيانات'!S164</f>
        <v>0</v>
      </c>
      <c r="L159">
        <f>'ادخال البيانات'!T164</f>
        <v>0</v>
      </c>
      <c r="M159">
        <f>'ادخال البيانات'!U164</f>
        <v>0</v>
      </c>
      <c r="N159">
        <f>'ادخال البيانات'!V164</f>
        <v>0</v>
      </c>
      <c r="O159">
        <f>'ادخال البيانات'!W164</f>
        <v>0</v>
      </c>
      <c r="P159">
        <f>'ادخال البيانات'!X164</f>
        <v>0</v>
      </c>
      <c r="Q159">
        <f>'ادخال البيانات'!Y164</f>
        <v>0</v>
      </c>
      <c r="R159">
        <f>'ادخال البيانات'!Z164</f>
        <v>0</v>
      </c>
      <c r="S159">
        <f>'ادخال البيانات'!AA164</f>
        <v>0</v>
      </c>
      <c r="T159">
        <f>'ادخال البيانات'!AB164</f>
        <v>0</v>
      </c>
      <c r="U159">
        <f>'ادخال البيانات'!AC164</f>
        <v>0</v>
      </c>
      <c r="V159">
        <f>'ادخال البيانات'!AD164</f>
        <v>0</v>
      </c>
      <c r="W159">
        <f>'ادخال البيانات'!AE164</f>
        <v>0</v>
      </c>
      <c r="X159">
        <f>'ادخال البيانات'!AF164</f>
        <v>0</v>
      </c>
      <c r="Y159">
        <f>'ادخال البيانات'!AG164</f>
        <v>0</v>
      </c>
      <c r="Z159">
        <f>'ادخال البيانات'!AH164</f>
        <v>0</v>
      </c>
      <c r="AA159">
        <f>'ادخال البيانات'!AI164</f>
        <v>0</v>
      </c>
    </row>
    <row r="160" spans="1:27" x14ac:dyDescent="0.2">
      <c r="A160">
        <f>'ادخال البيانات'!I165</f>
        <v>0</v>
      </c>
      <c r="B160">
        <f>'ادخال البيانات'!J165</f>
        <v>0</v>
      </c>
      <c r="C160">
        <f>'ادخال البيانات'!K165</f>
        <v>0</v>
      </c>
      <c r="D160">
        <f>'ادخال البيانات'!L165</f>
        <v>0</v>
      </c>
      <c r="E160">
        <f>'ادخال البيانات'!M165</f>
        <v>0</v>
      </c>
      <c r="F160">
        <f>'ادخال البيانات'!N165</f>
        <v>0</v>
      </c>
      <c r="G160">
        <f>'ادخال البيانات'!O165</f>
        <v>0</v>
      </c>
      <c r="H160">
        <f>'ادخال البيانات'!P165</f>
        <v>0</v>
      </c>
      <c r="I160">
        <f>'ادخال البيانات'!Q165</f>
        <v>0</v>
      </c>
      <c r="J160">
        <f>'ادخال البيانات'!R165</f>
        <v>0</v>
      </c>
      <c r="K160">
        <f>'ادخال البيانات'!S165</f>
        <v>0</v>
      </c>
      <c r="L160">
        <f>'ادخال البيانات'!T165</f>
        <v>0</v>
      </c>
      <c r="M160">
        <f>'ادخال البيانات'!U165</f>
        <v>0</v>
      </c>
      <c r="N160">
        <f>'ادخال البيانات'!V165</f>
        <v>0</v>
      </c>
      <c r="O160">
        <f>'ادخال البيانات'!W165</f>
        <v>0</v>
      </c>
      <c r="P160">
        <f>'ادخال البيانات'!X165</f>
        <v>0</v>
      </c>
      <c r="Q160">
        <f>'ادخال البيانات'!Y165</f>
        <v>0</v>
      </c>
      <c r="R160">
        <f>'ادخال البيانات'!Z165</f>
        <v>0</v>
      </c>
      <c r="S160">
        <f>'ادخال البيانات'!AA165</f>
        <v>0</v>
      </c>
      <c r="T160">
        <f>'ادخال البيانات'!AB165</f>
        <v>0</v>
      </c>
      <c r="U160">
        <f>'ادخال البيانات'!AC165</f>
        <v>0</v>
      </c>
      <c r="V160">
        <f>'ادخال البيانات'!AD165</f>
        <v>0</v>
      </c>
      <c r="W160">
        <f>'ادخال البيانات'!AE165</f>
        <v>0</v>
      </c>
      <c r="X160">
        <f>'ادخال البيانات'!AF165</f>
        <v>0</v>
      </c>
      <c r="Y160">
        <f>'ادخال البيانات'!AG165</f>
        <v>0</v>
      </c>
      <c r="Z160">
        <f>'ادخال البيانات'!AH165</f>
        <v>0</v>
      </c>
      <c r="AA160">
        <f>'ادخال البيانات'!AI165</f>
        <v>0</v>
      </c>
    </row>
    <row r="161" spans="1:27" x14ac:dyDescent="0.2">
      <c r="A161">
        <f>'ادخال البيانات'!I166</f>
        <v>0</v>
      </c>
      <c r="B161">
        <f>'ادخال البيانات'!J166</f>
        <v>0</v>
      </c>
      <c r="C161">
        <f>'ادخال البيانات'!K166</f>
        <v>0</v>
      </c>
      <c r="D161">
        <f>'ادخال البيانات'!L166</f>
        <v>0</v>
      </c>
      <c r="E161">
        <f>'ادخال البيانات'!M166</f>
        <v>0</v>
      </c>
      <c r="F161">
        <f>'ادخال البيانات'!N166</f>
        <v>0</v>
      </c>
      <c r="G161">
        <f>'ادخال البيانات'!O166</f>
        <v>0</v>
      </c>
      <c r="H161">
        <f>'ادخال البيانات'!P166</f>
        <v>0</v>
      </c>
      <c r="I161">
        <f>'ادخال البيانات'!Q166</f>
        <v>0</v>
      </c>
      <c r="J161">
        <f>'ادخال البيانات'!R166</f>
        <v>0</v>
      </c>
      <c r="K161">
        <f>'ادخال البيانات'!S166</f>
        <v>0</v>
      </c>
      <c r="L161">
        <f>'ادخال البيانات'!T166</f>
        <v>0</v>
      </c>
      <c r="M161">
        <f>'ادخال البيانات'!U166</f>
        <v>0</v>
      </c>
      <c r="N161">
        <f>'ادخال البيانات'!V166</f>
        <v>0</v>
      </c>
      <c r="O161">
        <f>'ادخال البيانات'!W166</f>
        <v>0</v>
      </c>
      <c r="P161">
        <f>'ادخال البيانات'!X166</f>
        <v>0</v>
      </c>
      <c r="Q161">
        <f>'ادخال البيانات'!Y166</f>
        <v>0</v>
      </c>
      <c r="R161">
        <f>'ادخال البيانات'!Z166</f>
        <v>0</v>
      </c>
      <c r="S161">
        <f>'ادخال البيانات'!AA166</f>
        <v>0</v>
      </c>
      <c r="T161">
        <f>'ادخال البيانات'!AB166</f>
        <v>0</v>
      </c>
      <c r="U161">
        <f>'ادخال البيانات'!AC166</f>
        <v>0</v>
      </c>
      <c r="V161">
        <f>'ادخال البيانات'!AD166</f>
        <v>0</v>
      </c>
      <c r="W161">
        <f>'ادخال البيانات'!AE166</f>
        <v>0</v>
      </c>
      <c r="X161">
        <f>'ادخال البيانات'!AF166</f>
        <v>0</v>
      </c>
      <c r="Y161">
        <f>'ادخال البيانات'!AG166</f>
        <v>0</v>
      </c>
      <c r="Z161">
        <f>'ادخال البيانات'!AH166</f>
        <v>0</v>
      </c>
      <c r="AA161">
        <f>'ادخال البيانات'!AI166</f>
        <v>0</v>
      </c>
    </row>
    <row r="162" spans="1:27" x14ac:dyDescent="0.2">
      <c r="A162">
        <f>'ادخال البيانات'!I167</f>
        <v>0</v>
      </c>
      <c r="B162">
        <f>'ادخال البيانات'!J167</f>
        <v>0</v>
      </c>
      <c r="C162">
        <f>'ادخال البيانات'!K167</f>
        <v>0</v>
      </c>
      <c r="D162">
        <f>'ادخال البيانات'!L167</f>
        <v>0</v>
      </c>
      <c r="E162">
        <f>'ادخال البيانات'!M167</f>
        <v>0</v>
      </c>
      <c r="F162">
        <f>'ادخال البيانات'!N167</f>
        <v>0</v>
      </c>
      <c r="G162">
        <f>'ادخال البيانات'!O167</f>
        <v>0</v>
      </c>
      <c r="H162">
        <f>'ادخال البيانات'!P167</f>
        <v>0</v>
      </c>
      <c r="I162">
        <f>'ادخال البيانات'!Q167</f>
        <v>0</v>
      </c>
      <c r="J162">
        <f>'ادخال البيانات'!R167</f>
        <v>0</v>
      </c>
      <c r="K162">
        <f>'ادخال البيانات'!S167</f>
        <v>0</v>
      </c>
      <c r="L162">
        <f>'ادخال البيانات'!T167</f>
        <v>0</v>
      </c>
      <c r="M162">
        <f>'ادخال البيانات'!U167</f>
        <v>0</v>
      </c>
      <c r="N162">
        <f>'ادخال البيانات'!V167</f>
        <v>0</v>
      </c>
      <c r="O162">
        <f>'ادخال البيانات'!W167</f>
        <v>0</v>
      </c>
      <c r="P162">
        <f>'ادخال البيانات'!X167</f>
        <v>0</v>
      </c>
      <c r="Q162">
        <f>'ادخال البيانات'!Y167</f>
        <v>0</v>
      </c>
      <c r="R162">
        <f>'ادخال البيانات'!Z167</f>
        <v>0</v>
      </c>
      <c r="S162">
        <f>'ادخال البيانات'!AA167</f>
        <v>0</v>
      </c>
      <c r="T162">
        <f>'ادخال البيانات'!AB167</f>
        <v>0</v>
      </c>
      <c r="U162">
        <f>'ادخال البيانات'!AC167</f>
        <v>0</v>
      </c>
      <c r="V162">
        <f>'ادخال البيانات'!AD167</f>
        <v>0</v>
      </c>
      <c r="W162">
        <f>'ادخال البيانات'!AE167</f>
        <v>0</v>
      </c>
      <c r="X162">
        <f>'ادخال البيانات'!AF167</f>
        <v>0</v>
      </c>
      <c r="Y162">
        <f>'ادخال البيانات'!AG167</f>
        <v>0</v>
      </c>
      <c r="Z162">
        <f>'ادخال البيانات'!AH167</f>
        <v>0</v>
      </c>
      <c r="AA162">
        <f>'ادخال البيانات'!AI167</f>
        <v>0</v>
      </c>
    </row>
    <row r="163" spans="1:27" x14ac:dyDescent="0.2">
      <c r="A163">
        <f>'ادخال البيانات'!I168</f>
        <v>0</v>
      </c>
      <c r="B163">
        <f>'ادخال البيانات'!J168</f>
        <v>0</v>
      </c>
      <c r="C163">
        <f>'ادخال البيانات'!K168</f>
        <v>0</v>
      </c>
      <c r="D163">
        <f>'ادخال البيانات'!L168</f>
        <v>0</v>
      </c>
      <c r="E163">
        <f>'ادخال البيانات'!M168</f>
        <v>0</v>
      </c>
      <c r="F163">
        <f>'ادخال البيانات'!N168</f>
        <v>0</v>
      </c>
      <c r="G163">
        <f>'ادخال البيانات'!O168</f>
        <v>0</v>
      </c>
      <c r="H163">
        <f>'ادخال البيانات'!P168</f>
        <v>0</v>
      </c>
      <c r="I163">
        <f>'ادخال البيانات'!Q168</f>
        <v>0</v>
      </c>
      <c r="J163">
        <f>'ادخال البيانات'!R168</f>
        <v>0</v>
      </c>
      <c r="K163">
        <f>'ادخال البيانات'!S168</f>
        <v>0</v>
      </c>
      <c r="L163">
        <f>'ادخال البيانات'!T168</f>
        <v>0</v>
      </c>
      <c r="M163">
        <f>'ادخال البيانات'!U168</f>
        <v>0</v>
      </c>
      <c r="N163">
        <f>'ادخال البيانات'!V168</f>
        <v>0</v>
      </c>
      <c r="O163">
        <f>'ادخال البيانات'!W168</f>
        <v>0</v>
      </c>
      <c r="P163">
        <f>'ادخال البيانات'!X168</f>
        <v>0</v>
      </c>
      <c r="Q163">
        <f>'ادخال البيانات'!Y168</f>
        <v>0</v>
      </c>
      <c r="R163">
        <f>'ادخال البيانات'!Z168</f>
        <v>0</v>
      </c>
      <c r="S163">
        <f>'ادخال البيانات'!AA168</f>
        <v>0</v>
      </c>
      <c r="T163">
        <f>'ادخال البيانات'!AB168</f>
        <v>0</v>
      </c>
      <c r="U163">
        <f>'ادخال البيانات'!AC168</f>
        <v>0</v>
      </c>
      <c r="V163">
        <f>'ادخال البيانات'!AD168</f>
        <v>0</v>
      </c>
      <c r="W163">
        <f>'ادخال البيانات'!AE168</f>
        <v>0</v>
      </c>
      <c r="X163">
        <f>'ادخال البيانات'!AF168</f>
        <v>0</v>
      </c>
      <c r="Y163">
        <f>'ادخال البيانات'!AG168</f>
        <v>0</v>
      </c>
      <c r="Z163">
        <f>'ادخال البيانات'!AH168</f>
        <v>0</v>
      </c>
      <c r="AA163">
        <f>'ادخال البيانات'!AI168</f>
        <v>0</v>
      </c>
    </row>
    <row r="164" spans="1:27" x14ac:dyDescent="0.2">
      <c r="A164">
        <f>'ادخال البيانات'!I169</f>
        <v>0</v>
      </c>
      <c r="B164">
        <f>'ادخال البيانات'!J169</f>
        <v>0</v>
      </c>
      <c r="C164">
        <f>'ادخال البيانات'!K169</f>
        <v>0</v>
      </c>
      <c r="D164">
        <f>'ادخال البيانات'!L169</f>
        <v>0</v>
      </c>
      <c r="E164">
        <f>'ادخال البيانات'!M169</f>
        <v>0</v>
      </c>
      <c r="F164">
        <f>'ادخال البيانات'!N169</f>
        <v>0</v>
      </c>
      <c r="G164">
        <f>'ادخال البيانات'!O169</f>
        <v>0</v>
      </c>
      <c r="H164">
        <f>'ادخال البيانات'!P169</f>
        <v>0</v>
      </c>
      <c r="I164">
        <f>'ادخال البيانات'!Q169</f>
        <v>0</v>
      </c>
      <c r="J164">
        <f>'ادخال البيانات'!R169</f>
        <v>0</v>
      </c>
      <c r="K164">
        <f>'ادخال البيانات'!S169</f>
        <v>0</v>
      </c>
      <c r="L164">
        <f>'ادخال البيانات'!T169</f>
        <v>0</v>
      </c>
      <c r="M164">
        <f>'ادخال البيانات'!U169</f>
        <v>0</v>
      </c>
      <c r="N164">
        <f>'ادخال البيانات'!V169</f>
        <v>0</v>
      </c>
      <c r="O164">
        <f>'ادخال البيانات'!W169</f>
        <v>0</v>
      </c>
      <c r="P164">
        <f>'ادخال البيانات'!X169</f>
        <v>0</v>
      </c>
      <c r="Q164">
        <f>'ادخال البيانات'!Y169</f>
        <v>0</v>
      </c>
      <c r="R164">
        <f>'ادخال البيانات'!Z169</f>
        <v>0</v>
      </c>
      <c r="S164">
        <f>'ادخال البيانات'!AA169</f>
        <v>0</v>
      </c>
      <c r="T164">
        <f>'ادخال البيانات'!AB169</f>
        <v>0</v>
      </c>
      <c r="U164">
        <f>'ادخال البيانات'!AC169</f>
        <v>0</v>
      </c>
      <c r="V164">
        <f>'ادخال البيانات'!AD169</f>
        <v>0</v>
      </c>
      <c r="W164">
        <f>'ادخال البيانات'!AE169</f>
        <v>0</v>
      </c>
      <c r="X164">
        <f>'ادخال البيانات'!AF169</f>
        <v>0</v>
      </c>
      <c r="Y164">
        <f>'ادخال البيانات'!AG169</f>
        <v>0</v>
      </c>
      <c r="Z164">
        <f>'ادخال البيانات'!AH169</f>
        <v>0</v>
      </c>
      <c r="AA164">
        <f>'ادخال البيانات'!AI169</f>
        <v>0</v>
      </c>
    </row>
    <row r="165" spans="1:27" x14ac:dyDescent="0.2">
      <c r="A165">
        <f>'ادخال البيانات'!I170</f>
        <v>0</v>
      </c>
      <c r="B165">
        <f>'ادخال البيانات'!J170</f>
        <v>0</v>
      </c>
      <c r="C165">
        <f>'ادخال البيانات'!K170</f>
        <v>0</v>
      </c>
      <c r="D165">
        <f>'ادخال البيانات'!L170</f>
        <v>0</v>
      </c>
      <c r="E165">
        <f>'ادخال البيانات'!M170</f>
        <v>0</v>
      </c>
      <c r="F165">
        <f>'ادخال البيانات'!N170</f>
        <v>0</v>
      </c>
      <c r="G165">
        <f>'ادخال البيانات'!O170</f>
        <v>0</v>
      </c>
      <c r="H165">
        <f>'ادخال البيانات'!P170</f>
        <v>0</v>
      </c>
      <c r="I165">
        <f>'ادخال البيانات'!Q170</f>
        <v>0</v>
      </c>
      <c r="J165">
        <f>'ادخال البيانات'!R170</f>
        <v>0</v>
      </c>
      <c r="K165">
        <f>'ادخال البيانات'!S170</f>
        <v>0</v>
      </c>
      <c r="L165">
        <f>'ادخال البيانات'!T170</f>
        <v>0</v>
      </c>
      <c r="M165">
        <f>'ادخال البيانات'!U170</f>
        <v>0</v>
      </c>
      <c r="N165">
        <f>'ادخال البيانات'!V170</f>
        <v>0</v>
      </c>
      <c r="O165">
        <f>'ادخال البيانات'!W170</f>
        <v>0</v>
      </c>
      <c r="P165">
        <f>'ادخال البيانات'!X170</f>
        <v>0</v>
      </c>
      <c r="Q165">
        <f>'ادخال البيانات'!Y170</f>
        <v>0</v>
      </c>
      <c r="R165">
        <f>'ادخال البيانات'!Z170</f>
        <v>0</v>
      </c>
      <c r="S165">
        <f>'ادخال البيانات'!AA170</f>
        <v>0</v>
      </c>
      <c r="T165">
        <f>'ادخال البيانات'!AB170</f>
        <v>0</v>
      </c>
      <c r="U165">
        <f>'ادخال البيانات'!AC170</f>
        <v>0</v>
      </c>
      <c r="V165">
        <f>'ادخال البيانات'!AD170</f>
        <v>0</v>
      </c>
      <c r="W165">
        <f>'ادخال البيانات'!AE170</f>
        <v>0</v>
      </c>
      <c r="X165">
        <f>'ادخال البيانات'!AF170</f>
        <v>0</v>
      </c>
      <c r="Y165">
        <f>'ادخال البيانات'!AG170</f>
        <v>0</v>
      </c>
      <c r="Z165">
        <f>'ادخال البيانات'!AH170</f>
        <v>0</v>
      </c>
      <c r="AA165">
        <f>'ادخال البيانات'!AI170</f>
        <v>0</v>
      </c>
    </row>
    <row r="166" spans="1:27" x14ac:dyDescent="0.2">
      <c r="A166">
        <f>'ادخال البيانات'!I171</f>
        <v>0</v>
      </c>
      <c r="B166">
        <f>'ادخال البيانات'!J171</f>
        <v>0</v>
      </c>
      <c r="C166">
        <f>'ادخال البيانات'!K171</f>
        <v>0</v>
      </c>
      <c r="D166">
        <f>'ادخال البيانات'!L171</f>
        <v>0</v>
      </c>
      <c r="E166">
        <f>'ادخال البيانات'!M171</f>
        <v>0</v>
      </c>
      <c r="F166">
        <f>'ادخال البيانات'!N171</f>
        <v>0</v>
      </c>
      <c r="G166">
        <f>'ادخال البيانات'!O171</f>
        <v>0</v>
      </c>
      <c r="H166">
        <f>'ادخال البيانات'!P171</f>
        <v>0</v>
      </c>
      <c r="I166">
        <f>'ادخال البيانات'!Q171</f>
        <v>0</v>
      </c>
      <c r="J166">
        <f>'ادخال البيانات'!R171</f>
        <v>0</v>
      </c>
      <c r="K166">
        <f>'ادخال البيانات'!S171</f>
        <v>0</v>
      </c>
      <c r="L166">
        <f>'ادخال البيانات'!T171</f>
        <v>0</v>
      </c>
      <c r="M166">
        <f>'ادخال البيانات'!U171</f>
        <v>0</v>
      </c>
      <c r="N166">
        <f>'ادخال البيانات'!V171</f>
        <v>0</v>
      </c>
      <c r="O166">
        <f>'ادخال البيانات'!W171</f>
        <v>0</v>
      </c>
      <c r="P166">
        <f>'ادخال البيانات'!X171</f>
        <v>0</v>
      </c>
      <c r="Q166">
        <f>'ادخال البيانات'!Y171</f>
        <v>0</v>
      </c>
      <c r="R166">
        <f>'ادخال البيانات'!Z171</f>
        <v>0</v>
      </c>
      <c r="S166">
        <f>'ادخال البيانات'!AA171</f>
        <v>0</v>
      </c>
      <c r="T166">
        <f>'ادخال البيانات'!AB171</f>
        <v>0</v>
      </c>
      <c r="U166">
        <f>'ادخال البيانات'!AC171</f>
        <v>0</v>
      </c>
      <c r="V166">
        <f>'ادخال البيانات'!AD171</f>
        <v>0</v>
      </c>
      <c r="W166">
        <f>'ادخال البيانات'!AE171</f>
        <v>0</v>
      </c>
      <c r="X166">
        <f>'ادخال البيانات'!AF171</f>
        <v>0</v>
      </c>
      <c r="Y166">
        <f>'ادخال البيانات'!AG171</f>
        <v>0</v>
      </c>
      <c r="Z166">
        <f>'ادخال البيانات'!AH171</f>
        <v>0</v>
      </c>
      <c r="AA166">
        <f>'ادخال البيانات'!AI171</f>
        <v>0</v>
      </c>
    </row>
    <row r="167" spans="1:27" x14ac:dyDescent="0.2">
      <c r="A167">
        <f>'ادخال البيانات'!I172</f>
        <v>0</v>
      </c>
      <c r="B167">
        <f>'ادخال البيانات'!J172</f>
        <v>0</v>
      </c>
      <c r="C167">
        <f>'ادخال البيانات'!K172</f>
        <v>0</v>
      </c>
      <c r="D167">
        <f>'ادخال البيانات'!L172</f>
        <v>0</v>
      </c>
      <c r="E167">
        <f>'ادخال البيانات'!M172</f>
        <v>0</v>
      </c>
      <c r="F167">
        <f>'ادخال البيانات'!N172</f>
        <v>0</v>
      </c>
      <c r="G167">
        <f>'ادخال البيانات'!O172</f>
        <v>0</v>
      </c>
      <c r="H167">
        <f>'ادخال البيانات'!P172</f>
        <v>0</v>
      </c>
      <c r="I167">
        <f>'ادخال البيانات'!Q172</f>
        <v>0</v>
      </c>
      <c r="J167">
        <f>'ادخال البيانات'!R172</f>
        <v>0</v>
      </c>
      <c r="K167">
        <f>'ادخال البيانات'!S172</f>
        <v>0</v>
      </c>
      <c r="L167">
        <f>'ادخال البيانات'!T172</f>
        <v>0</v>
      </c>
      <c r="M167">
        <f>'ادخال البيانات'!U172</f>
        <v>0</v>
      </c>
      <c r="N167">
        <f>'ادخال البيانات'!V172</f>
        <v>0</v>
      </c>
      <c r="O167">
        <f>'ادخال البيانات'!W172</f>
        <v>0</v>
      </c>
      <c r="P167">
        <f>'ادخال البيانات'!X172</f>
        <v>0</v>
      </c>
      <c r="Q167">
        <f>'ادخال البيانات'!Y172</f>
        <v>0</v>
      </c>
      <c r="R167">
        <f>'ادخال البيانات'!Z172</f>
        <v>0</v>
      </c>
      <c r="S167">
        <f>'ادخال البيانات'!AA172</f>
        <v>0</v>
      </c>
      <c r="T167">
        <f>'ادخال البيانات'!AB172</f>
        <v>0</v>
      </c>
      <c r="U167">
        <f>'ادخال البيانات'!AC172</f>
        <v>0</v>
      </c>
      <c r="V167">
        <f>'ادخال البيانات'!AD172</f>
        <v>0</v>
      </c>
      <c r="W167">
        <f>'ادخال البيانات'!AE172</f>
        <v>0</v>
      </c>
      <c r="X167">
        <f>'ادخال البيانات'!AF172</f>
        <v>0</v>
      </c>
      <c r="Y167">
        <f>'ادخال البيانات'!AG172</f>
        <v>0</v>
      </c>
      <c r="Z167">
        <f>'ادخال البيانات'!AH172</f>
        <v>0</v>
      </c>
      <c r="AA167">
        <f>'ادخال البيانات'!AI172</f>
        <v>0</v>
      </c>
    </row>
    <row r="168" spans="1:27" x14ac:dyDescent="0.2">
      <c r="A168">
        <f>'ادخال البيانات'!I173</f>
        <v>0</v>
      </c>
      <c r="B168">
        <f>'ادخال البيانات'!J173</f>
        <v>0</v>
      </c>
      <c r="C168">
        <f>'ادخال البيانات'!K173</f>
        <v>0</v>
      </c>
      <c r="D168">
        <f>'ادخال البيانات'!L173</f>
        <v>0</v>
      </c>
      <c r="E168">
        <f>'ادخال البيانات'!M173</f>
        <v>0</v>
      </c>
      <c r="F168">
        <f>'ادخال البيانات'!N173</f>
        <v>0</v>
      </c>
      <c r="G168">
        <f>'ادخال البيانات'!O173</f>
        <v>0</v>
      </c>
      <c r="H168">
        <f>'ادخال البيانات'!P173</f>
        <v>0</v>
      </c>
      <c r="I168">
        <f>'ادخال البيانات'!Q173</f>
        <v>0</v>
      </c>
      <c r="J168">
        <f>'ادخال البيانات'!R173</f>
        <v>0</v>
      </c>
      <c r="K168">
        <f>'ادخال البيانات'!S173</f>
        <v>0</v>
      </c>
      <c r="L168">
        <f>'ادخال البيانات'!T173</f>
        <v>0</v>
      </c>
      <c r="M168">
        <f>'ادخال البيانات'!U173</f>
        <v>0</v>
      </c>
      <c r="N168">
        <f>'ادخال البيانات'!V173</f>
        <v>0</v>
      </c>
      <c r="O168">
        <f>'ادخال البيانات'!W173</f>
        <v>0</v>
      </c>
      <c r="P168">
        <f>'ادخال البيانات'!X173</f>
        <v>0</v>
      </c>
      <c r="Q168">
        <f>'ادخال البيانات'!Y173</f>
        <v>0</v>
      </c>
      <c r="R168">
        <f>'ادخال البيانات'!Z173</f>
        <v>0</v>
      </c>
      <c r="S168">
        <f>'ادخال البيانات'!AA173</f>
        <v>0</v>
      </c>
      <c r="T168">
        <f>'ادخال البيانات'!AB173</f>
        <v>0</v>
      </c>
      <c r="U168">
        <f>'ادخال البيانات'!AC173</f>
        <v>0</v>
      </c>
      <c r="V168">
        <f>'ادخال البيانات'!AD173</f>
        <v>0</v>
      </c>
      <c r="W168">
        <f>'ادخال البيانات'!AE173</f>
        <v>0</v>
      </c>
      <c r="X168">
        <f>'ادخال البيانات'!AF173</f>
        <v>0</v>
      </c>
      <c r="Y168">
        <f>'ادخال البيانات'!AG173</f>
        <v>0</v>
      </c>
      <c r="Z168">
        <f>'ادخال البيانات'!AH173</f>
        <v>0</v>
      </c>
      <c r="AA168">
        <f>'ادخال البيانات'!AI173</f>
        <v>0</v>
      </c>
    </row>
    <row r="169" spans="1:27" x14ac:dyDescent="0.2">
      <c r="A169">
        <f>'ادخال البيانات'!I174</f>
        <v>0</v>
      </c>
      <c r="B169">
        <f>'ادخال البيانات'!J174</f>
        <v>0</v>
      </c>
      <c r="C169">
        <f>'ادخال البيانات'!K174</f>
        <v>0</v>
      </c>
      <c r="D169">
        <f>'ادخال البيانات'!L174</f>
        <v>0</v>
      </c>
      <c r="E169">
        <f>'ادخال البيانات'!M174</f>
        <v>0</v>
      </c>
      <c r="F169">
        <f>'ادخال البيانات'!N174</f>
        <v>0</v>
      </c>
      <c r="G169">
        <f>'ادخال البيانات'!O174</f>
        <v>0</v>
      </c>
      <c r="H169">
        <f>'ادخال البيانات'!P174</f>
        <v>0</v>
      </c>
      <c r="I169">
        <f>'ادخال البيانات'!Q174</f>
        <v>0</v>
      </c>
      <c r="J169">
        <f>'ادخال البيانات'!R174</f>
        <v>0</v>
      </c>
      <c r="K169">
        <f>'ادخال البيانات'!S174</f>
        <v>0</v>
      </c>
      <c r="L169">
        <f>'ادخال البيانات'!T174</f>
        <v>0</v>
      </c>
      <c r="M169">
        <f>'ادخال البيانات'!U174</f>
        <v>0</v>
      </c>
      <c r="N169">
        <f>'ادخال البيانات'!V174</f>
        <v>0</v>
      </c>
      <c r="O169">
        <f>'ادخال البيانات'!W174</f>
        <v>0</v>
      </c>
      <c r="P169">
        <f>'ادخال البيانات'!X174</f>
        <v>0</v>
      </c>
      <c r="Q169">
        <f>'ادخال البيانات'!Y174</f>
        <v>0</v>
      </c>
      <c r="R169">
        <f>'ادخال البيانات'!Z174</f>
        <v>0</v>
      </c>
      <c r="S169">
        <f>'ادخال البيانات'!AA174</f>
        <v>0</v>
      </c>
      <c r="T169">
        <f>'ادخال البيانات'!AB174</f>
        <v>0</v>
      </c>
      <c r="U169">
        <f>'ادخال البيانات'!AC174</f>
        <v>0</v>
      </c>
      <c r="V169">
        <f>'ادخال البيانات'!AD174</f>
        <v>0</v>
      </c>
      <c r="W169">
        <f>'ادخال البيانات'!AE174</f>
        <v>0</v>
      </c>
      <c r="X169">
        <f>'ادخال البيانات'!AF174</f>
        <v>0</v>
      </c>
      <c r="Y169">
        <f>'ادخال البيانات'!AG174</f>
        <v>0</v>
      </c>
      <c r="Z169">
        <f>'ادخال البيانات'!AH174</f>
        <v>0</v>
      </c>
      <c r="AA169">
        <f>'ادخال البيانات'!AI174</f>
        <v>0</v>
      </c>
    </row>
    <row r="170" spans="1:27" x14ac:dyDescent="0.2">
      <c r="A170">
        <f>'ادخال البيانات'!I175</f>
        <v>0</v>
      </c>
      <c r="B170">
        <f>'ادخال البيانات'!J175</f>
        <v>0</v>
      </c>
      <c r="C170">
        <f>'ادخال البيانات'!K175</f>
        <v>0</v>
      </c>
      <c r="D170">
        <f>'ادخال البيانات'!L175</f>
        <v>0</v>
      </c>
      <c r="E170">
        <f>'ادخال البيانات'!M175</f>
        <v>0</v>
      </c>
      <c r="F170">
        <f>'ادخال البيانات'!N175</f>
        <v>0</v>
      </c>
      <c r="G170">
        <f>'ادخال البيانات'!O175</f>
        <v>0</v>
      </c>
      <c r="H170">
        <f>'ادخال البيانات'!P175</f>
        <v>0</v>
      </c>
      <c r="I170">
        <f>'ادخال البيانات'!Q175</f>
        <v>0</v>
      </c>
      <c r="J170">
        <f>'ادخال البيانات'!R175</f>
        <v>0</v>
      </c>
      <c r="K170">
        <f>'ادخال البيانات'!S175</f>
        <v>0</v>
      </c>
      <c r="L170">
        <f>'ادخال البيانات'!T175</f>
        <v>0</v>
      </c>
      <c r="M170">
        <f>'ادخال البيانات'!U175</f>
        <v>0</v>
      </c>
      <c r="N170">
        <f>'ادخال البيانات'!V175</f>
        <v>0</v>
      </c>
      <c r="O170">
        <f>'ادخال البيانات'!W175</f>
        <v>0</v>
      </c>
      <c r="P170">
        <f>'ادخال البيانات'!X175</f>
        <v>0</v>
      </c>
      <c r="Q170">
        <f>'ادخال البيانات'!Y175</f>
        <v>0</v>
      </c>
      <c r="R170">
        <f>'ادخال البيانات'!Z175</f>
        <v>0</v>
      </c>
      <c r="S170">
        <f>'ادخال البيانات'!AA175</f>
        <v>0</v>
      </c>
      <c r="T170">
        <f>'ادخال البيانات'!AB175</f>
        <v>0</v>
      </c>
      <c r="U170">
        <f>'ادخال البيانات'!AC175</f>
        <v>0</v>
      </c>
      <c r="V170">
        <f>'ادخال البيانات'!AD175</f>
        <v>0</v>
      </c>
      <c r="W170">
        <f>'ادخال البيانات'!AE175</f>
        <v>0</v>
      </c>
      <c r="X170">
        <f>'ادخال البيانات'!AF175</f>
        <v>0</v>
      </c>
      <c r="Y170">
        <f>'ادخال البيانات'!AG175</f>
        <v>0</v>
      </c>
      <c r="Z170">
        <f>'ادخال البيانات'!AH175</f>
        <v>0</v>
      </c>
      <c r="AA170">
        <f>'ادخال البيانات'!AI175</f>
        <v>0</v>
      </c>
    </row>
    <row r="171" spans="1:27" x14ac:dyDescent="0.2">
      <c r="A171">
        <f>'ادخال البيانات'!I176</f>
        <v>0</v>
      </c>
      <c r="B171">
        <f>'ادخال البيانات'!J176</f>
        <v>0</v>
      </c>
      <c r="C171">
        <f>'ادخال البيانات'!K176</f>
        <v>0</v>
      </c>
      <c r="D171">
        <f>'ادخال البيانات'!L176</f>
        <v>0</v>
      </c>
      <c r="E171">
        <f>'ادخال البيانات'!M176</f>
        <v>0</v>
      </c>
      <c r="F171">
        <f>'ادخال البيانات'!N176</f>
        <v>0</v>
      </c>
      <c r="G171">
        <f>'ادخال البيانات'!O176</f>
        <v>0</v>
      </c>
      <c r="H171">
        <f>'ادخال البيانات'!P176</f>
        <v>0</v>
      </c>
      <c r="I171">
        <f>'ادخال البيانات'!Q176</f>
        <v>0</v>
      </c>
      <c r="J171">
        <f>'ادخال البيانات'!R176</f>
        <v>0</v>
      </c>
      <c r="K171">
        <f>'ادخال البيانات'!S176</f>
        <v>0</v>
      </c>
      <c r="L171">
        <f>'ادخال البيانات'!T176</f>
        <v>0</v>
      </c>
      <c r="M171">
        <f>'ادخال البيانات'!U176</f>
        <v>0</v>
      </c>
      <c r="N171">
        <f>'ادخال البيانات'!V176</f>
        <v>0</v>
      </c>
      <c r="O171">
        <f>'ادخال البيانات'!W176</f>
        <v>0</v>
      </c>
      <c r="P171">
        <f>'ادخال البيانات'!X176</f>
        <v>0</v>
      </c>
      <c r="Q171">
        <f>'ادخال البيانات'!Y176</f>
        <v>0</v>
      </c>
      <c r="R171">
        <f>'ادخال البيانات'!Z176</f>
        <v>0</v>
      </c>
      <c r="S171">
        <f>'ادخال البيانات'!AA176</f>
        <v>0</v>
      </c>
      <c r="T171">
        <f>'ادخال البيانات'!AB176</f>
        <v>0</v>
      </c>
      <c r="U171">
        <f>'ادخال البيانات'!AC176</f>
        <v>0</v>
      </c>
      <c r="V171">
        <f>'ادخال البيانات'!AD176</f>
        <v>0</v>
      </c>
      <c r="W171">
        <f>'ادخال البيانات'!AE176</f>
        <v>0</v>
      </c>
      <c r="X171">
        <f>'ادخال البيانات'!AF176</f>
        <v>0</v>
      </c>
      <c r="Y171">
        <f>'ادخال البيانات'!AG176</f>
        <v>0</v>
      </c>
      <c r="Z171">
        <f>'ادخال البيانات'!AH176</f>
        <v>0</v>
      </c>
      <c r="AA171">
        <f>'ادخال البيانات'!AI176</f>
        <v>0</v>
      </c>
    </row>
    <row r="172" spans="1:27" x14ac:dyDescent="0.2">
      <c r="A172">
        <f>'ادخال البيانات'!I177</f>
        <v>0</v>
      </c>
      <c r="B172">
        <f>'ادخال البيانات'!J177</f>
        <v>0</v>
      </c>
      <c r="C172">
        <f>'ادخال البيانات'!K177</f>
        <v>0</v>
      </c>
      <c r="D172">
        <f>'ادخال البيانات'!L177</f>
        <v>0</v>
      </c>
      <c r="E172">
        <f>'ادخال البيانات'!M177</f>
        <v>0</v>
      </c>
      <c r="F172">
        <f>'ادخال البيانات'!N177</f>
        <v>0</v>
      </c>
      <c r="G172">
        <f>'ادخال البيانات'!O177</f>
        <v>0</v>
      </c>
      <c r="H172">
        <f>'ادخال البيانات'!P177</f>
        <v>0</v>
      </c>
      <c r="I172">
        <f>'ادخال البيانات'!Q177</f>
        <v>0</v>
      </c>
      <c r="J172">
        <f>'ادخال البيانات'!R177</f>
        <v>0</v>
      </c>
      <c r="K172">
        <f>'ادخال البيانات'!S177</f>
        <v>0</v>
      </c>
      <c r="L172">
        <f>'ادخال البيانات'!T177</f>
        <v>0</v>
      </c>
      <c r="M172">
        <f>'ادخال البيانات'!U177</f>
        <v>0</v>
      </c>
      <c r="N172">
        <f>'ادخال البيانات'!V177</f>
        <v>0</v>
      </c>
      <c r="O172">
        <f>'ادخال البيانات'!W177</f>
        <v>0</v>
      </c>
      <c r="P172">
        <f>'ادخال البيانات'!X177</f>
        <v>0</v>
      </c>
      <c r="Q172">
        <f>'ادخال البيانات'!Y177</f>
        <v>0</v>
      </c>
      <c r="R172">
        <f>'ادخال البيانات'!Z177</f>
        <v>0</v>
      </c>
      <c r="S172">
        <f>'ادخال البيانات'!AA177</f>
        <v>0</v>
      </c>
      <c r="T172">
        <f>'ادخال البيانات'!AB177</f>
        <v>0</v>
      </c>
      <c r="U172">
        <f>'ادخال البيانات'!AC177</f>
        <v>0</v>
      </c>
      <c r="V172">
        <f>'ادخال البيانات'!AD177</f>
        <v>0</v>
      </c>
      <c r="W172">
        <f>'ادخال البيانات'!AE177</f>
        <v>0</v>
      </c>
      <c r="X172">
        <f>'ادخال البيانات'!AF177</f>
        <v>0</v>
      </c>
      <c r="Y172">
        <f>'ادخال البيانات'!AG177</f>
        <v>0</v>
      </c>
      <c r="Z172">
        <f>'ادخال البيانات'!AH177</f>
        <v>0</v>
      </c>
      <c r="AA172">
        <f>'ادخال البيانات'!AI177</f>
        <v>0</v>
      </c>
    </row>
    <row r="173" spans="1:27" x14ac:dyDescent="0.2">
      <c r="A173">
        <f>'ادخال البيانات'!I178</f>
        <v>0</v>
      </c>
      <c r="B173">
        <f>'ادخال البيانات'!J178</f>
        <v>0</v>
      </c>
      <c r="C173">
        <f>'ادخال البيانات'!K178</f>
        <v>0</v>
      </c>
      <c r="D173">
        <f>'ادخال البيانات'!L178</f>
        <v>0</v>
      </c>
      <c r="E173">
        <f>'ادخال البيانات'!M178</f>
        <v>0</v>
      </c>
      <c r="F173">
        <f>'ادخال البيانات'!N178</f>
        <v>0</v>
      </c>
      <c r="G173">
        <f>'ادخال البيانات'!O178</f>
        <v>0</v>
      </c>
      <c r="H173">
        <f>'ادخال البيانات'!P178</f>
        <v>0</v>
      </c>
      <c r="I173">
        <f>'ادخال البيانات'!Q178</f>
        <v>0</v>
      </c>
      <c r="J173">
        <f>'ادخال البيانات'!R178</f>
        <v>0</v>
      </c>
      <c r="K173">
        <f>'ادخال البيانات'!S178</f>
        <v>0</v>
      </c>
      <c r="L173">
        <f>'ادخال البيانات'!T178</f>
        <v>0</v>
      </c>
      <c r="M173">
        <f>'ادخال البيانات'!U178</f>
        <v>0</v>
      </c>
      <c r="N173">
        <f>'ادخال البيانات'!V178</f>
        <v>0</v>
      </c>
      <c r="O173">
        <f>'ادخال البيانات'!W178</f>
        <v>0</v>
      </c>
      <c r="P173">
        <f>'ادخال البيانات'!X178</f>
        <v>0</v>
      </c>
      <c r="Q173">
        <f>'ادخال البيانات'!Y178</f>
        <v>0</v>
      </c>
      <c r="R173">
        <f>'ادخال البيانات'!Z178</f>
        <v>0</v>
      </c>
      <c r="S173">
        <f>'ادخال البيانات'!AA178</f>
        <v>0</v>
      </c>
      <c r="T173">
        <f>'ادخال البيانات'!AB178</f>
        <v>0</v>
      </c>
      <c r="U173">
        <f>'ادخال البيانات'!AC178</f>
        <v>0</v>
      </c>
      <c r="V173">
        <f>'ادخال البيانات'!AD178</f>
        <v>0</v>
      </c>
      <c r="W173">
        <f>'ادخال البيانات'!AE178</f>
        <v>0</v>
      </c>
      <c r="X173">
        <f>'ادخال البيانات'!AF178</f>
        <v>0</v>
      </c>
      <c r="Y173">
        <f>'ادخال البيانات'!AG178</f>
        <v>0</v>
      </c>
      <c r="Z173">
        <f>'ادخال البيانات'!AH178</f>
        <v>0</v>
      </c>
      <c r="AA173">
        <f>'ادخال البيانات'!AI178</f>
        <v>0</v>
      </c>
    </row>
    <row r="174" spans="1:27" x14ac:dyDescent="0.2">
      <c r="A174">
        <f>'ادخال البيانات'!I179</f>
        <v>0</v>
      </c>
      <c r="B174">
        <f>'ادخال البيانات'!J179</f>
        <v>0</v>
      </c>
      <c r="C174">
        <f>'ادخال البيانات'!K179</f>
        <v>0</v>
      </c>
      <c r="D174">
        <f>'ادخال البيانات'!L179</f>
        <v>0</v>
      </c>
      <c r="E174">
        <f>'ادخال البيانات'!M179</f>
        <v>0</v>
      </c>
      <c r="F174">
        <f>'ادخال البيانات'!N179</f>
        <v>0</v>
      </c>
      <c r="G174">
        <f>'ادخال البيانات'!O179</f>
        <v>0</v>
      </c>
      <c r="H174">
        <f>'ادخال البيانات'!P179</f>
        <v>0</v>
      </c>
      <c r="I174">
        <f>'ادخال البيانات'!Q179</f>
        <v>0</v>
      </c>
      <c r="J174">
        <f>'ادخال البيانات'!R179</f>
        <v>0</v>
      </c>
      <c r="K174">
        <f>'ادخال البيانات'!S179</f>
        <v>0</v>
      </c>
      <c r="L174">
        <f>'ادخال البيانات'!T179</f>
        <v>0</v>
      </c>
      <c r="M174">
        <f>'ادخال البيانات'!U179</f>
        <v>0</v>
      </c>
      <c r="N174">
        <f>'ادخال البيانات'!V179</f>
        <v>0</v>
      </c>
      <c r="O174">
        <f>'ادخال البيانات'!W179</f>
        <v>0</v>
      </c>
      <c r="P174">
        <f>'ادخال البيانات'!X179</f>
        <v>0</v>
      </c>
      <c r="Q174">
        <f>'ادخال البيانات'!Y179</f>
        <v>0</v>
      </c>
      <c r="R174">
        <f>'ادخال البيانات'!Z179</f>
        <v>0</v>
      </c>
      <c r="S174">
        <f>'ادخال البيانات'!AA179</f>
        <v>0</v>
      </c>
      <c r="T174">
        <f>'ادخال البيانات'!AB179</f>
        <v>0</v>
      </c>
      <c r="U174">
        <f>'ادخال البيانات'!AC179</f>
        <v>0</v>
      </c>
      <c r="V174">
        <f>'ادخال البيانات'!AD179</f>
        <v>0</v>
      </c>
      <c r="W174">
        <f>'ادخال البيانات'!AE179</f>
        <v>0</v>
      </c>
      <c r="X174">
        <f>'ادخال البيانات'!AF179</f>
        <v>0</v>
      </c>
      <c r="Y174">
        <f>'ادخال البيانات'!AG179</f>
        <v>0</v>
      </c>
      <c r="Z174">
        <f>'ادخال البيانات'!AH179</f>
        <v>0</v>
      </c>
      <c r="AA174">
        <f>'ادخال البيانات'!AI179</f>
        <v>0</v>
      </c>
    </row>
    <row r="175" spans="1:27" x14ac:dyDescent="0.2">
      <c r="A175">
        <f>'ادخال البيانات'!I180</f>
        <v>0</v>
      </c>
      <c r="B175">
        <f>'ادخال البيانات'!J180</f>
        <v>0</v>
      </c>
      <c r="C175">
        <f>'ادخال البيانات'!K180</f>
        <v>0</v>
      </c>
      <c r="D175">
        <f>'ادخال البيانات'!L180</f>
        <v>0</v>
      </c>
      <c r="E175">
        <f>'ادخال البيانات'!M180</f>
        <v>0</v>
      </c>
      <c r="F175">
        <f>'ادخال البيانات'!N180</f>
        <v>0</v>
      </c>
      <c r="G175">
        <f>'ادخال البيانات'!O180</f>
        <v>0</v>
      </c>
      <c r="H175">
        <f>'ادخال البيانات'!P180</f>
        <v>0</v>
      </c>
      <c r="I175">
        <f>'ادخال البيانات'!Q180</f>
        <v>0</v>
      </c>
      <c r="J175">
        <f>'ادخال البيانات'!R180</f>
        <v>0</v>
      </c>
      <c r="K175">
        <f>'ادخال البيانات'!S180</f>
        <v>0</v>
      </c>
      <c r="L175">
        <f>'ادخال البيانات'!T180</f>
        <v>0</v>
      </c>
      <c r="M175">
        <f>'ادخال البيانات'!U180</f>
        <v>0</v>
      </c>
      <c r="N175">
        <f>'ادخال البيانات'!V180</f>
        <v>0</v>
      </c>
      <c r="O175">
        <f>'ادخال البيانات'!W180</f>
        <v>0</v>
      </c>
      <c r="P175">
        <f>'ادخال البيانات'!X180</f>
        <v>0</v>
      </c>
      <c r="Q175">
        <f>'ادخال البيانات'!Y180</f>
        <v>0</v>
      </c>
      <c r="R175">
        <f>'ادخال البيانات'!Z180</f>
        <v>0</v>
      </c>
      <c r="S175">
        <f>'ادخال البيانات'!AA180</f>
        <v>0</v>
      </c>
      <c r="T175">
        <f>'ادخال البيانات'!AB180</f>
        <v>0</v>
      </c>
      <c r="U175">
        <f>'ادخال البيانات'!AC180</f>
        <v>0</v>
      </c>
      <c r="V175">
        <f>'ادخال البيانات'!AD180</f>
        <v>0</v>
      </c>
      <c r="W175">
        <f>'ادخال البيانات'!AE180</f>
        <v>0</v>
      </c>
      <c r="X175">
        <f>'ادخال البيانات'!AF180</f>
        <v>0</v>
      </c>
      <c r="Y175">
        <f>'ادخال البيانات'!AG180</f>
        <v>0</v>
      </c>
      <c r="Z175">
        <f>'ادخال البيانات'!AH180</f>
        <v>0</v>
      </c>
      <c r="AA175">
        <f>'ادخال البيانات'!AI180</f>
        <v>0</v>
      </c>
    </row>
    <row r="176" spans="1:27" x14ac:dyDescent="0.2">
      <c r="A176">
        <f>'ادخال البيانات'!I181</f>
        <v>0</v>
      </c>
      <c r="B176">
        <f>'ادخال البيانات'!J181</f>
        <v>0</v>
      </c>
      <c r="C176">
        <f>'ادخال البيانات'!K181</f>
        <v>0</v>
      </c>
      <c r="D176">
        <f>'ادخال البيانات'!L181</f>
        <v>0</v>
      </c>
      <c r="E176">
        <f>'ادخال البيانات'!M181</f>
        <v>0</v>
      </c>
      <c r="F176">
        <f>'ادخال البيانات'!N181</f>
        <v>0</v>
      </c>
      <c r="G176">
        <f>'ادخال البيانات'!O181</f>
        <v>0</v>
      </c>
      <c r="H176">
        <f>'ادخال البيانات'!P181</f>
        <v>0</v>
      </c>
      <c r="I176">
        <f>'ادخال البيانات'!Q181</f>
        <v>0</v>
      </c>
      <c r="J176">
        <f>'ادخال البيانات'!R181</f>
        <v>0</v>
      </c>
      <c r="K176">
        <f>'ادخال البيانات'!S181</f>
        <v>0</v>
      </c>
      <c r="L176">
        <f>'ادخال البيانات'!T181</f>
        <v>0</v>
      </c>
      <c r="M176">
        <f>'ادخال البيانات'!U181</f>
        <v>0</v>
      </c>
      <c r="N176">
        <f>'ادخال البيانات'!V181</f>
        <v>0</v>
      </c>
      <c r="O176">
        <f>'ادخال البيانات'!W181</f>
        <v>0</v>
      </c>
      <c r="P176">
        <f>'ادخال البيانات'!X181</f>
        <v>0</v>
      </c>
      <c r="Q176">
        <f>'ادخال البيانات'!Y181</f>
        <v>0</v>
      </c>
      <c r="R176">
        <f>'ادخال البيانات'!Z181</f>
        <v>0</v>
      </c>
      <c r="S176">
        <f>'ادخال البيانات'!AA181</f>
        <v>0</v>
      </c>
      <c r="T176">
        <f>'ادخال البيانات'!AB181</f>
        <v>0</v>
      </c>
      <c r="U176">
        <f>'ادخال البيانات'!AC181</f>
        <v>0</v>
      </c>
      <c r="V176">
        <f>'ادخال البيانات'!AD181</f>
        <v>0</v>
      </c>
      <c r="W176">
        <f>'ادخال البيانات'!AE181</f>
        <v>0</v>
      </c>
      <c r="X176">
        <f>'ادخال البيانات'!AF181</f>
        <v>0</v>
      </c>
      <c r="Y176">
        <f>'ادخال البيانات'!AG181</f>
        <v>0</v>
      </c>
      <c r="Z176">
        <f>'ادخال البيانات'!AH181</f>
        <v>0</v>
      </c>
      <c r="AA176">
        <f>'ادخال البيانات'!AI181</f>
        <v>0</v>
      </c>
    </row>
    <row r="177" spans="1:27" x14ac:dyDescent="0.2">
      <c r="A177">
        <f>'ادخال البيانات'!I182</f>
        <v>0</v>
      </c>
      <c r="B177">
        <f>'ادخال البيانات'!J182</f>
        <v>0</v>
      </c>
      <c r="C177">
        <f>'ادخال البيانات'!K182</f>
        <v>0</v>
      </c>
      <c r="D177">
        <f>'ادخال البيانات'!L182</f>
        <v>0</v>
      </c>
      <c r="E177">
        <f>'ادخال البيانات'!M182</f>
        <v>0</v>
      </c>
      <c r="F177">
        <f>'ادخال البيانات'!N182</f>
        <v>0</v>
      </c>
      <c r="G177">
        <f>'ادخال البيانات'!O182</f>
        <v>0</v>
      </c>
      <c r="H177">
        <f>'ادخال البيانات'!P182</f>
        <v>0</v>
      </c>
      <c r="I177">
        <f>'ادخال البيانات'!Q182</f>
        <v>0</v>
      </c>
      <c r="J177">
        <f>'ادخال البيانات'!R182</f>
        <v>0</v>
      </c>
      <c r="K177">
        <f>'ادخال البيانات'!S182</f>
        <v>0</v>
      </c>
      <c r="L177">
        <f>'ادخال البيانات'!T182</f>
        <v>0</v>
      </c>
      <c r="M177">
        <f>'ادخال البيانات'!U182</f>
        <v>0</v>
      </c>
      <c r="N177">
        <f>'ادخال البيانات'!V182</f>
        <v>0</v>
      </c>
      <c r="O177">
        <f>'ادخال البيانات'!W182</f>
        <v>0</v>
      </c>
      <c r="P177">
        <f>'ادخال البيانات'!X182</f>
        <v>0</v>
      </c>
      <c r="Q177">
        <f>'ادخال البيانات'!Y182</f>
        <v>0</v>
      </c>
      <c r="R177">
        <f>'ادخال البيانات'!Z182</f>
        <v>0</v>
      </c>
      <c r="S177">
        <f>'ادخال البيانات'!AA182</f>
        <v>0</v>
      </c>
      <c r="T177">
        <f>'ادخال البيانات'!AB182</f>
        <v>0</v>
      </c>
      <c r="U177">
        <f>'ادخال البيانات'!AC182</f>
        <v>0</v>
      </c>
      <c r="V177">
        <f>'ادخال البيانات'!AD182</f>
        <v>0</v>
      </c>
      <c r="W177">
        <f>'ادخال البيانات'!AE182</f>
        <v>0</v>
      </c>
      <c r="X177">
        <f>'ادخال البيانات'!AF182</f>
        <v>0</v>
      </c>
      <c r="Y177">
        <f>'ادخال البيانات'!AG182</f>
        <v>0</v>
      </c>
      <c r="Z177">
        <f>'ادخال البيانات'!AH182</f>
        <v>0</v>
      </c>
      <c r="AA177">
        <f>'ادخال البيانات'!AI182</f>
        <v>0</v>
      </c>
    </row>
    <row r="178" spans="1:27" x14ac:dyDescent="0.2">
      <c r="A178">
        <f>'ادخال البيانات'!I183</f>
        <v>0</v>
      </c>
      <c r="B178">
        <f>'ادخال البيانات'!J183</f>
        <v>0</v>
      </c>
      <c r="C178">
        <f>'ادخال البيانات'!K183</f>
        <v>0</v>
      </c>
      <c r="D178">
        <f>'ادخال البيانات'!L183</f>
        <v>0</v>
      </c>
      <c r="E178">
        <f>'ادخال البيانات'!M183</f>
        <v>0</v>
      </c>
      <c r="F178">
        <f>'ادخال البيانات'!N183</f>
        <v>0</v>
      </c>
      <c r="G178">
        <f>'ادخال البيانات'!O183</f>
        <v>0</v>
      </c>
      <c r="H178">
        <f>'ادخال البيانات'!P183</f>
        <v>0</v>
      </c>
      <c r="I178">
        <f>'ادخال البيانات'!Q183</f>
        <v>0</v>
      </c>
      <c r="J178">
        <f>'ادخال البيانات'!R183</f>
        <v>0</v>
      </c>
      <c r="K178">
        <f>'ادخال البيانات'!S183</f>
        <v>0</v>
      </c>
      <c r="L178">
        <f>'ادخال البيانات'!T183</f>
        <v>0</v>
      </c>
      <c r="M178">
        <f>'ادخال البيانات'!U183</f>
        <v>0</v>
      </c>
      <c r="N178">
        <f>'ادخال البيانات'!V183</f>
        <v>0</v>
      </c>
      <c r="O178">
        <f>'ادخال البيانات'!W183</f>
        <v>0</v>
      </c>
      <c r="P178">
        <f>'ادخال البيانات'!X183</f>
        <v>0</v>
      </c>
      <c r="Q178">
        <f>'ادخال البيانات'!Y183</f>
        <v>0</v>
      </c>
      <c r="R178">
        <f>'ادخال البيانات'!Z183</f>
        <v>0</v>
      </c>
      <c r="S178">
        <f>'ادخال البيانات'!AA183</f>
        <v>0</v>
      </c>
      <c r="T178">
        <f>'ادخال البيانات'!AB183</f>
        <v>0</v>
      </c>
      <c r="U178">
        <f>'ادخال البيانات'!AC183</f>
        <v>0</v>
      </c>
      <c r="V178">
        <f>'ادخال البيانات'!AD183</f>
        <v>0</v>
      </c>
      <c r="W178">
        <f>'ادخال البيانات'!AE183</f>
        <v>0</v>
      </c>
      <c r="X178">
        <f>'ادخال البيانات'!AF183</f>
        <v>0</v>
      </c>
      <c r="Y178">
        <f>'ادخال البيانات'!AG183</f>
        <v>0</v>
      </c>
      <c r="Z178">
        <f>'ادخال البيانات'!AH183</f>
        <v>0</v>
      </c>
      <c r="AA178">
        <f>'ادخال البيانات'!AI183</f>
        <v>0</v>
      </c>
    </row>
    <row r="179" spans="1:27" x14ac:dyDescent="0.2">
      <c r="A179">
        <f>'ادخال البيانات'!I184</f>
        <v>0</v>
      </c>
      <c r="B179">
        <f>'ادخال البيانات'!J184</f>
        <v>0</v>
      </c>
      <c r="C179">
        <f>'ادخال البيانات'!K184</f>
        <v>0</v>
      </c>
      <c r="D179">
        <f>'ادخال البيانات'!L184</f>
        <v>0</v>
      </c>
      <c r="E179">
        <f>'ادخال البيانات'!M184</f>
        <v>0</v>
      </c>
      <c r="F179">
        <f>'ادخال البيانات'!N184</f>
        <v>0</v>
      </c>
      <c r="G179">
        <f>'ادخال البيانات'!O184</f>
        <v>0</v>
      </c>
      <c r="H179">
        <f>'ادخال البيانات'!P184</f>
        <v>0</v>
      </c>
      <c r="I179">
        <f>'ادخال البيانات'!Q184</f>
        <v>0</v>
      </c>
      <c r="J179">
        <f>'ادخال البيانات'!R184</f>
        <v>0</v>
      </c>
      <c r="K179">
        <f>'ادخال البيانات'!S184</f>
        <v>0</v>
      </c>
      <c r="L179">
        <f>'ادخال البيانات'!T184</f>
        <v>0</v>
      </c>
      <c r="M179">
        <f>'ادخال البيانات'!U184</f>
        <v>0</v>
      </c>
      <c r="N179">
        <f>'ادخال البيانات'!V184</f>
        <v>0</v>
      </c>
      <c r="O179">
        <f>'ادخال البيانات'!W184</f>
        <v>0</v>
      </c>
      <c r="P179">
        <f>'ادخال البيانات'!X184</f>
        <v>0</v>
      </c>
      <c r="Q179">
        <f>'ادخال البيانات'!Y184</f>
        <v>0</v>
      </c>
      <c r="R179">
        <f>'ادخال البيانات'!Z184</f>
        <v>0</v>
      </c>
      <c r="S179">
        <f>'ادخال البيانات'!AA184</f>
        <v>0</v>
      </c>
      <c r="T179">
        <f>'ادخال البيانات'!AB184</f>
        <v>0</v>
      </c>
      <c r="U179">
        <f>'ادخال البيانات'!AC184</f>
        <v>0</v>
      </c>
      <c r="V179">
        <f>'ادخال البيانات'!AD184</f>
        <v>0</v>
      </c>
      <c r="W179">
        <f>'ادخال البيانات'!AE184</f>
        <v>0</v>
      </c>
      <c r="X179">
        <f>'ادخال البيانات'!AF184</f>
        <v>0</v>
      </c>
      <c r="Y179">
        <f>'ادخال البيانات'!AG184</f>
        <v>0</v>
      </c>
      <c r="Z179">
        <f>'ادخال البيانات'!AH184</f>
        <v>0</v>
      </c>
      <c r="AA179">
        <f>'ادخال البيانات'!AI184</f>
        <v>0</v>
      </c>
    </row>
    <row r="180" spans="1:27" x14ac:dyDescent="0.2">
      <c r="A180">
        <f>'ادخال البيانات'!I185</f>
        <v>0</v>
      </c>
      <c r="B180">
        <f>'ادخال البيانات'!J185</f>
        <v>0</v>
      </c>
      <c r="C180">
        <f>'ادخال البيانات'!K185</f>
        <v>0</v>
      </c>
      <c r="D180">
        <f>'ادخال البيانات'!L185</f>
        <v>0</v>
      </c>
      <c r="E180">
        <f>'ادخال البيانات'!M185</f>
        <v>0</v>
      </c>
      <c r="F180">
        <f>'ادخال البيانات'!N185</f>
        <v>0</v>
      </c>
      <c r="G180">
        <f>'ادخال البيانات'!O185</f>
        <v>0</v>
      </c>
      <c r="H180">
        <f>'ادخال البيانات'!P185</f>
        <v>0</v>
      </c>
      <c r="I180">
        <f>'ادخال البيانات'!Q185</f>
        <v>0</v>
      </c>
      <c r="J180">
        <f>'ادخال البيانات'!R185</f>
        <v>0</v>
      </c>
      <c r="K180">
        <f>'ادخال البيانات'!S185</f>
        <v>0</v>
      </c>
      <c r="L180">
        <f>'ادخال البيانات'!T185</f>
        <v>0</v>
      </c>
      <c r="M180">
        <f>'ادخال البيانات'!U185</f>
        <v>0</v>
      </c>
      <c r="N180">
        <f>'ادخال البيانات'!V185</f>
        <v>0</v>
      </c>
      <c r="O180">
        <f>'ادخال البيانات'!W185</f>
        <v>0</v>
      </c>
      <c r="P180">
        <f>'ادخال البيانات'!X185</f>
        <v>0</v>
      </c>
      <c r="Q180">
        <f>'ادخال البيانات'!Y185</f>
        <v>0</v>
      </c>
      <c r="R180">
        <f>'ادخال البيانات'!Z185</f>
        <v>0</v>
      </c>
      <c r="S180">
        <f>'ادخال البيانات'!AA185</f>
        <v>0</v>
      </c>
      <c r="T180">
        <f>'ادخال البيانات'!AB185</f>
        <v>0</v>
      </c>
      <c r="U180">
        <f>'ادخال البيانات'!AC185</f>
        <v>0</v>
      </c>
      <c r="V180">
        <f>'ادخال البيانات'!AD185</f>
        <v>0</v>
      </c>
      <c r="W180">
        <f>'ادخال البيانات'!AE185</f>
        <v>0</v>
      </c>
      <c r="X180">
        <f>'ادخال البيانات'!AF185</f>
        <v>0</v>
      </c>
      <c r="Y180">
        <f>'ادخال البيانات'!AG185</f>
        <v>0</v>
      </c>
      <c r="Z180">
        <f>'ادخال البيانات'!AH185</f>
        <v>0</v>
      </c>
      <c r="AA180">
        <f>'ادخال البيانات'!AI185</f>
        <v>0</v>
      </c>
    </row>
    <row r="181" spans="1:27" x14ac:dyDescent="0.2">
      <c r="A181">
        <f>'ادخال البيانات'!I186</f>
        <v>0</v>
      </c>
      <c r="B181">
        <f>'ادخال البيانات'!J186</f>
        <v>0</v>
      </c>
      <c r="C181">
        <f>'ادخال البيانات'!K186</f>
        <v>0</v>
      </c>
      <c r="D181">
        <f>'ادخال البيانات'!L186</f>
        <v>0</v>
      </c>
      <c r="E181">
        <f>'ادخال البيانات'!M186</f>
        <v>0</v>
      </c>
      <c r="F181">
        <f>'ادخال البيانات'!N186</f>
        <v>0</v>
      </c>
      <c r="G181">
        <f>'ادخال البيانات'!O186</f>
        <v>0</v>
      </c>
      <c r="H181">
        <f>'ادخال البيانات'!P186</f>
        <v>0</v>
      </c>
      <c r="I181">
        <f>'ادخال البيانات'!Q186</f>
        <v>0</v>
      </c>
      <c r="J181">
        <f>'ادخال البيانات'!R186</f>
        <v>0</v>
      </c>
      <c r="K181">
        <f>'ادخال البيانات'!S186</f>
        <v>0</v>
      </c>
      <c r="L181">
        <f>'ادخال البيانات'!T186</f>
        <v>0</v>
      </c>
      <c r="M181">
        <f>'ادخال البيانات'!U186</f>
        <v>0</v>
      </c>
      <c r="N181">
        <f>'ادخال البيانات'!V186</f>
        <v>0</v>
      </c>
      <c r="O181">
        <f>'ادخال البيانات'!W186</f>
        <v>0</v>
      </c>
      <c r="P181">
        <f>'ادخال البيانات'!X186</f>
        <v>0</v>
      </c>
      <c r="Q181">
        <f>'ادخال البيانات'!Y186</f>
        <v>0</v>
      </c>
      <c r="R181">
        <f>'ادخال البيانات'!Z186</f>
        <v>0</v>
      </c>
      <c r="S181">
        <f>'ادخال البيانات'!AA186</f>
        <v>0</v>
      </c>
      <c r="T181">
        <f>'ادخال البيانات'!AB186</f>
        <v>0</v>
      </c>
      <c r="U181">
        <f>'ادخال البيانات'!AC186</f>
        <v>0</v>
      </c>
      <c r="V181">
        <f>'ادخال البيانات'!AD186</f>
        <v>0</v>
      </c>
      <c r="W181">
        <f>'ادخال البيانات'!AE186</f>
        <v>0</v>
      </c>
      <c r="X181">
        <f>'ادخال البيانات'!AF186</f>
        <v>0</v>
      </c>
      <c r="Y181">
        <f>'ادخال البيانات'!AG186</f>
        <v>0</v>
      </c>
      <c r="Z181">
        <f>'ادخال البيانات'!AH186</f>
        <v>0</v>
      </c>
      <c r="AA181">
        <f>'ادخال البيانات'!AI186</f>
        <v>0</v>
      </c>
    </row>
    <row r="182" spans="1:27" x14ac:dyDescent="0.2">
      <c r="A182">
        <f>'ادخال البيانات'!I187</f>
        <v>0</v>
      </c>
      <c r="B182">
        <f>'ادخال البيانات'!J187</f>
        <v>0</v>
      </c>
      <c r="C182">
        <f>'ادخال البيانات'!K187</f>
        <v>0</v>
      </c>
      <c r="D182">
        <f>'ادخال البيانات'!L187</f>
        <v>0</v>
      </c>
      <c r="E182">
        <f>'ادخال البيانات'!M187</f>
        <v>0</v>
      </c>
      <c r="F182">
        <f>'ادخال البيانات'!N187</f>
        <v>0</v>
      </c>
      <c r="G182">
        <f>'ادخال البيانات'!O187</f>
        <v>0</v>
      </c>
      <c r="H182">
        <f>'ادخال البيانات'!P187</f>
        <v>0</v>
      </c>
      <c r="I182">
        <f>'ادخال البيانات'!Q187</f>
        <v>0</v>
      </c>
      <c r="J182">
        <f>'ادخال البيانات'!R187</f>
        <v>0</v>
      </c>
      <c r="K182">
        <f>'ادخال البيانات'!S187</f>
        <v>0</v>
      </c>
      <c r="L182">
        <f>'ادخال البيانات'!T187</f>
        <v>0</v>
      </c>
      <c r="M182">
        <f>'ادخال البيانات'!U187</f>
        <v>0</v>
      </c>
      <c r="N182">
        <f>'ادخال البيانات'!V187</f>
        <v>0</v>
      </c>
      <c r="O182">
        <f>'ادخال البيانات'!W187</f>
        <v>0</v>
      </c>
      <c r="P182">
        <f>'ادخال البيانات'!X187</f>
        <v>0</v>
      </c>
      <c r="Q182">
        <f>'ادخال البيانات'!Y187</f>
        <v>0</v>
      </c>
      <c r="R182">
        <f>'ادخال البيانات'!Z187</f>
        <v>0</v>
      </c>
      <c r="S182">
        <f>'ادخال البيانات'!AA187</f>
        <v>0</v>
      </c>
      <c r="T182">
        <f>'ادخال البيانات'!AB187</f>
        <v>0</v>
      </c>
      <c r="U182">
        <f>'ادخال البيانات'!AC187</f>
        <v>0</v>
      </c>
      <c r="V182">
        <f>'ادخال البيانات'!AD187</f>
        <v>0</v>
      </c>
      <c r="W182">
        <f>'ادخال البيانات'!AE187</f>
        <v>0</v>
      </c>
      <c r="X182">
        <f>'ادخال البيانات'!AF187</f>
        <v>0</v>
      </c>
      <c r="Y182">
        <f>'ادخال البيانات'!AG187</f>
        <v>0</v>
      </c>
      <c r="Z182">
        <f>'ادخال البيانات'!AH187</f>
        <v>0</v>
      </c>
      <c r="AA182">
        <f>'ادخال البيانات'!AI187</f>
        <v>0</v>
      </c>
    </row>
    <row r="183" spans="1:27" x14ac:dyDescent="0.2">
      <c r="A183">
        <f>'ادخال البيانات'!I188</f>
        <v>0</v>
      </c>
      <c r="B183">
        <f>'ادخال البيانات'!J188</f>
        <v>0</v>
      </c>
      <c r="C183">
        <f>'ادخال البيانات'!K188</f>
        <v>0</v>
      </c>
      <c r="D183">
        <f>'ادخال البيانات'!L188</f>
        <v>0</v>
      </c>
      <c r="E183">
        <f>'ادخال البيانات'!M188</f>
        <v>0</v>
      </c>
      <c r="F183">
        <f>'ادخال البيانات'!N188</f>
        <v>0</v>
      </c>
      <c r="G183">
        <f>'ادخال البيانات'!O188</f>
        <v>0</v>
      </c>
      <c r="H183">
        <f>'ادخال البيانات'!P188</f>
        <v>0</v>
      </c>
      <c r="I183">
        <f>'ادخال البيانات'!Q188</f>
        <v>0</v>
      </c>
      <c r="J183">
        <f>'ادخال البيانات'!R188</f>
        <v>0</v>
      </c>
      <c r="K183">
        <f>'ادخال البيانات'!S188</f>
        <v>0</v>
      </c>
      <c r="L183">
        <f>'ادخال البيانات'!T188</f>
        <v>0</v>
      </c>
      <c r="M183">
        <f>'ادخال البيانات'!U188</f>
        <v>0</v>
      </c>
      <c r="N183">
        <f>'ادخال البيانات'!V188</f>
        <v>0</v>
      </c>
      <c r="O183">
        <f>'ادخال البيانات'!W188</f>
        <v>0</v>
      </c>
      <c r="P183">
        <f>'ادخال البيانات'!X188</f>
        <v>0</v>
      </c>
      <c r="Q183">
        <f>'ادخال البيانات'!Y188</f>
        <v>0</v>
      </c>
      <c r="R183">
        <f>'ادخال البيانات'!Z188</f>
        <v>0</v>
      </c>
      <c r="S183">
        <f>'ادخال البيانات'!AA188</f>
        <v>0</v>
      </c>
      <c r="T183">
        <f>'ادخال البيانات'!AB188</f>
        <v>0</v>
      </c>
      <c r="U183">
        <f>'ادخال البيانات'!AC188</f>
        <v>0</v>
      </c>
      <c r="V183">
        <f>'ادخال البيانات'!AD188</f>
        <v>0</v>
      </c>
      <c r="W183">
        <f>'ادخال البيانات'!AE188</f>
        <v>0</v>
      </c>
      <c r="X183">
        <f>'ادخال البيانات'!AF188</f>
        <v>0</v>
      </c>
      <c r="Y183">
        <f>'ادخال البيانات'!AG188</f>
        <v>0</v>
      </c>
      <c r="Z183">
        <f>'ادخال البيانات'!AH188</f>
        <v>0</v>
      </c>
      <c r="AA183">
        <f>'ادخال البيانات'!AI188</f>
        <v>0</v>
      </c>
    </row>
    <row r="184" spans="1:27" x14ac:dyDescent="0.2">
      <c r="A184">
        <f>'ادخال البيانات'!I189</f>
        <v>0</v>
      </c>
      <c r="B184">
        <f>'ادخال البيانات'!J189</f>
        <v>0</v>
      </c>
      <c r="C184">
        <f>'ادخال البيانات'!K189</f>
        <v>0</v>
      </c>
      <c r="D184">
        <f>'ادخال البيانات'!L189</f>
        <v>0</v>
      </c>
      <c r="E184">
        <f>'ادخال البيانات'!M189</f>
        <v>0</v>
      </c>
      <c r="F184">
        <f>'ادخال البيانات'!N189</f>
        <v>0</v>
      </c>
      <c r="G184">
        <f>'ادخال البيانات'!O189</f>
        <v>0</v>
      </c>
      <c r="H184">
        <f>'ادخال البيانات'!P189</f>
        <v>0</v>
      </c>
      <c r="I184">
        <f>'ادخال البيانات'!Q189</f>
        <v>0</v>
      </c>
      <c r="J184">
        <f>'ادخال البيانات'!R189</f>
        <v>0</v>
      </c>
      <c r="K184">
        <f>'ادخال البيانات'!S189</f>
        <v>0</v>
      </c>
      <c r="L184">
        <f>'ادخال البيانات'!T189</f>
        <v>0</v>
      </c>
      <c r="M184">
        <f>'ادخال البيانات'!U189</f>
        <v>0</v>
      </c>
      <c r="N184">
        <f>'ادخال البيانات'!V189</f>
        <v>0</v>
      </c>
      <c r="O184">
        <f>'ادخال البيانات'!W189</f>
        <v>0</v>
      </c>
      <c r="P184">
        <f>'ادخال البيانات'!X189</f>
        <v>0</v>
      </c>
      <c r="Q184">
        <f>'ادخال البيانات'!Y189</f>
        <v>0</v>
      </c>
      <c r="R184">
        <f>'ادخال البيانات'!Z189</f>
        <v>0</v>
      </c>
      <c r="S184">
        <f>'ادخال البيانات'!AA189</f>
        <v>0</v>
      </c>
      <c r="T184">
        <f>'ادخال البيانات'!AB189</f>
        <v>0</v>
      </c>
      <c r="U184">
        <f>'ادخال البيانات'!AC189</f>
        <v>0</v>
      </c>
      <c r="V184">
        <f>'ادخال البيانات'!AD189</f>
        <v>0</v>
      </c>
      <c r="W184">
        <f>'ادخال البيانات'!AE189</f>
        <v>0</v>
      </c>
      <c r="X184">
        <f>'ادخال البيانات'!AF189</f>
        <v>0</v>
      </c>
      <c r="Y184">
        <f>'ادخال البيانات'!AG189</f>
        <v>0</v>
      </c>
      <c r="Z184">
        <f>'ادخال البيانات'!AH189</f>
        <v>0</v>
      </c>
      <c r="AA184">
        <f>'ادخال البيانات'!AI189</f>
        <v>0</v>
      </c>
    </row>
    <row r="185" spans="1:27" x14ac:dyDescent="0.2">
      <c r="A185">
        <f>'ادخال البيانات'!I190</f>
        <v>0</v>
      </c>
      <c r="B185">
        <f>'ادخال البيانات'!J190</f>
        <v>0</v>
      </c>
      <c r="C185">
        <f>'ادخال البيانات'!K190</f>
        <v>0</v>
      </c>
      <c r="D185">
        <f>'ادخال البيانات'!L190</f>
        <v>0</v>
      </c>
      <c r="E185">
        <f>'ادخال البيانات'!M190</f>
        <v>0</v>
      </c>
      <c r="F185">
        <f>'ادخال البيانات'!N190</f>
        <v>0</v>
      </c>
      <c r="G185">
        <f>'ادخال البيانات'!O190</f>
        <v>0</v>
      </c>
      <c r="H185">
        <f>'ادخال البيانات'!P190</f>
        <v>0</v>
      </c>
      <c r="I185">
        <f>'ادخال البيانات'!Q190</f>
        <v>0</v>
      </c>
      <c r="J185">
        <f>'ادخال البيانات'!R190</f>
        <v>0</v>
      </c>
      <c r="K185">
        <f>'ادخال البيانات'!S190</f>
        <v>0</v>
      </c>
      <c r="L185">
        <f>'ادخال البيانات'!T190</f>
        <v>0</v>
      </c>
      <c r="M185">
        <f>'ادخال البيانات'!U190</f>
        <v>0</v>
      </c>
      <c r="N185">
        <f>'ادخال البيانات'!V190</f>
        <v>0</v>
      </c>
      <c r="O185">
        <f>'ادخال البيانات'!W190</f>
        <v>0</v>
      </c>
      <c r="P185">
        <f>'ادخال البيانات'!X190</f>
        <v>0</v>
      </c>
      <c r="Q185">
        <f>'ادخال البيانات'!Y190</f>
        <v>0</v>
      </c>
      <c r="R185">
        <f>'ادخال البيانات'!Z190</f>
        <v>0</v>
      </c>
      <c r="S185">
        <f>'ادخال البيانات'!AA190</f>
        <v>0</v>
      </c>
      <c r="T185">
        <f>'ادخال البيانات'!AB190</f>
        <v>0</v>
      </c>
      <c r="U185">
        <f>'ادخال البيانات'!AC190</f>
        <v>0</v>
      </c>
      <c r="V185">
        <f>'ادخال البيانات'!AD190</f>
        <v>0</v>
      </c>
      <c r="W185">
        <f>'ادخال البيانات'!AE190</f>
        <v>0</v>
      </c>
      <c r="X185">
        <f>'ادخال البيانات'!AF190</f>
        <v>0</v>
      </c>
      <c r="Y185">
        <f>'ادخال البيانات'!AG190</f>
        <v>0</v>
      </c>
      <c r="Z185">
        <f>'ادخال البيانات'!AH190</f>
        <v>0</v>
      </c>
      <c r="AA185">
        <f>'ادخال البيانات'!AI190</f>
        <v>0</v>
      </c>
    </row>
    <row r="186" spans="1:27" x14ac:dyDescent="0.2">
      <c r="A186">
        <f>'ادخال البيانات'!I191</f>
        <v>0</v>
      </c>
      <c r="B186">
        <f>'ادخال البيانات'!J191</f>
        <v>0</v>
      </c>
      <c r="C186">
        <f>'ادخال البيانات'!K191</f>
        <v>0</v>
      </c>
      <c r="D186">
        <f>'ادخال البيانات'!L191</f>
        <v>0</v>
      </c>
      <c r="E186">
        <f>'ادخال البيانات'!M191</f>
        <v>0</v>
      </c>
      <c r="F186">
        <f>'ادخال البيانات'!N191</f>
        <v>0</v>
      </c>
      <c r="G186">
        <f>'ادخال البيانات'!O191</f>
        <v>0</v>
      </c>
      <c r="H186">
        <f>'ادخال البيانات'!P191</f>
        <v>0</v>
      </c>
      <c r="I186">
        <f>'ادخال البيانات'!Q191</f>
        <v>0</v>
      </c>
      <c r="J186">
        <f>'ادخال البيانات'!R191</f>
        <v>0</v>
      </c>
      <c r="K186">
        <f>'ادخال البيانات'!S191</f>
        <v>0</v>
      </c>
      <c r="L186">
        <f>'ادخال البيانات'!T191</f>
        <v>0</v>
      </c>
      <c r="M186">
        <f>'ادخال البيانات'!U191</f>
        <v>0</v>
      </c>
      <c r="N186">
        <f>'ادخال البيانات'!V191</f>
        <v>0</v>
      </c>
      <c r="O186">
        <f>'ادخال البيانات'!W191</f>
        <v>0</v>
      </c>
      <c r="P186">
        <f>'ادخال البيانات'!X191</f>
        <v>0</v>
      </c>
      <c r="Q186">
        <f>'ادخال البيانات'!Y191</f>
        <v>0</v>
      </c>
      <c r="R186">
        <f>'ادخال البيانات'!Z191</f>
        <v>0</v>
      </c>
      <c r="S186">
        <f>'ادخال البيانات'!AA191</f>
        <v>0</v>
      </c>
      <c r="T186">
        <f>'ادخال البيانات'!AB191</f>
        <v>0</v>
      </c>
      <c r="U186">
        <f>'ادخال البيانات'!AC191</f>
        <v>0</v>
      </c>
      <c r="V186">
        <f>'ادخال البيانات'!AD191</f>
        <v>0</v>
      </c>
      <c r="W186">
        <f>'ادخال البيانات'!AE191</f>
        <v>0</v>
      </c>
      <c r="X186">
        <f>'ادخال البيانات'!AF191</f>
        <v>0</v>
      </c>
      <c r="Y186">
        <f>'ادخال البيانات'!AG191</f>
        <v>0</v>
      </c>
      <c r="Z186">
        <f>'ادخال البيانات'!AH191</f>
        <v>0</v>
      </c>
      <c r="AA186">
        <f>'ادخال البيانات'!AI191</f>
        <v>0</v>
      </c>
    </row>
    <row r="187" spans="1:27" x14ac:dyDescent="0.2">
      <c r="A187">
        <f>'ادخال البيانات'!I192</f>
        <v>0</v>
      </c>
      <c r="B187">
        <f>'ادخال البيانات'!J192</f>
        <v>0</v>
      </c>
      <c r="C187">
        <f>'ادخال البيانات'!K192</f>
        <v>0</v>
      </c>
      <c r="D187">
        <f>'ادخال البيانات'!L192</f>
        <v>0</v>
      </c>
      <c r="E187">
        <f>'ادخال البيانات'!M192</f>
        <v>0</v>
      </c>
      <c r="F187">
        <f>'ادخال البيانات'!N192</f>
        <v>0</v>
      </c>
      <c r="G187">
        <f>'ادخال البيانات'!O192</f>
        <v>0</v>
      </c>
      <c r="H187">
        <f>'ادخال البيانات'!P192</f>
        <v>0</v>
      </c>
      <c r="I187">
        <f>'ادخال البيانات'!Q192</f>
        <v>0</v>
      </c>
      <c r="J187">
        <f>'ادخال البيانات'!R192</f>
        <v>0</v>
      </c>
      <c r="K187">
        <f>'ادخال البيانات'!S192</f>
        <v>0</v>
      </c>
      <c r="L187">
        <f>'ادخال البيانات'!T192</f>
        <v>0</v>
      </c>
      <c r="M187">
        <f>'ادخال البيانات'!U192</f>
        <v>0</v>
      </c>
      <c r="N187">
        <f>'ادخال البيانات'!V192</f>
        <v>0</v>
      </c>
      <c r="O187">
        <f>'ادخال البيانات'!W192</f>
        <v>0</v>
      </c>
      <c r="P187">
        <f>'ادخال البيانات'!X192</f>
        <v>0</v>
      </c>
      <c r="Q187">
        <f>'ادخال البيانات'!Y192</f>
        <v>0</v>
      </c>
      <c r="R187">
        <f>'ادخال البيانات'!Z192</f>
        <v>0</v>
      </c>
      <c r="S187">
        <f>'ادخال البيانات'!AA192</f>
        <v>0</v>
      </c>
      <c r="T187">
        <f>'ادخال البيانات'!AB192</f>
        <v>0</v>
      </c>
      <c r="U187">
        <f>'ادخال البيانات'!AC192</f>
        <v>0</v>
      </c>
      <c r="V187">
        <f>'ادخال البيانات'!AD192</f>
        <v>0</v>
      </c>
      <c r="W187">
        <f>'ادخال البيانات'!AE192</f>
        <v>0</v>
      </c>
      <c r="X187">
        <f>'ادخال البيانات'!AF192</f>
        <v>0</v>
      </c>
      <c r="Y187">
        <f>'ادخال البيانات'!AG192</f>
        <v>0</v>
      </c>
      <c r="Z187">
        <f>'ادخال البيانات'!AH192</f>
        <v>0</v>
      </c>
      <c r="AA187">
        <f>'ادخال البيانات'!AI192</f>
        <v>0</v>
      </c>
    </row>
    <row r="188" spans="1:27" x14ac:dyDescent="0.2">
      <c r="A188">
        <f>'ادخال البيانات'!I193</f>
        <v>0</v>
      </c>
      <c r="B188">
        <f>'ادخال البيانات'!J193</f>
        <v>0</v>
      </c>
      <c r="C188">
        <f>'ادخال البيانات'!K193</f>
        <v>0</v>
      </c>
      <c r="D188">
        <f>'ادخال البيانات'!L193</f>
        <v>0</v>
      </c>
      <c r="E188">
        <f>'ادخال البيانات'!M193</f>
        <v>0</v>
      </c>
      <c r="F188">
        <f>'ادخال البيانات'!N193</f>
        <v>0</v>
      </c>
      <c r="G188">
        <f>'ادخال البيانات'!O193</f>
        <v>0</v>
      </c>
      <c r="H188">
        <f>'ادخال البيانات'!P193</f>
        <v>0</v>
      </c>
      <c r="I188">
        <f>'ادخال البيانات'!Q193</f>
        <v>0</v>
      </c>
      <c r="J188">
        <f>'ادخال البيانات'!R193</f>
        <v>0</v>
      </c>
      <c r="K188">
        <f>'ادخال البيانات'!S193</f>
        <v>0</v>
      </c>
      <c r="L188">
        <f>'ادخال البيانات'!T193</f>
        <v>0</v>
      </c>
      <c r="M188">
        <f>'ادخال البيانات'!U193</f>
        <v>0</v>
      </c>
      <c r="N188">
        <f>'ادخال البيانات'!V193</f>
        <v>0</v>
      </c>
      <c r="O188">
        <f>'ادخال البيانات'!W193</f>
        <v>0</v>
      </c>
      <c r="P188">
        <f>'ادخال البيانات'!X193</f>
        <v>0</v>
      </c>
      <c r="Q188">
        <f>'ادخال البيانات'!Y193</f>
        <v>0</v>
      </c>
      <c r="R188">
        <f>'ادخال البيانات'!Z193</f>
        <v>0</v>
      </c>
      <c r="S188">
        <f>'ادخال البيانات'!AA193</f>
        <v>0</v>
      </c>
      <c r="T188">
        <f>'ادخال البيانات'!AB193</f>
        <v>0</v>
      </c>
      <c r="U188">
        <f>'ادخال البيانات'!AC193</f>
        <v>0</v>
      </c>
      <c r="V188">
        <f>'ادخال البيانات'!AD193</f>
        <v>0</v>
      </c>
      <c r="W188">
        <f>'ادخال البيانات'!AE193</f>
        <v>0</v>
      </c>
      <c r="X188">
        <f>'ادخال البيانات'!AF193</f>
        <v>0</v>
      </c>
      <c r="Y188">
        <f>'ادخال البيانات'!AG193</f>
        <v>0</v>
      </c>
      <c r="Z188">
        <f>'ادخال البيانات'!AH193</f>
        <v>0</v>
      </c>
      <c r="AA188">
        <f>'ادخال البيانات'!AI193</f>
        <v>0</v>
      </c>
    </row>
    <row r="189" spans="1:27" x14ac:dyDescent="0.2">
      <c r="A189">
        <f>'ادخال البيانات'!I194</f>
        <v>0</v>
      </c>
      <c r="B189">
        <f>'ادخال البيانات'!J194</f>
        <v>0</v>
      </c>
      <c r="C189">
        <f>'ادخال البيانات'!K194</f>
        <v>0</v>
      </c>
      <c r="D189">
        <f>'ادخال البيانات'!L194</f>
        <v>0</v>
      </c>
      <c r="E189">
        <f>'ادخال البيانات'!M194</f>
        <v>0</v>
      </c>
      <c r="F189">
        <f>'ادخال البيانات'!N194</f>
        <v>0</v>
      </c>
      <c r="G189">
        <f>'ادخال البيانات'!O194</f>
        <v>0</v>
      </c>
      <c r="H189">
        <f>'ادخال البيانات'!P194</f>
        <v>0</v>
      </c>
      <c r="I189">
        <f>'ادخال البيانات'!Q194</f>
        <v>0</v>
      </c>
      <c r="J189">
        <f>'ادخال البيانات'!R194</f>
        <v>0</v>
      </c>
      <c r="K189">
        <f>'ادخال البيانات'!S194</f>
        <v>0</v>
      </c>
      <c r="L189">
        <f>'ادخال البيانات'!T194</f>
        <v>0</v>
      </c>
      <c r="M189">
        <f>'ادخال البيانات'!U194</f>
        <v>0</v>
      </c>
      <c r="N189">
        <f>'ادخال البيانات'!V194</f>
        <v>0</v>
      </c>
      <c r="O189">
        <f>'ادخال البيانات'!W194</f>
        <v>0</v>
      </c>
      <c r="P189">
        <f>'ادخال البيانات'!X194</f>
        <v>0</v>
      </c>
      <c r="Q189">
        <f>'ادخال البيانات'!Y194</f>
        <v>0</v>
      </c>
      <c r="R189">
        <f>'ادخال البيانات'!Z194</f>
        <v>0</v>
      </c>
      <c r="S189">
        <f>'ادخال البيانات'!AA194</f>
        <v>0</v>
      </c>
      <c r="T189">
        <f>'ادخال البيانات'!AB194</f>
        <v>0</v>
      </c>
      <c r="U189">
        <f>'ادخال البيانات'!AC194</f>
        <v>0</v>
      </c>
      <c r="V189">
        <f>'ادخال البيانات'!AD194</f>
        <v>0</v>
      </c>
      <c r="W189">
        <f>'ادخال البيانات'!AE194</f>
        <v>0</v>
      </c>
      <c r="X189">
        <f>'ادخال البيانات'!AF194</f>
        <v>0</v>
      </c>
      <c r="Y189">
        <f>'ادخال البيانات'!AG194</f>
        <v>0</v>
      </c>
      <c r="Z189">
        <f>'ادخال البيانات'!AH194</f>
        <v>0</v>
      </c>
      <c r="AA189">
        <f>'ادخال البيانات'!AI194</f>
        <v>0</v>
      </c>
    </row>
    <row r="190" spans="1:27" x14ac:dyDescent="0.2">
      <c r="A190">
        <f>'ادخال البيانات'!I195</f>
        <v>0</v>
      </c>
      <c r="B190">
        <f>'ادخال البيانات'!J195</f>
        <v>0</v>
      </c>
      <c r="C190">
        <f>'ادخال البيانات'!K195</f>
        <v>0</v>
      </c>
      <c r="D190">
        <f>'ادخال البيانات'!L195</f>
        <v>0</v>
      </c>
      <c r="E190">
        <f>'ادخال البيانات'!M195</f>
        <v>0</v>
      </c>
      <c r="F190">
        <f>'ادخال البيانات'!N195</f>
        <v>0</v>
      </c>
      <c r="G190">
        <f>'ادخال البيانات'!O195</f>
        <v>0</v>
      </c>
      <c r="H190">
        <f>'ادخال البيانات'!P195</f>
        <v>0</v>
      </c>
      <c r="I190">
        <f>'ادخال البيانات'!Q195</f>
        <v>0</v>
      </c>
      <c r="J190">
        <f>'ادخال البيانات'!R195</f>
        <v>0</v>
      </c>
      <c r="K190">
        <f>'ادخال البيانات'!S195</f>
        <v>0</v>
      </c>
      <c r="L190">
        <f>'ادخال البيانات'!T195</f>
        <v>0</v>
      </c>
      <c r="M190">
        <f>'ادخال البيانات'!U195</f>
        <v>0</v>
      </c>
      <c r="N190">
        <f>'ادخال البيانات'!V195</f>
        <v>0</v>
      </c>
      <c r="O190">
        <f>'ادخال البيانات'!W195</f>
        <v>0</v>
      </c>
      <c r="P190">
        <f>'ادخال البيانات'!X195</f>
        <v>0</v>
      </c>
      <c r="Q190">
        <f>'ادخال البيانات'!Y195</f>
        <v>0</v>
      </c>
      <c r="R190">
        <f>'ادخال البيانات'!Z195</f>
        <v>0</v>
      </c>
      <c r="S190">
        <f>'ادخال البيانات'!AA195</f>
        <v>0</v>
      </c>
      <c r="T190">
        <f>'ادخال البيانات'!AB195</f>
        <v>0</v>
      </c>
      <c r="U190">
        <f>'ادخال البيانات'!AC195</f>
        <v>0</v>
      </c>
      <c r="V190">
        <f>'ادخال البيانات'!AD195</f>
        <v>0</v>
      </c>
      <c r="W190">
        <f>'ادخال البيانات'!AE195</f>
        <v>0</v>
      </c>
      <c r="X190">
        <f>'ادخال البيانات'!AF195</f>
        <v>0</v>
      </c>
      <c r="Y190">
        <f>'ادخال البيانات'!AG195</f>
        <v>0</v>
      </c>
      <c r="Z190">
        <f>'ادخال البيانات'!AH195</f>
        <v>0</v>
      </c>
      <c r="AA190">
        <f>'ادخال البيانات'!AI195</f>
        <v>0</v>
      </c>
    </row>
    <row r="191" spans="1:27" x14ac:dyDescent="0.2">
      <c r="A191">
        <f>'ادخال البيانات'!I196</f>
        <v>0</v>
      </c>
      <c r="B191">
        <f>'ادخال البيانات'!J196</f>
        <v>0</v>
      </c>
      <c r="C191">
        <f>'ادخال البيانات'!K196</f>
        <v>0</v>
      </c>
      <c r="D191">
        <f>'ادخال البيانات'!L196</f>
        <v>0</v>
      </c>
      <c r="E191">
        <f>'ادخال البيانات'!M196</f>
        <v>0</v>
      </c>
      <c r="F191">
        <f>'ادخال البيانات'!N196</f>
        <v>0</v>
      </c>
      <c r="G191">
        <f>'ادخال البيانات'!O196</f>
        <v>0</v>
      </c>
      <c r="H191">
        <f>'ادخال البيانات'!P196</f>
        <v>0</v>
      </c>
      <c r="I191">
        <f>'ادخال البيانات'!Q196</f>
        <v>0</v>
      </c>
      <c r="J191">
        <f>'ادخال البيانات'!R196</f>
        <v>0</v>
      </c>
      <c r="K191">
        <f>'ادخال البيانات'!S196</f>
        <v>0</v>
      </c>
      <c r="L191">
        <f>'ادخال البيانات'!T196</f>
        <v>0</v>
      </c>
      <c r="M191">
        <f>'ادخال البيانات'!U196</f>
        <v>0</v>
      </c>
      <c r="N191">
        <f>'ادخال البيانات'!V196</f>
        <v>0</v>
      </c>
      <c r="O191">
        <f>'ادخال البيانات'!W196</f>
        <v>0</v>
      </c>
      <c r="P191">
        <f>'ادخال البيانات'!X196</f>
        <v>0</v>
      </c>
      <c r="Q191">
        <f>'ادخال البيانات'!Y196</f>
        <v>0</v>
      </c>
      <c r="R191">
        <f>'ادخال البيانات'!Z196</f>
        <v>0</v>
      </c>
      <c r="S191">
        <f>'ادخال البيانات'!AA196</f>
        <v>0</v>
      </c>
      <c r="T191">
        <f>'ادخال البيانات'!AB196</f>
        <v>0</v>
      </c>
      <c r="U191">
        <f>'ادخال البيانات'!AC196</f>
        <v>0</v>
      </c>
      <c r="V191">
        <f>'ادخال البيانات'!AD196</f>
        <v>0</v>
      </c>
      <c r="W191">
        <f>'ادخال البيانات'!AE196</f>
        <v>0</v>
      </c>
      <c r="X191">
        <f>'ادخال البيانات'!AF196</f>
        <v>0</v>
      </c>
      <c r="Y191">
        <f>'ادخال البيانات'!AG196</f>
        <v>0</v>
      </c>
      <c r="Z191">
        <f>'ادخال البيانات'!AH196</f>
        <v>0</v>
      </c>
      <c r="AA191">
        <f>'ادخال البيانات'!AI196</f>
        <v>0</v>
      </c>
    </row>
    <row r="192" spans="1:27" x14ac:dyDescent="0.2">
      <c r="A192">
        <f>'ادخال البيانات'!I197</f>
        <v>0</v>
      </c>
      <c r="B192">
        <f>'ادخال البيانات'!J197</f>
        <v>0</v>
      </c>
      <c r="C192">
        <f>'ادخال البيانات'!K197</f>
        <v>0</v>
      </c>
      <c r="D192">
        <f>'ادخال البيانات'!L197</f>
        <v>0</v>
      </c>
      <c r="E192">
        <f>'ادخال البيانات'!M197</f>
        <v>0</v>
      </c>
      <c r="F192">
        <f>'ادخال البيانات'!N197</f>
        <v>0</v>
      </c>
      <c r="G192">
        <f>'ادخال البيانات'!O197</f>
        <v>0</v>
      </c>
      <c r="H192">
        <f>'ادخال البيانات'!P197</f>
        <v>0</v>
      </c>
      <c r="I192">
        <f>'ادخال البيانات'!Q197</f>
        <v>0</v>
      </c>
      <c r="J192">
        <f>'ادخال البيانات'!R197</f>
        <v>0</v>
      </c>
      <c r="K192">
        <f>'ادخال البيانات'!S197</f>
        <v>0</v>
      </c>
      <c r="L192">
        <f>'ادخال البيانات'!T197</f>
        <v>0</v>
      </c>
      <c r="M192">
        <f>'ادخال البيانات'!U197</f>
        <v>0</v>
      </c>
      <c r="N192">
        <f>'ادخال البيانات'!V197</f>
        <v>0</v>
      </c>
      <c r="O192">
        <f>'ادخال البيانات'!W197</f>
        <v>0</v>
      </c>
      <c r="P192">
        <f>'ادخال البيانات'!X197</f>
        <v>0</v>
      </c>
      <c r="Q192">
        <f>'ادخال البيانات'!Y197</f>
        <v>0</v>
      </c>
      <c r="R192">
        <f>'ادخال البيانات'!Z197</f>
        <v>0</v>
      </c>
      <c r="S192">
        <f>'ادخال البيانات'!AA197</f>
        <v>0</v>
      </c>
      <c r="T192">
        <f>'ادخال البيانات'!AB197</f>
        <v>0</v>
      </c>
      <c r="U192">
        <f>'ادخال البيانات'!AC197</f>
        <v>0</v>
      </c>
      <c r="V192">
        <f>'ادخال البيانات'!AD197</f>
        <v>0</v>
      </c>
      <c r="W192">
        <f>'ادخال البيانات'!AE197</f>
        <v>0</v>
      </c>
      <c r="X192">
        <f>'ادخال البيانات'!AF197</f>
        <v>0</v>
      </c>
      <c r="Y192">
        <f>'ادخال البيانات'!AG197</f>
        <v>0</v>
      </c>
      <c r="Z192">
        <f>'ادخال البيانات'!AH197</f>
        <v>0</v>
      </c>
      <c r="AA192">
        <f>'ادخال البيانات'!AI197</f>
        <v>0</v>
      </c>
    </row>
    <row r="193" spans="1:27" x14ac:dyDescent="0.2">
      <c r="A193">
        <f>'ادخال البيانات'!I198</f>
        <v>0</v>
      </c>
      <c r="B193">
        <f>'ادخال البيانات'!J198</f>
        <v>0</v>
      </c>
      <c r="C193">
        <f>'ادخال البيانات'!K198</f>
        <v>0</v>
      </c>
      <c r="D193">
        <f>'ادخال البيانات'!L198</f>
        <v>0</v>
      </c>
      <c r="E193">
        <f>'ادخال البيانات'!M198</f>
        <v>0</v>
      </c>
      <c r="F193">
        <f>'ادخال البيانات'!N198</f>
        <v>0</v>
      </c>
      <c r="G193">
        <f>'ادخال البيانات'!O198</f>
        <v>0</v>
      </c>
      <c r="H193">
        <f>'ادخال البيانات'!P198</f>
        <v>0</v>
      </c>
      <c r="I193">
        <f>'ادخال البيانات'!Q198</f>
        <v>0</v>
      </c>
      <c r="J193">
        <f>'ادخال البيانات'!R198</f>
        <v>0</v>
      </c>
      <c r="K193">
        <f>'ادخال البيانات'!S198</f>
        <v>0</v>
      </c>
      <c r="L193">
        <f>'ادخال البيانات'!T198</f>
        <v>0</v>
      </c>
      <c r="M193">
        <f>'ادخال البيانات'!U198</f>
        <v>0</v>
      </c>
      <c r="N193">
        <f>'ادخال البيانات'!V198</f>
        <v>0</v>
      </c>
      <c r="O193">
        <f>'ادخال البيانات'!W198</f>
        <v>0</v>
      </c>
      <c r="P193">
        <f>'ادخال البيانات'!X198</f>
        <v>0</v>
      </c>
      <c r="Q193">
        <f>'ادخال البيانات'!Y198</f>
        <v>0</v>
      </c>
      <c r="R193">
        <f>'ادخال البيانات'!Z198</f>
        <v>0</v>
      </c>
      <c r="S193">
        <f>'ادخال البيانات'!AA198</f>
        <v>0</v>
      </c>
      <c r="T193">
        <f>'ادخال البيانات'!AB198</f>
        <v>0</v>
      </c>
      <c r="U193">
        <f>'ادخال البيانات'!AC198</f>
        <v>0</v>
      </c>
      <c r="V193">
        <f>'ادخال البيانات'!AD198</f>
        <v>0</v>
      </c>
      <c r="W193">
        <f>'ادخال البيانات'!AE198</f>
        <v>0</v>
      </c>
      <c r="X193">
        <f>'ادخال البيانات'!AF198</f>
        <v>0</v>
      </c>
      <c r="Y193">
        <f>'ادخال البيانات'!AG198</f>
        <v>0</v>
      </c>
      <c r="Z193">
        <f>'ادخال البيانات'!AH198</f>
        <v>0</v>
      </c>
      <c r="AA193">
        <f>'ادخال البيانات'!AI198</f>
        <v>0</v>
      </c>
    </row>
    <row r="194" spans="1:27" x14ac:dyDescent="0.2">
      <c r="A194">
        <f>'ادخال البيانات'!I199</f>
        <v>0</v>
      </c>
      <c r="B194">
        <f>'ادخال البيانات'!J199</f>
        <v>0</v>
      </c>
      <c r="C194">
        <f>'ادخال البيانات'!K199</f>
        <v>0</v>
      </c>
      <c r="D194">
        <f>'ادخال البيانات'!L199</f>
        <v>0</v>
      </c>
      <c r="E194">
        <f>'ادخال البيانات'!M199</f>
        <v>0</v>
      </c>
      <c r="F194">
        <f>'ادخال البيانات'!N199</f>
        <v>0</v>
      </c>
      <c r="G194">
        <f>'ادخال البيانات'!O199</f>
        <v>0</v>
      </c>
      <c r="H194">
        <f>'ادخال البيانات'!P199</f>
        <v>0</v>
      </c>
      <c r="I194">
        <f>'ادخال البيانات'!Q199</f>
        <v>0</v>
      </c>
      <c r="J194">
        <f>'ادخال البيانات'!R199</f>
        <v>0</v>
      </c>
      <c r="K194">
        <f>'ادخال البيانات'!S199</f>
        <v>0</v>
      </c>
      <c r="L194">
        <f>'ادخال البيانات'!T199</f>
        <v>0</v>
      </c>
      <c r="M194">
        <f>'ادخال البيانات'!U199</f>
        <v>0</v>
      </c>
      <c r="N194">
        <f>'ادخال البيانات'!V199</f>
        <v>0</v>
      </c>
      <c r="O194">
        <f>'ادخال البيانات'!W199</f>
        <v>0</v>
      </c>
      <c r="P194">
        <f>'ادخال البيانات'!X199</f>
        <v>0</v>
      </c>
      <c r="Q194">
        <f>'ادخال البيانات'!Y199</f>
        <v>0</v>
      </c>
      <c r="R194">
        <f>'ادخال البيانات'!Z199</f>
        <v>0</v>
      </c>
      <c r="S194">
        <f>'ادخال البيانات'!AA199</f>
        <v>0</v>
      </c>
      <c r="T194">
        <f>'ادخال البيانات'!AB199</f>
        <v>0</v>
      </c>
      <c r="U194">
        <f>'ادخال البيانات'!AC199</f>
        <v>0</v>
      </c>
      <c r="V194">
        <f>'ادخال البيانات'!AD199</f>
        <v>0</v>
      </c>
      <c r="W194">
        <f>'ادخال البيانات'!AE199</f>
        <v>0</v>
      </c>
      <c r="X194">
        <f>'ادخال البيانات'!AF199</f>
        <v>0</v>
      </c>
      <c r="Y194">
        <f>'ادخال البيانات'!AG199</f>
        <v>0</v>
      </c>
      <c r="Z194">
        <f>'ادخال البيانات'!AH199</f>
        <v>0</v>
      </c>
      <c r="AA194">
        <f>'ادخال البيانات'!AI199</f>
        <v>0</v>
      </c>
    </row>
    <row r="195" spans="1:27" x14ac:dyDescent="0.2">
      <c r="A195">
        <f>'ادخال البيانات'!I200</f>
        <v>0</v>
      </c>
      <c r="B195">
        <f>'ادخال البيانات'!J200</f>
        <v>0</v>
      </c>
      <c r="C195">
        <f>'ادخال البيانات'!K200</f>
        <v>0</v>
      </c>
      <c r="D195">
        <f>'ادخال البيانات'!L200</f>
        <v>0</v>
      </c>
      <c r="E195">
        <f>'ادخال البيانات'!M200</f>
        <v>0</v>
      </c>
      <c r="F195">
        <f>'ادخال البيانات'!N200</f>
        <v>0</v>
      </c>
      <c r="G195">
        <f>'ادخال البيانات'!O200</f>
        <v>0</v>
      </c>
      <c r="H195">
        <f>'ادخال البيانات'!P200</f>
        <v>0</v>
      </c>
      <c r="I195">
        <f>'ادخال البيانات'!Q200</f>
        <v>0</v>
      </c>
      <c r="J195">
        <f>'ادخال البيانات'!R200</f>
        <v>0</v>
      </c>
      <c r="K195">
        <f>'ادخال البيانات'!S200</f>
        <v>0</v>
      </c>
      <c r="L195">
        <f>'ادخال البيانات'!T200</f>
        <v>0</v>
      </c>
      <c r="M195">
        <f>'ادخال البيانات'!U200</f>
        <v>0</v>
      </c>
      <c r="N195">
        <f>'ادخال البيانات'!V200</f>
        <v>0</v>
      </c>
      <c r="O195">
        <f>'ادخال البيانات'!W200</f>
        <v>0</v>
      </c>
      <c r="P195">
        <f>'ادخال البيانات'!X200</f>
        <v>0</v>
      </c>
      <c r="Q195">
        <f>'ادخال البيانات'!Y200</f>
        <v>0</v>
      </c>
      <c r="R195">
        <f>'ادخال البيانات'!Z200</f>
        <v>0</v>
      </c>
      <c r="S195">
        <f>'ادخال البيانات'!AA200</f>
        <v>0</v>
      </c>
      <c r="T195">
        <f>'ادخال البيانات'!AB200</f>
        <v>0</v>
      </c>
      <c r="U195">
        <f>'ادخال البيانات'!AC200</f>
        <v>0</v>
      </c>
      <c r="V195">
        <f>'ادخال البيانات'!AD200</f>
        <v>0</v>
      </c>
      <c r="W195">
        <f>'ادخال البيانات'!AE200</f>
        <v>0</v>
      </c>
      <c r="X195">
        <f>'ادخال البيانات'!AF200</f>
        <v>0</v>
      </c>
      <c r="Y195">
        <f>'ادخال البيانات'!AG200</f>
        <v>0</v>
      </c>
      <c r="Z195">
        <f>'ادخال البيانات'!AH200</f>
        <v>0</v>
      </c>
      <c r="AA195">
        <f>'ادخال البيانات'!AI200</f>
        <v>0</v>
      </c>
    </row>
    <row r="196" spans="1:27" x14ac:dyDescent="0.2">
      <c r="A196">
        <f>'ادخال البيانات'!I201</f>
        <v>0</v>
      </c>
      <c r="B196">
        <f>'ادخال البيانات'!J201</f>
        <v>0</v>
      </c>
      <c r="C196">
        <f>'ادخال البيانات'!K201</f>
        <v>0</v>
      </c>
      <c r="D196">
        <f>'ادخال البيانات'!L201</f>
        <v>0</v>
      </c>
      <c r="E196">
        <f>'ادخال البيانات'!M201</f>
        <v>0</v>
      </c>
      <c r="F196">
        <f>'ادخال البيانات'!N201</f>
        <v>0</v>
      </c>
      <c r="G196">
        <f>'ادخال البيانات'!O201</f>
        <v>0</v>
      </c>
      <c r="H196">
        <f>'ادخال البيانات'!P201</f>
        <v>0</v>
      </c>
      <c r="I196">
        <f>'ادخال البيانات'!Q201</f>
        <v>0</v>
      </c>
      <c r="J196">
        <f>'ادخال البيانات'!R201</f>
        <v>0</v>
      </c>
      <c r="K196">
        <f>'ادخال البيانات'!S201</f>
        <v>0</v>
      </c>
      <c r="L196">
        <f>'ادخال البيانات'!T201</f>
        <v>0</v>
      </c>
      <c r="M196">
        <f>'ادخال البيانات'!U201</f>
        <v>0</v>
      </c>
      <c r="N196">
        <f>'ادخال البيانات'!V201</f>
        <v>0</v>
      </c>
      <c r="O196">
        <f>'ادخال البيانات'!W201</f>
        <v>0</v>
      </c>
      <c r="P196">
        <f>'ادخال البيانات'!X201</f>
        <v>0</v>
      </c>
      <c r="Q196">
        <f>'ادخال البيانات'!Y201</f>
        <v>0</v>
      </c>
      <c r="R196">
        <f>'ادخال البيانات'!Z201</f>
        <v>0</v>
      </c>
      <c r="S196">
        <f>'ادخال البيانات'!AA201</f>
        <v>0</v>
      </c>
      <c r="T196">
        <f>'ادخال البيانات'!AB201</f>
        <v>0</v>
      </c>
      <c r="U196">
        <f>'ادخال البيانات'!AC201</f>
        <v>0</v>
      </c>
      <c r="V196">
        <f>'ادخال البيانات'!AD201</f>
        <v>0</v>
      </c>
      <c r="W196">
        <f>'ادخال البيانات'!AE201</f>
        <v>0</v>
      </c>
      <c r="X196">
        <f>'ادخال البيانات'!AF201</f>
        <v>0</v>
      </c>
      <c r="Y196">
        <f>'ادخال البيانات'!AG201</f>
        <v>0</v>
      </c>
      <c r="Z196">
        <f>'ادخال البيانات'!AH201</f>
        <v>0</v>
      </c>
      <c r="AA196">
        <f>'ادخال البيانات'!AI201</f>
        <v>0</v>
      </c>
    </row>
    <row r="197" spans="1:27" x14ac:dyDescent="0.2">
      <c r="A197">
        <f>'ادخال البيانات'!I202</f>
        <v>0</v>
      </c>
      <c r="B197">
        <f>'ادخال البيانات'!J202</f>
        <v>0</v>
      </c>
      <c r="C197">
        <f>'ادخال البيانات'!K202</f>
        <v>0</v>
      </c>
      <c r="D197">
        <f>'ادخال البيانات'!L202</f>
        <v>0</v>
      </c>
      <c r="E197">
        <f>'ادخال البيانات'!M202</f>
        <v>0</v>
      </c>
      <c r="F197">
        <f>'ادخال البيانات'!N202</f>
        <v>0</v>
      </c>
      <c r="G197">
        <f>'ادخال البيانات'!O202</f>
        <v>0</v>
      </c>
      <c r="H197">
        <f>'ادخال البيانات'!P202</f>
        <v>0</v>
      </c>
      <c r="I197">
        <f>'ادخال البيانات'!Q202</f>
        <v>0</v>
      </c>
      <c r="J197">
        <f>'ادخال البيانات'!R202</f>
        <v>0</v>
      </c>
      <c r="K197">
        <f>'ادخال البيانات'!S202</f>
        <v>0</v>
      </c>
      <c r="L197">
        <f>'ادخال البيانات'!T202</f>
        <v>0</v>
      </c>
      <c r="M197">
        <f>'ادخال البيانات'!U202</f>
        <v>0</v>
      </c>
      <c r="N197">
        <f>'ادخال البيانات'!V202</f>
        <v>0</v>
      </c>
      <c r="O197">
        <f>'ادخال البيانات'!W202</f>
        <v>0</v>
      </c>
      <c r="P197">
        <f>'ادخال البيانات'!X202</f>
        <v>0</v>
      </c>
      <c r="Q197">
        <f>'ادخال البيانات'!Y202</f>
        <v>0</v>
      </c>
      <c r="R197">
        <f>'ادخال البيانات'!Z202</f>
        <v>0</v>
      </c>
      <c r="S197">
        <f>'ادخال البيانات'!AA202</f>
        <v>0</v>
      </c>
      <c r="T197">
        <f>'ادخال البيانات'!AB202</f>
        <v>0</v>
      </c>
      <c r="U197">
        <f>'ادخال البيانات'!AC202</f>
        <v>0</v>
      </c>
      <c r="V197">
        <f>'ادخال البيانات'!AD202</f>
        <v>0</v>
      </c>
      <c r="W197">
        <f>'ادخال البيانات'!AE202</f>
        <v>0</v>
      </c>
      <c r="X197">
        <f>'ادخال البيانات'!AF202</f>
        <v>0</v>
      </c>
      <c r="Y197">
        <f>'ادخال البيانات'!AG202</f>
        <v>0</v>
      </c>
      <c r="Z197">
        <f>'ادخال البيانات'!AH202</f>
        <v>0</v>
      </c>
      <c r="AA197">
        <f>'ادخال البيانات'!AI202</f>
        <v>0</v>
      </c>
    </row>
    <row r="198" spans="1:27" x14ac:dyDescent="0.2">
      <c r="A198">
        <f>'ادخال البيانات'!I203</f>
        <v>0</v>
      </c>
      <c r="B198">
        <f>'ادخال البيانات'!J203</f>
        <v>0</v>
      </c>
      <c r="C198">
        <f>'ادخال البيانات'!K203</f>
        <v>0</v>
      </c>
      <c r="D198">
        <f>'ادخال البيانات'!L203</f>
        <v>0</v>
      </c>
      <c r="E198">
        <f>'ادخال البيانات'!M203</f>
        <v>0</v>
      </c>
      <c r="F198">
        <f>'ادخال البيانات'!N203</f>
        <v>0</v>
      </c>
      <c r="G198">
        <f>'ادخال البيانات'!O203</f>
        <v>0</v>
      </c>
      <c r="H198">
        <f>'ادخال البيانات'!P203</f>
        <v>0</v>
      </c>
      <c r="I198">
        <f>'ادخال البيانات'!Q203</f>
        <v>0</v>
      </c>
      <c r="J198">
        <f>'ادخال البيانات'!R203</f>
        <v>0</v>
      </c>
      <c r="K198">
        <f>'ادخال البيانات'!S203</f>
        <v>0</v>
      </c>
      <c r="L198">
        <f>'ادخال البيانات'!T203</f>
        <v>0</v>
      </c>
      <c r="M198">
        <f>'ادخال البيانات'!U203</f>
        <v>0</v>
      </c>
      <c r="N198">
        <f>'ادخال البيانات'!V203</f>
        <v>0</v>
      </c>
      <c r="O198">
        <f>'ادخال البيانات'!W203</f>
        <v>0</v>
      </c>
      <c r="P198">
        <f>'ادخال البيانات'!X203</f>
        <v>0</v>
      </c>
      <c r="Q198">
        <f>'ادخال البيانات'!Y203</f>
        <v>0</v>
      </c>
      <c r="R198">
        <f>'ادخال البيانات'!Z203</f>
        <v>0</v>
      </c>
      <c r="S198">
        <f>'ادخال البيانات'!AA203</f>
        <v>0</v>
      </c>
      <c r="T198">
        <f>'ادخال البيانات'!AB203</f>
        <v>0</v>
      </c>
      <c r="U198">
        <f>'ادخال البيانات'!AC203</f>
        <v>0</v>
      </c>
      <c r="V198">
        <f>'ادخال البيانات'!AD203</f>
        <v>0</v>
      </c>
      <c r="W198">
        <f>'ادخال البيانات'!AE203</f>
        <v>0</v>
      </c>
      <c r="X198">
        <f>'ادخال البيانات'!AF203</f>
        <v>0</v>
      </c>
      <c r="Y198">
        <f>'ادخال البيانات'!AG203</f>
        <v>0</v>
      </c>
      <c r="Z198">
        <f>'ادخال البيانات'!AH203</f>
        <v>0</v>
      </c>
      <c r="AA198">
        <f>'ادخال البيانات'!AI203</f>
        <v>0</v>
      </c>
    </row>
    <row r="199" spans="1:27" x14ac:dyDescent="0.2">
      <c r="A199">
        <f>'ادخال البيانات'!I204</f>
        <v>0</v>
      </c>
      <c r="B199">
        <f>'ادخال البيانات'!J204</f>
        <v>0</v>
      </c>
      <c r="C199">
        <f>'ادخال البيانات'!K204</f>
        <v>0</v>
      </c>
      <c r="D199">
        <f>'ادخال البيانات'!L204</f>
        <v>0</v>
      </c>
      <c r="E199">
        <f>'ادخال البيانات'!M204</f>
        <v>0</v>
      </c>
      <c r="F199">
        <f>'ادخال البيانات'!N204</f>
        <v>0</v>
      </c>
      <c r="G199">
        <f>'ادخال البيانات'!O204</f>
        <v>0</v>
      </c>
      <c r="H199">
        <f>'ادخال البيانات'!P204</f>
        <v>0</v>
      </c>
      <c r="I199">
        <f>'ادخال البيانات'!Q204</f>
        <v>0</v>
      </c>
      <c r="J199">
        <f>'ادخال البيانات'!R204</f>
        <v>0</v>
      </c>
      <c r="K199">
        <f>'ادخال البيانات'!S204</f>
        <v>0</v>
      </c>
      <c r="L199">
        <f>'ادخال البيانات'!T204</f>
        <v>0</v>
      </c>
      <c r="M199">
        <f>'ادخال البيانات'!U204</f>
        <v>0</v>
      </c>
      <c r="N199">
        <f>'ادخال البيانات'!V204</f>
        <v>0</v>
      </c>
      <c r="O199">
        <f>'ادخال البيانات'!W204</f>
        <v>0</v>
      </c>
      <c r="P199">
        <f>'ادخال البيانات'!X204</f>
        <v>0</v>
      </c>
      <c r="Q199">
        <f>'ادخال البيانات'!Y204</f>
        <v>0</v>
      </c>
      <c r="R199">
        <f>'ادخال البيانات'!Z204</f>
        <v>0</v>
      </c>
      <c r="S199">
        <f>'ادخال البيانات'!AA204</f>
        <v>0</v>
      </c>
      <c r="T199">
        <f>'ادخال البيانات'!AB204</f>
        <v>0</v>
      </c>
      <c r="U199">
        <f>'ادخال البيانات'!AC204</f>
        <v>0</v>
      </c>
      <c r="V199">
        <f>'ادخال البيانات'!AD204</f>
        <v>0</v>
      </c>
      <c r="W199">
        <f>'ادخال البيانات'!AE204</f>
        <v>0</v>
      </c>
      <c r="X199">
        <f>'ادخال البيانات'!AF204</f>
        <v>0</v>
      </c>
      <c r="Y199">
        <f>'ادخال البيانات'!AG204</f>
        <v>0</v>
      </c>
      <c r="Z199">
        <f>'ادخال البيانات'!AH204</f>
        <v>0</v>
      </c>
      <c r="AA199">
        <f>'ادخال البيانات'!AI204</f>
        <v>0</v>
      </c>
    </row>
    <row r="200" spans="1:27" x14ac:dyDescent="0.2">
      <c r="A200">
        <f>'ادخال البيانات'!I205</f>
        <v>0</v>
      </c>
      <c r="B200">
        <f>'ادخال البيانات'!J205</f>
        <v>0</v>
      </c>
      <c r="C200">
        <f>'ادخال البيانات'!K205</f>
        <v>0</v>
      </c>
      <c r="D200">
        <f>'ادخال البيانات'!L205</f>
        <v>0</v>
      </c>
      <c r="E200">
        <f>'ادخال البيانات'!M205</f>
        <v>0</v>
      </c>
      <c r="F200">
        <f>'ادخال البيانات'!N205</f>
        <v>0</v>
      </c>
      <c r="G200">
        <f>'ادخال البيانات'!O205</f>
        <v>0</v>
      </c>
      <c r="H200">
        <f>'ادخال البيانات'!P205</f>
        <v>0</v>
      </c>
      <c r="I200">
        <f>'ادخال البيانات'!Q205</f>
        <v>0</v>
      </c>
      <c r="J200">
        <f>'ادخال البيانات'!R205</f>
        <v>0</v>
      </c>
      <c r="K200">
        <f>'ادخال البيانات'!S205</f>
        <v>0</v>
      </c>
      <c r="L200">
        <f>'ادخال البيانات'!T205</f>
        <v>0</v>
      </c>
      <c r="M200">
        <f>'ادخال البيانات'!U205</f>
        <v>0</v>
      </c>
      <c r="N200">
        <f>'ادخال البيانات'!V205</f>
        <v>0</v>
      </c>
      <c r="O200">
        <f>'ادخال البيانات'!W205</f>
        <v>0</v>
      </c>
      <c r="P200">
        <f>'ادخال البيانات'!X205</f>
        <v>0</v>
      </c>
      <c r="Q200">
        <f>'ادخال البيانات'!Y205</f>
        <v>0</v>
      </c>
      <c r="R200">
        <f>'ادخال البيانات'!Z205</f>
        <v>0</v>
      </c>
      <c r="S200">
        <f>'ادخال البيانات'!AA205</f>
        <v>0</v>
      </c>
      <c r="T200">
        <f>'ادخال البيانات'!AB205</f>
        <v>0</v>
      </c>
      <c r="U200">
        <f>'ادخال البيانات'!AC205</f>
        <v>0</v>
      </c>
      <c r="V200">
        <f>'ادخال البيانات'!AD205</f>
        <v>0</v>
      </c>
      <c r="W200">
        <f>'ادخال البيانات'!AE205</f>
        <v>0</v>
      </c>
      <c r="X200">
        <f>'ادخال البيانات'!AF205</f>
        <v>0</v>
      </c>
      <c r="Y200">
        <f>'ادخال البيانات'!AG205</f>
        <v>0</v>
      </c>
      <c r="Z200">
        <f>'ادخال البيانات'!AH205</f>
        <v>0</v>
      </c>
      <c r="AA200">
        <f>'ادخال البيانات'!AI205</f>
        <v>0</v>
      </c>
    </row>
    <row r="201" spans="1:27" x14ac:dyDescent="0.2">
      <c r="A201">
        <f>'ادخال البيانات'!I206</f>
        <v>0</v>
      </c>
      <c r="B201">
        <f>'ادخال البيانات'!J206</f>
        <v>0</v>
      </c>
      <c r="C201">
        <f>'ادخال البيانات'!K206</f>
        <v>0</v>
      </c>
      <c r="D201">
        <f>'ادخال البيانات'!L206</f>
        <v>0</v>
      </c>
      <c r="E201">
        <f>'ادخال البيانات'!M206</f>
        <v>0</v>
      </c>
      <c r="F201">
        <f>'ادخال البيانات'!N206</f>
        <v>0</v>
      </c>
      <c r="G201">
        <f>'ادخال البيانات'!O206</f>
        <v>0</v>
      </c>
      <c r="H201">
        <f>'ادخال البيانات'!P206</f>
        <v>0</v>
      </c>
      <c r="I201">
        <f>'ادخال البيانات'!Q206</f>
        <v>0</v>
      </c>
      <c r="J201">
        <f>'ادخال البيانات'!R206</f>
        <v>0</v>
      </c>
      <c r="K201">
        <f>'ادخال البيانات'!S206</f>
        <v>0</v>
      </c>
      <c r="L201">
        <f>'ادخال البيانات'!T206</f>
        <v>0</v>
      </c>
      <c r="M201">
        <f>'ادخال البيانات'!U206</f>
        <v>0</v>
      </c>
      <c r="N201">
        <f>'ادخال البيانات'!V206</f>
        <v>0</v>
      </c>
      <c r="O201">
        <f>'ادخال البيانات'!W206</f>
        <v>0</v>
      </c>
      <c r="P201">
        <f>'ادخال البيانات'!X206</f>
        <v>0</v>
      </c>
      <c r="Q201">
        <f>'ادخال البيانات'!Y206</f>
        <v>0</v>
      </c>
      <c r="R201">
        <f>'ادخال البيانات'!Z206</f>
        <v>0</v>
      </c>
      <c r="S201">
        <f>'ادخال البيانات'!AA206</f>
        <v>0</v>
      </c>
      <c r="T201">
        <f>'ادخال البيانات'!AB206</f>
        <v>0</v>
      </c>
      <c r="U201">
        <f>'ادخال البيانات'!AC206</f>
        <v>0</v>
      </c>
      <c r="V201">
        <f>'ادخال البيانات'!AD206</f>
        <v>0</v>
      </c>
      <c r="W201">
        <f>'ادخال البيانات'!AE206</f>
        <v>0</v>
      </c>
      <c r="X201">
        <f>'ادخال البيانات'!AF206</f>
        <v>0</v>
      </c>
      <c r="Y201">
        <f>'ادخال البيانات'!AG206</f>
        <v>0</v>
      </c>
      <c r="Z201">
        <f>'ادخال البيانات'!AH206</f>
        <v>0</v>
      </c>
      <c r="AA201">
        <f>'ادخال البيانات'!AI206</f>
        <v>0</v>
      </c>
    </row>
    <row r="202" spans="1:27" x14ac:dyDescent="0.2">
      <c r="A202">
        <f>'ادخال البيانات'!I207</f>
        <v>0</v>
      </c>
      <c r="B202">
        <f>'ادخال البيانات'!J207</f>
        <v>0</v>
      </c>
      <c r="C202">
        <f>'ادخال البيانات'!K207</f>
        <v>0</v>
      </c>
      <c r="D202">
        <f>'ادخال البيانات'!L207</f>
        <v>0</v>
      </c>
      <c r="E202">
        <f>'ادخال البيانات'!M207</f>
        <v>0</v>
      </c>
      <c r="F202">
        <f>'ادخال البيانات'!N207</f>
        <v>0</v>
      </c>
      <c r="G202">
        <f>'ادخال البيانات'!O207</f>
        <v>0</v>
      </c>
      <c r="H202">
        <f>'ادخال البيانات'!P207</f>
        <v>0</v>
      </c>
      <c r="I202">
        <f>'ادخال البيانات'!Q207</f>
        <v>0</v>
      </c>
      <c r="J202">
        <f>'ادخال البيانات'!R207</f>
        <v>0</v>
      </c>
      <c r="K202">
        <f>'ادخال البيانات'!S207</f>
        <v>0</v>
      </c>
      <c r="L202">
        <f>'ادخال البيانات'!T207</f>
        <v>0</v>
      </c>
      <c r="M202">
        <f>'ادخال البيانات'!U207</f>
        <v>0</v>
      </c>
      <c r="N202">
        <f>'ادخال البيانات'!V207</f>
        <v>0</v>
      </c>
      <c r="O202">
        <f>'ادخال البيانات'!W207</f>
        <v>0</v>
      </c>
      <c r="P202">
        <f>'ادخال البيانات'!X207</f>
        <v>0</v>
      </c>
      <c r="Q202">
        <f>'ادخال البيانات'!Y207</f>
        <v>0</v>
      </c>
      <c r="R202">
        <f>'ادخال البيانات'!Z207</f>
        <v>0</v>
      </c>
      <c r="S202">
        <f>'ادخال البيانات'!AA207</f>
        <v>0</v>
      </c>
      <c r="T202">
        <f>'ادخال البيانات'!AB207</f>
        <v>0</v>
      </c>
      <c r="U202">
        <f>'ادخال البيانات'!AC207</f>
        <v>0</v>
      </c>
      <c r="V202">
        <f>'ادخال البيانات'!AD207</f>
        <v>0</v>
      </c>
      <c r="W202">
        <f>'ادخال البيانات'!AE207</f>
        <v>0</v>
      </c>
      <c r="X202">
        <f>'ادخال البيانات'!AF207</f>
        <v>0</v>
      </c>
      <c r="Y202">
        <f>'ادخال البيانات'!AG207</f>
        <v>0</v>
      </c>
      <c r="Z202">
        <f>'ادخال البيانات'!AH207</f>
        <v>0</v>
      </c>
      <c r="AA202">
        <f>'ادخال البيانات'!AI207</f>
        <v>0</v>
      </c>
    </row>
    <row r="203" spans="1:27" x14ac:dyDescent="0.2">
      <c r="A203">
        <f>'ادخال البيانات'!I208</f>
        <v>0</v>
      </c>
      <c r="B203">
        <f>'ادخال البيانات'!J208</f>
        <v>0</v>
      </c>
      <c r="C203">
        <f>'ادخال البيانات'!K208</f>
        <v>0</v>
      </c>
      <c r="D203">
        <f>'ادخال البيانات'!L208</f>
        <v>0</v>
      </c>
      <c r="E203">
        <f>'ادخال البيانات'!M208</f>
        <v>0</v>
      </c>
      <c r="F203">
        <f>'ادخال البيانات'!N208</f>
        <v>0</v>
      </c>
      <c r="G203">
        <f>'ادخال البيانات'!O208</f>
        <v>0</v>
      </c>
      <c r="H203">
        <f>'ادخال البيانات'!P208</f>
        <v>0</v>
      </c>
      <c r="I203">
        <f>'ادخال البيانات'!Q208</f>
        <v>0</v>
      </c>
      <c r="J203">
        <f>'ادخال البيانات'!R208</f>
        <v>0</v>
      </c>
      <c r="K203">
        <f>'ادخال البيانات'!S208</f>
        <v>0</v>
      </c>
      <c r="L203">
        <f>'ادخال البيانات'!T208</f>
        <v>0</v>
      </c>
      <c r="M203">
        <f>'ادخال البيانات'!U208</f>
        <v>0</v>
      </c>
      <c r="N203">
        <f>'ادخال البيانات'!V208</f>
        <v>0</v>
      </c>
      <c r="O203">
        <f>'ادخال البيانات'!W208</f>
        <v>0</v>
      </c>
      <c r="P203">
        <f>'ادخال البيانات'!X208</f>
        <v>0</v>
      </c>
      <c r="Q203">
        <f>'ادخال البيانات'!Y208</f>
        <v>0</v>
      </c>
      <c r="R203">
        <f>'ادخال البيانات'!Z208</f>
        <v>0</v>
      </c>
      <c r="S203">
        <f>'ادخال البيانات'!AA208</f>
        <v>0</v>
      </c>
      <c r="T203">
        <f>'ادخال البيانات'!AB208</f>
        <v>0</v>
      </c>
      <c r="U203">
        <f>'ادخال البيانات'!AC208</f>
        <v>0</v>
      </c>
      <c r="V203">
        <f>'ادخال البيانات'!AD208</f>
        <v>0</v>
      </c>
      <c r="W203">
        <f>'ادخال البيانات'!AE208</f>
        <v>0</v>
      </c>
      <c r="X203">
        <f>'ادخال البيانات'!AF208</f>
        <v>0</v>
      </c>
      <c r="Y203">
        <f>'ادخال البيانات'!AG208</f>
        <v>0</v>
      </c>
      <c r="Z203">
        <f>'ادخال البيانات'!AH208</f>
        <v>0</v>
      </c>
      <c r="AA203">
        <f>'ادخال البيانات'!AI208</f>
        <v>0</v>
      </c>
    </row>
    <row r="204" spans="1:27" x14ac:dyDescent="0.2">
      <c r="A204">
        <f>'ادخال البيانات'!I209</f>
        <v>0</v>
      </c>
      <c r="B204">
        <f>'ادخال البيانات'!J209</f>
        <v>0</v>
      </c>
      <c r="C204">
        <f>'ادخال البيانات'!K209</f>
        <v>0</v>
      </c>
      <c r="D204">
        <f>'ادخال البيانات'!L209</f>
        <v>0</v>
      </c>
      <c r="E204">
        <f>'ادخال البيانات'!M209</f>
        <v>0</v>
      </c>
      <c r="F204">
        <f>'ادخال البيانات'!N209</f>
        <v>0</v>
      </c>
      <c r="G204">
        <f>'ادخال البيانات'!O209</f>
        <v>0</v>
      </c>
      <c r="H204">
        <f>'ادخال البيانات'!P209</f>
        <v>0</v>
      </c>
      <c r="I204">
        <f>'ادخال البيانات'!Q209</f>
        <v>0</v>
      </c>
      <c r="J204">
        <f>'ادخال البيانات'!R209</f>
        <v>0</v>
      </c>
      <c r="K204">
        <f>'ادخال البيانات'!S209</f>
        <v>0</v>
      </c>
      <c r="L204">
        <f>'ادخال البيانات'!T209</f>
        <v>0</v>
      </c>
      <c r="M204">
        <f>'ادخال البيانات'!U209</f>
        <v>0</v>
      </c>
      <c r="N204">
        <f>'ادخال البيانات'!V209</f>
        <v>0</v>
      </c>
      <c r="O204">
        <f>'ادخال البيانات'!W209</f>
        <v>0</v>
      </c>
      <c r="P204">
        <f>'ادخال البيانات'!X209</f>
        <v>0</v>
      </c>
      <c r="Q204">
        <f>'ادخال البيانات'!Y209</f>
        <v>0</v>
      </c>
      <c r="R204">
        <f>'ادخال البيانات'!Z209</f>
        <v>0</v>
      </c>
      <c r="S204">
        <f>'ادخال البيانات'!AA209</f>
        <v>0</v>
      </c>
      <c r="T204">
        <f>'ادخال البيانات'!AB209</f>
        <v>0</v>
      </c>
      <c r="U204">
        <f>'ادخال البيانات'!AC209</f>
        <v>0</v>
      </c>
      <c r="V204">
        <f>'ادخال البيانات'!AD209</f>
        <v>0</v>
      </c>
      <c r="W204">
        <f>'ادخال البيانات'!AE209</f>
        <v>0</v>
      </c>
      <c r="X204">
        <f>'ادخال البيانات'!AF209</f>
        <v>0</v>
      </c>
      <c r="Y204">
        <f>'ادخال البيانات'!AG209</f>
        <v>0</v>
      </c>
      <c r="Z204">
        <f>'ادخال البيانات'!AH209</f>
        <v>0</v>
      </c>
      <c r="AA204">
        <f>'ادخال البيانات'!AI209</f>
        <v>0</v>
      </c>
    </row>
    <row r="205" spans="1:27" x14ac:dyDescent="0.2">
      <c r="A205">
        <f>'ادخال البيانات'!I210</f>
        <v>0</v>
      </c>
      <c r="B205">
        <f>'ادخال البيانات'!J210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ورقة16">
    <tabColor rgb="FFFF99FF"/>
  </sheetPr>
  <dimension ref="A12:BH12"/>
  <sheetViews>
    <sheetView rightToLeft="1" workbookViewId="0">
      <selection activeCell="F29" sqref="F29"/>
    </sheetView>
  </sheetViews>
  <sheetFormatPr defaultColWidth="0" defaultRowHeight="15" x14ac:dyDescent="0.2"/>
  <cols>
    <col min="1" max="14" width="9.01171875" customWidth="1"/>
    <col min="15" max="59" width="9.01171875" hidden="1" customWidth="1"/>
    <col min="60" max="60" width="0" hidden="1" customWidth="1"/>
    <col min="61" max="16384" width="9.01171875" hidden="1"/>
  </cols>
  <sheetData>
    <row r="12" spans="60:60" x14ac:dyDescent="0.2">
      <c r="BH12" s="204"/>
    </row>
  </sheetData>
  <sheetProtection password="CC33" sheet="1" objects="1" scenarios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ورقة4">
    <tabColor theme="5" tint="0.39997558519241921"/>
    <pageSetUpPr fitToPage="1"/>
  </sheetPr>
  <dimension ref="A1:BH208"/>
  <sheetViews>
    <sheetView rightToLeft="1" topLeftCell="I1" zoomScale="85" zoomScaleNormal="85" workbookViewId="0"/>
  </sheetViews>
  <sheetFormatPr defaultColWidth="0" defaultRowHeight="15" x14ac:dyDescent="0.2"/>
  <cols>
    <col min="1" max="8" width="0" hidden="1" customWidth="1"/>
    <col min="9" max="9" width="14.9296875" customWidth="1"/>
    <col min="10" max="30" width="5.6484375" style="4" customWidth="1"/>
    <col min="31" max="39" width="5.6484375" style="4" hidden="1" customWidth="1"/>
    <col min="40" max="46" width="9.01171875" hidden="1" customWidth="1"/>
    <col min="47" max="50" width="0" hidden="1" customWidth="1"/>
    <col min="51" max="51" width="9.55078125" style="2" hidden="1" customWidth="1"/>
    <col min="52" max="60" width="0" hidden="1" customWidth="1"/>
    <col min="61" max="16384" width="9.01171875" hidden="1"/>
  </cols>
  <sheetData>
    <row r="1" spans="1:60" x14ac:dyDescent="0.2">
      <c r="AP1" s="26"/>
      <c r="AQ1" s="26"/>
    </row>
    <row r="2" spans="1:60" ht="24" customHeight="1" x14ac:dyDescent="0.2">
      <c r="I2" s="341"/>
      <c r="J2" s="565" t="s">
        <v>57</v>
      </c>
      <c r="K2" s="565"/>
      <c r="L2" s="565">
        <f>'الترتيب حسب النسبة المئوية'!D2</f>
        <v>0</v>
      </c>
      <c r="M2" s="565"/>
      <c r="N2" s="565"/>
      <c r="O2" s="565"/>
      <c r="P2" s="565"/>
      <c r="Q2" s="342"/>
      <c r="S2" s="565" t="s">
        <v>56</v>
      </c>
      <c r="T2" s="565"/>
      <c r="U2" s="565"/>
      <c r="V2" s="565"/>
      <c r="W2" s="342"/>
      <c r="X2" s="342" t="s">
        <v>76</v>
      </c>
      <c r="Y2" s="565">
        <f>'الترتيب حسب النسبة المئوية'!L2</f>
        <v>0</v>
      </c>
      <c r="Z2" s="565"/>
      <c r="AA2" s="47"/>
      <c r="AB2" s="47"/>
      <c r="AC2" s="47"/>
      <c r="AD2" s="47"/>
      <c r="AP2" s="343"/>
      <c r="AQ2" s="344"/>
      <c r="AY2" s="345"/>
    </row>
    <row r="3" spans="1:60" x14ac:dyDescent="0.2">
      <c r="A3" t="s">
        <v>19</v>
      </c>
      <c r="B3" t="s">
        <v>20</v>
      </c>
      <c r="C3" t="s">
        <v>21</v>
      </c>
      <c r="D3" t="s">
        <v>24</v>
      </c>
      <c r="E3" t="s">
        <v>25</v>
      </c>
      <c r="F3" t="s">
        <v>22</v>
      </c>
      <c r="G3" t="s">
        <v>23</v>
      </c>
      <c r="H3" t="s">
        <v>26</v>
      </c>
      <c r="AP3" s="27"/>
      <c r="AQ3" s="28"/>
      <c r="AV3">
        <f>COUNTIF(J3:AL3,"=1")</f>
        <v>0</v>
      </c>
      <c r="AW3">
        <f>COUNTIF(J3:AL3,"=0")</f>
        <v>0</v>
      </c>
      <c r="AX3">
        <f>SUM(AV3:AW3)</f>
        <v>0</v>
      </c>
      <c r="AY3" s="2" t="e">
        <f>AV3/AX3</f>
        <v>#DIV/0!</v>
      </c>
      <c r="BA3">
        <f>COUNTIF(J:J,"&lt;=1")</f>
        <v>3</v>
      </c>
    </row>
    <row r="4" spans="1:60" ht="24.75" customHeight="1" x14ac:dyDescent="0.2">
      <c r="A4" t="s">
        <v>19</v>
      </c>
      <c r="B4" t="s">
        <v>20</v>
      </c>
      <c r="C4" t="s">
        <v>21</v>
      </c>
      <c r="D4" t="s">
        <v>24</v>
      </c>
      <c r="E4" t="s">
        <v>25</v>
      </c>
      <c r="F4" t="s">
        <v>22</v>
      </c>
      <c r="G4" t="s">
        <v>23</v>
      </c>
      <c r="H4" t="s">
        <v>27</v>
      </c>
      <c r="I4" s="25" t="s">
        <v>69</v>
      </c>
      <c r="J4" s="44">
        <v>1</v>
      </c>
      <c r="K4" s="44">
        <v>2</v>
      </c>
      <c r="L4" s="44">
        <v>3</v>
      </c>
      <c r="M4" s="44">
        <v>4</v>
      </c>
      <c r="N4" s="44">
        <v>5</v>
      </c>
      <c r="O4" s="44">
        <v>6</v>
      </c>
      <c r="P4" s="44">
        <v>7</v>
      </c>
      <c r="Q4" s="44">
        <v>8</v>
      </c>
      <c r="R4" s="44">
        <v>9</v>
      </c>
      <c r="S4" s="44">
        <v>10</v>
      </c>
      <c r="T4" s="44">
        <v>11</v>
      </c>
      <c r="U4" s="44">
        <v>12</v>
      </c>
      <c r="V4" s="44">
        <v>13</v>
      </c>
      <c r="W4" s="44">
        <v>14</v>
      </c>
      <c r="X4" s="44">
        <v>15</v>
      </c>
      <c r="Y4" s="44">
        <v>16</v>
      </c>
      <c r="Z4" s="44">
        <v>17</v>
      </c>
      <c r="AA4" s="44">
        <v>18</v>
      </c>
      <c r="AB4" s="44">
        <v>19</v>
      </c>
      <c r="AC4" s="44">
        <v>20</v>
      </c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V4">
        <f>COUNTIF(J4:AL4,"=1")</f>
        <v>1</v>
      </c>
      <c r="AW4">
        <f>COUNTIF(J4:AL4,"=0")</f>
        <v>0</v>
      </c>
      <c r="AX4">
        <f t="shared" ref="AX4:AX67" si="0">SUM(AV4:AW4)</f>
        <v>1</v>
      </c>
      <c r="AY4" s="2">
        <f t="shared" ref="AY4:AY67" si="1">AV4/AX4</f>
        <v>1</v>
      </c>
      <c r="BA4">
        <f>COUNTIF(K:K,"&lt;=1")</f>
        <v>2</v>
      </c>
    </row>
    <row r="5" spans="1:60" ht="15" customHeight="1" x14ac:dyDescent="0.2">
      <c r="A5" t="s">
        <v>19</v>
      </c>
      <c r="B5" t="s">
        <v>20</v>
      </c>
      <c r="C5" t="s">
        <v>21</v>
      </c>
      <c r="D5" t="s">
        <v>24</v>
      </c>
      <c r="E5" t="s">
        <v>25</v>
      </c>
      <c r="F5" t="s">
        <v>22</v>
      </c>
      <c r="G5" t="s">
        <v>23</v>
      </c>
      <c r="H5" t="s">
        <v>28</v>
      </c>
      <c r="I5" s="5" t="s">
        <v>67</v>
      </c>
      <c r="J5" s="5">
        <f>'ادخال البيانات'!B455</f>
        <v>0</v>
      </c>
      <c r="K5" s="5">
        <f>'ادخال البيانات'!C455</f>
        <v>0</v>
      </c>
      <c r="L5" s="5">
        <f>'ادخال البيانات'!D455</f>
        <v>0</v>
      </c>
      <c r="M5" s="5">
        <f>'ادخال البيانات'!E455</f>
        <v>0</v>
      </c>
      <c r="N5" s="5">
        <f>'ادخال البيانات'!F455</f>
        <v>0</v>
      </c>
      <c r="O5" s="5">
        <f>'ادخال البيانات'!G455</f>
        <v>0</v>
      </c>
      <c r="P5" s="5">
        <f>'ادخال البيانات'!H455</f>
        <v>0</v>
      </c>
      <c r="Q5" s="5">
        <f>'ادخال البيانات'!I455</f>
        <v>0</v>
      </c>
      <c r="R5" s="5">
        <f>'ادخال البيانات'!J455</f>
        <v>0</v>
      </c>
      <c r="S5" s="5">
        <f>'ادخال البيانات'!K455</f>
        <v>0</v>
      </c>
      <c r="T5" s="5">
        <f>'ادخال البيانات'!L455</f>
        <v>0</v>
      </c>
      <c r="U5" s="5">
        <f>'ادخال البيانات'!M455</f>
        <v>0</v>
      </c>
      <c r="V5" s="5">
        <f>'ادخال البيانات'!N455</f>
        <v>0</v>
      </c>
      <c r="W5" s="5">
        <f>'ادخال البيانات'!O455</f>
        <v>0</v>
      </c>
      <c r="X5" s="5">
        <f>'ادخال البيانات'!P455</f>
        <v>0</v>
      </c>
      <c r="Y5" s="5">
        <f>'ادخال البيانات'!Q455</f>
        <v>0</v>
      </c>
      <c r="Z5" s="5">
        <f>'ادخال البيانات'!R455</f>
        <v>0</v>
      </c>
      <c r="AA5" s="5">
        <f>'ادخال البيانات'!S455</f>
        <v>0</v>
      </c>
      <c r="AB5" s="5">
        <f>'ادخال البيانات'!T455</f>
        <v>0</v>
      </c>
      <c r="AC5" s="5">
        <f>'ادخال البيانات'!U455</f>
        <v>0</v>
      </c>
      <c r="AV5">
        <f>COUNTIF(J5:AL5,"=1")</f>
        <v>0</v>
      </c>
      <c r="AW5">
        <f t="shared" ref="AW5:AW68" si="2">COUNTIF(J5:AL5,"=0")</f>
        <v>20</v>
      </c>
      <c r="AX5">
        <f t="shared" si="0"/>
        <v>20</v>
      </c>
      <c r="AY5" s="2">
        <f t="shared" si="1"/>
        <v>0</v>
      </c>
      <c r="BA5">
        <f>COUNTIF(L:L,"&lt;=1")</f>
        <v>3</v>
      </c>
    </row>
    <row r="6" spans="1:60" s="24" customFormat="1" ht="22.5" customHeight="1" x14ac:dyDescent="0.2">
      <c r="A6" s="24" t="s">
        <v>19</v>
      </c>
      <c r="B6" s="24" t="s">
        <v>20</v>
      </c>
      <c r="C6" s="24" t="s">
        <v>21</v>
      </c>
      <c r="D6" s="24" t="s">
        <v>24</v>
      </c>
      <c r="E6" s="24" t="s">
        <v>25</v>
      </c>
      <c r="F6" s="24" t="s">
        <v>22</v>
      </c>
      <c r="G6" s="24" t="s">
        <v>23</v>
      </c>
      <c r="H6" s="24" t="s">
        <v>29</v>
      </c>
      <c r="I6" s="29" t="s">
        <v>77</v>
      </c>
      <c r="J6" s="29" t="e">
        <f>'ادخال البيانات'!B456</f>
        <v>#DIV/0!</v>
      </c>
      <c r="K6" s="29" t="e">
        <f>'ادخال البيانات'!C456</f>
        <v>#DIV/0!</v>
      </c>
      <c r="L6" s="29" t="e">
        <f>'ادخال البيانات'!D456</f>
        <v>#DIV/0!</v>
      </c>
      <c r="M6" s="29" t="e">
        <f>'ادخال البيانات'!E456</f>
        <v>#DIV/0!</v>
      </c>
      <c r="N6" s="29" t="e">
        <f>'ادخال البيانات'!F456</f>
        <v>#DIV/0!</v>
      </c>
      <c r="O6" s="29" t="e">
        <f>'ادخال البيانات'!G456</f>
        <v>#DIV/0!</v>
      </c>
      <c r="P6" s="29" t="e">
        <f>'ادخال البيانات'!H456</f>
        <v>#DIV/0!</v>
      </c>
      <c r="Q6" s="29" t="e">
        <f>'ادخال البيانات'!I456</f>
        <v>#DIV/0!</v>
      </c>
      <c r="R6" s="29" t="e">
        <f>'ادخال البيانات'!J456</f>
        <v>#DIV/0!</v>
      </c>
      <c r="S6" s="29" t="e">
        <f>'ادخال البيانات'!K456</f>
        <v>#DIV/0!</v>
      </c>
      <c r="T6" s="29" t="e">
        <f>'ادخال البيانات'!L456</f>
        <v>#DIV/0!</v>
      </c>
      <c r="U6" s="29" t="e">
        <f>'ادخال البيانات'!M456</f>
        <v>#DIV/0!</v>
      </c>
      <c r="V6" s="29" t="e">
        <f>'ادخال البيانات'!N456</f>
        <v>#DIV/0!</v>
      </c>
      <c r="W6" s="29" t="e">
        <f>'ادخال البيانات'!O456</f>
        <v>#DIV/0!</v>
      </c>
      <c r="X6" s="29" t="e">
        <f>'ادخال البيانات'!P456</f>
        <v>#DIV/0!</v>
      </c>
      <c r="Y6" s="29" t="e">
        <f>'ادخال البيانات'!Q456</f>
        <v>#DIV/0!</v>
      </c>
      <c r="Z6" s="29" t="e">
        <f>'ادخال البيانات'!R456</f>
        <v>#DIV/0!</v>
      </c>
      <c r="AA6" s="29" t="e">
        <f>'ادخال البيانات'!S456</f>
        <v>#DIV/0!</v>
      </c>
      <c r="AB6" s="29" t="e">
        <f>'ادخال البيانات'!T456</f>
        <v>#DIV/0!</v>
      </c>
      <c r="AC6" s="29" t="e">
        <f>'ادخال البيانات'!U456</f>
        <v>#DIV/0!</v>
      </c>
      <c r="AD6" s="388"/>
      <c r="AE6" s="388"/>
      <c r="AF6" s="388"/>
      <c r="AG6" s="388"/>
      <c r="AH6" s="388"/>
      <c r="AI6" s="388"/>
      <c r="AJ6" s="388"/>
      <c r="AK6" s="388"/>
      <c r="AL6" s="388"/>
      <c r="AM6" s="388"/>
      <c r="AV6" s="24">
        <f t="shared" ref="AV6:AV69" si="3">COUNTIF(J6:AL6,"=1")</f>
        <v>0</v>
      </c>
      <c r="AW6" s="24">
        <f t="shared" si="2"/>
        <v>0</v>
      </c>
      <c r="AX6" s="24">
        <f t="shared" si="0"/>
        <v>0</v>
      </c>
      <c r="AY6" s="24" t="e">
        <f t="shared" si="1"/>
        <v>#DIV/0!</v>
      </c>
      <c r="BA6" s="24">
        <f>COUNTIF(M:M,"&lt;=1")</f>
        <v>2</v>
      </c>
    </row>
    <row r="7" spans="1:60" x14ac:dyDescent="0.2">
      <c r="A7" t="s">
        <v>19</v>
      </c>
      <c r="B7" t="s">
        <v>20</v>
      </c>
      <c r="C7" t="s">
        <v>21</v>
      </c>
      <c r="D7" t="s">
        <v>24</v>
      </c>
      <c r="E7" t="s">
        <v>25</v>
      </c>
      <c r="F7" t="s">
        <v>22</v>
      </c>
      <c r="G7" t="s">
        <v>23</v>
      </c>
      <c r="H7" t="s">
        <v>30</v>
      </c>
      <c r="I7" s="6" t="s">
        <v>139</v>
      </c>
      <c r="J7" s="6">
        <f>'التقرير الختامي'!$D$13-J5</f>
        <v>0</v>
      </c>
      <c r="K7" s="6">
        <f>'التقرير الختامي'!$D$13-K5</f>
        <v>0</v>
      </c>
      <c r="L7" s="6">
        <f>'التقرير الختامي'!$D$13-L5</f>
        <v>0</v>
      </c>
      <c r="M7" s="6">
        <f>'التقرير الختامي'!$D$13-M5</f>
        <v>0</v>
      </c>
      <c r="N7" s="6">
        <f>'التقرير الختامي'!$D$13-N5</f>
        <v>0</v>
      </c>
      <c r="O7" s="6">
        <f>'التقرير الختامي'!$D$13-O5</f>
        <v>0</v>
      </c>
      <c r="P7" s="6">
        <f>'التقرير الختامي'!$D$13-P5</f>
        <v>0</v>
      </c>
      <c r="Q7" s="6">
        <f>'التقرير الختامي'!$D$13-Q5</f>
        <v>0</v>
      </c>
      <c r="R7" s="6">
        <f>'التقرير الختامي'!$D$13-R5</f>
        <v>0</v>
      </c>
      <c r="S7" s="6">
        <f>'التقرير الختامي'!$D$13-S5</f>
        <v>0</v>
      </c>
      <c r="T7" s="6">
        <f>'التقرير الختامي'!$D$13-T5</f>
        <v>0</v>
      </c>
      <c r="U7" s="6">
        <f>'التقرير الختامي'!$D$13-U5</f>
        <v>0</v>
      </c>
      <c r="V7" s="6">
        <f>'التقرير الختامي'!$D$13-V5</f>
        <v>0</v>
      </c>
      <c r="W7" s="6">
        <f>'التقرير الختامي'!$D$13-W5</f>
        <v>0</v>
      </c>
      <c r="X7" s="6">
        <f>'التقرير الختامي'!$D$13-X5</f>
        <v>0</v>
      </c>
      <c r="Y7" s="6">
        <f>'التقرير الختامي'!$D$13-Y5</f>
        <v>0</v>
      </c>
      <c r="Z7" s="6">
        <f>'التقرير الختامي'!$D$13-Z5</f>
        <v>0</v>
      </c>
      <c r="AA7" s="6">
        <f>'التقرير الختامي'!$D$13-AA5</f>
        <v>0</v>
      </c>
      <c r="AB7" s="6">
        <f>'التقرير الختامي'!$D$13-AB5</f>
        <v>0</v>
      </c>
      <c r="AC7" s="6">
        <f>'التقرير الختامي'!$D$13-AC5</f>
        <v>0</v>
      </c>
      <c r="AV7">
        <f t="shared" si="3"/>
        <v>0</v>
      </c>
      <c r="AW7">
        <f t="shared" si="2"/>
        <v>20</v>
      </c>
      <c r="AX7">
        <f t="shared" si="0"/>
        <v>20</v>
      </c>
      <c r="AY7" s="2">
        <f t="shared" si="1"/>
        <v>0</v>
      </c>
      <c r="BA7">
        <f>COUNTIF(N:N,"&lt;=1")</f>
        <v>2</v>
      </c>
    </row>
    <row r="8" spans="1:60" x14ac:dyDescent="0.2">
      <c r="A8" t="s">
        <v>19</v>
      </c>
      <c r="B8" t="s">
        <v>20</v>
      </c>
      <c r="C8" t="s">
        <v>21</v>
      </c>
      <c r="D8" t="s">
        <v>24</v>
      </c>
      <c r="E8" t="s">
        <v>25</v>
      </c>
      <c r="F8" t="s">
        <v>22</v>
      </c>
      <c r="G8" t="s">
        <v>23</v>
      </c>
      <c r="H8" t="s">
        <v>31</v>
      </c>
      <c r="M8" s="23"/>
      <c r="N8" s="23"/>
      <c r="O8" s="23"/>
      <c r="P8" s="23"/>
      <c r="Q8" s="23"/>
      <c r="W8" s="600"/>
      <c r="X8" s="600"/>
      <c r="Y8" s="600"/>
      <c r="Z8" s="600"/>
      <c r="AA8" s="600"/>
      <c r="AV8">
        <f t="shared" si="3"/>
        <v>0</v>
      </c>
      <c r="AW8">
        <f t="shared" si="2"/>
        <v>0</v>
      </c>
      <c r="AX8">
        <f t="shared" si="0"/>
        <v>0</v>
      </c>
      <c r="AY8" s="2" t="e">
        <f t="shared" si="1"/>
        <v>#DIV/0!</v>
      </c>
      <c r="BA8">
        <f>COUNTIF(O:O,"&lt;=1")</f>
        <v>2</v>
      </c>
    </row>
    <row r="9" spans="1:60" x14ac:dyDescent="0.2">
      <c r="A9" t="s">
        <v>19</v>
      </c>
      <c r="B9" t="s">
        <v>20</v>
      </c>
      <c r="C9" t="s">
        <v>21</v>
      </c>
      <c r="D9" t="s">
        <v>24</v>
      </c>
      <c r="E9" t="s">
        <v>25</v>
      </c>
      <c r="F9" t="s">
        <v>22</v>
      </c>
      <c r="G9" t="s">
        <v>23</v>
      </c>
      <c r="H9" t="s">
        <v>32</v>
      </c>
      <c r="AV9">
        <f t="shared" si="3"/>
        <v>0</v>
      </c>
      <c r="AW9">
        <f t="shared" si="2"/>
        <v>0</v>
      </c>
      <c r="AX9">
        <f t="shared" si="0"/>
        <v>0</v>
      </c>
      <c r="AY9" s="2" t="e">
        <f t="shared" si="1"/>
        <v>#DIV/0!</v>
      </c>
      <c r="BA9">
        <f>COUNTIF(P:P,"&lt;=1")</f>
        <v>2</v>
      </c>
    </row>
    <row r="10" spans="1:60" x14ac:dyDescent="0.2">
      <c r="A10" t="s">
        <v>19</v>
      </c>
      <c r="B10" t="s">
        <v>20</v>
      </c>
      <c r="C10" t="s">
        <v>21</v>
      </c>
      <c r="D10" t="s">
        <v>24</v>
      </c>
      <c r="E10" t="s">
        <v>25</v>
      </c>
      <c r="F10" t="s">
        <v>22</v>
      </c>
      <c r="G10" t="s">
        <v>23</v>
      </c>
      <c r="H10" t="s">
        <v>33</v>
      </c>
      <c r="AV10">
        <f t="shared" si="3"/>
        <v>0</v>
      </c>
      <c r="AW10">
        <f t="shared" si="2"/>
        <v>0</v>
      </c>
      <c r="AX10">
        <f t="shared" si="0"/>
        <v>0</v>
      </c>
      <c r="AY10" s="2" t="e">
        <f t="shared" si="1"/>
        <v>#DIV/0!</v>
      </c>
      <c r="BA10">
        <f>COUNTIF(Q:Q,"&lt;=1")</f>
        <v>2</v>
      </c>
    </row>
    <row r="11" spans="1:60" x14ac:dyDescent="0.2">
      <c r="A11" t="s">
        <v>19</v>
      </c>
      <c r="B11" t="s">
        <v>20</v>
      </c>
      <c r="C11" t="s">
        <v>21</v>
      </c>
      <c r="D11" t="s">
        <v>24</v>
      </c>
      <c r="E11" t="s">
        <v>25</v>
      </c>
      <c r="F11" t="s">
        <v>22</v>
      </c>
      <c r="G11" t="s">
        <v>23</v>
      </c>
      <c r="H11" t="s">
        <v>34</v>
      </c>
      <c r="AV11">
        <f t="shared" si="3"/>
        <v>0</v>
      </c>
      <c r="AW11">
        <f t="shared" si="2"/>
        <v>0</v>
      </c>
      <c r="AX11">
        <f t="shared" si="0"/>
        <v>0</v>
      </c>
      <c r="AY11" s="2" t="e">
        <f t="shared" si="1"/>
        <v>#DIV/0!</v>
      </c>
      <c r="BA11">
        <f>COUNTIF(R:R,"&lt;=1")</f>
        <v>2</v>
      </c>
    </row>
    <row r="12" spans="1:60" x14ac:dyDescent="0.2">
      <c r="A12" t="s">
        <v>19</v>
      </c>
      <c r="B12" t="s">
        <v>20</v>
      </c>
      <c r="C12" t="s">
        <v>21</v>
      </c>
      <c r="D12" t="s">
        <v>24</v>
      </c>
      <c r="E12" t="s">
        <v>25</v>
      </c>
      <c r="F12" t="s">
        <v>22</v>
      </c>
      <c r="G12" t="s">
        <v>23</v>
      </c>
      <c r="H12" t="s">
        <v>35</v>
      </c>
      <c r="AV12">
        <f t="shared" si="3"/>
        <v>0</v>
      </c>
      <c r="AW12">
        <f t="shared" si="2"/>
        <v>0</v>
      </c>
      <c r="AX12">
        <f t="shared" si="0"/>
        <v>0</v>
      </c>
      <c r="AY12" s="2" t="e">
        <f t="shared" si="1"/>
        <v>#DIV/0!</v>
      </c>
      <c r="BA12">
        <f>COUNTIF(S:S,"&lt;=1")</f>
        <v>2</v>
      </c>
      <c r="BH12" s="204"/>
    </row>
    <row r="13" spans="1:60" x14ac:dyDescent="0.2">
      <c r="A13" t="s">
        <v>19</v>
      </c>
      <c r="B13" t="s">
        <v>20</v>
      </c>
      <c r="C13" t="s">
        <v>21</v>
      </c>
      <c r="D13" t="s">
        <v>24</v>
      </c>
      <c r="E13" t="s">
        <v>25</v>
      </c>
      <c r="F13" t="s">
        <v>22</v>
      </c>
      <c r="G13" t="s">
        <v>23</v>
      </c>
      <c r="H13" t="s">
        <v>36</v>
      </c>
      <c r="AV13">
        <f t="shared" si="3"/>
        <v>0</v>
      </c>
      <c r="AW13">
        <f t="shared" si="2"/>
        <v>0</v>
      </c>
      <c r="AX13">
        <f t="shared" si="0"/>
        <v>0</v>
      </c>
      <c r="AY13" s="2" t="e">
        <f t="shared" si="1"/>
        <v>#DIV/0!</v>
      </c>
      <c r="BA13">
        <f>COUNTIF(T:T,"&lt;=1")</f>
        <v>2</v>
      </c>
    </row>
    <row r="14" spans="1:60" x14ac:dyDescent="0.2">
      <c r="A14" t="s">
        <v>19</v>
      </c>
      <c r="B14" t="s">
        <v>20</v>
      </c>
      <c r="C14" t="s">
        <v>21</v>
      </c>
      <c r="D14" t="s">
        <v>24</v>
      </c>
      <c r="E14" t="s">
        <v>25</v>
      </c>
      <c r="F14" t="s">
        <v>22</v>
      </c>
      <c r="G14" t="s">
        <v>23</v>
      </c>
      <c r="H14" t="s">
        <v>37</v>
      </c>
      <c r="AV14">
        <f t="shared" si="3"/>
        <v>0</v>
      </c>
      <c r="AW14">
        <f t="shared" si="2"/>
        <v>0</v>
      </c>
      <c r="AX14">
        <f t="shared" si="0"/>
        <v>0</v>
      </c>
      <c r="AY14" s="2" t="e">
        <f t="shared" si="1"/>
        <v>#DIV/0!</v>
      </c>
      <c r="BA14">
        <f>COUNTIF(U:U,"&lt;=1")</f>
        <v>2</v>
      </c>
    </row>
    <row r="15" spans="1:60" x14ac:dyDescent="0.2">
      <c r="A15" t="s">
        <v>19</v>
      </c>
      <c r="B15" t="s">
        <v>20</v>
      </c>
      <c r="C15" t="s">
        <v>21</v>
      </c>
      <c r="D15" t="s">
        <v>24</v>
      </c>
      <c r="E15" t="s">
        <v>25</v>
      </c>
      <c r="F15" t="s">
        <v>22</v>
      </c>
      <c r="G15" t="s">
        <v>23</v>
      </c>
      <c r="H15" t="s">
        <v>38</v>
      </c>
      <c r="AV15">
        <f t="shared" si="3"/>
        <v>0</v>
      </c>
      <c r="AW15">
        <f t="shared" si="2"/>
        <v>0</v>
      </c>
      <c r="AX15">
        <f t="shared" si="0"/>
        <v>0</v>
      </c>
      <c r="AY15" s="2" t="e">
        <f t="shared" si="1"/>
        <v>#DIV/0!</v>
      </c>
      <c r="BA15">
        <f>COUNTIF(V:V,"&lt;=1")</f>
        <v>2</v>
      </c>
    </row>
    <row r="16" spans="1:60" x14ac:dyDescent="0.2">
      <c r="A16" t="s">
        <v>19</v>
      </c>
      <c r="B16" t="s">
        <v>20</v>
      </c>
      <c r="C16" t="s">
        <v>21</v>
      </c>
      <c r="D16" t="s">
        <v>24</v>
      </c>
      <c r="E16" t="s">
        <v>25</v>
      </c>
      <c r="F16" t="s">
        <v>22</v>
      </c>
      <c r="G16" t="s">
        <v>23</v>
      </c>
      <c r="H16" t="s">
        <v>39</v>
      </c>
      <c r="AV16">
        <f t="shared" si="3"/>
        <v>0</v>
      </c>
      <c r="AW16">
        <f t="shared" si="2"/>
        <v>0</v>
      </c>
      <c r="AX16">
        <f t="shared" si="0"/>
        <v>0</v>
      </c>
      <c r="AY16" s="2" t="e">
        <f t="shared" si="1"/>
        <v>#DIV/0!</v>
      </c>
      <c r="BA16">
        <f>COUNTIF(W:W,"&lt;=1")</f>
        <v>2</v>
      </c>
    </row>
    <row r="17" spans="1:53" x14ac:dyDescent="0.2">
      <c r="A17" t="s">
        <v>19</v>
      </c>
      <c r="B17" t="s">
        <v>20</v>
      </c>
      <c r="C17" t="s">
        <v>21</v>
      </c>
      <c r="D17" t="s">
        <v>24</v>
      </c>
      <c r="E17" t="s">
        <v>25</v>
      </c>
      <c r="F17" t="s">
        <v>22</v>
      </c>
      <c r="G17" t="s">
        <v>23</v>
      </c>
      <c r="H17" t="s">
        <v>40</v>
      </c>
      <c r="AV17">
        <f t="shared" si="3"/>
        <v>0</v>
      </c>
      <c r="AW17">
        <f t="shared" si="2"/>
        <v>0</v>
      </c>
      <c r="AX17">
        <f t="shared" si="0"/>
        <v>0</v>
      </c>
      <c r="AY17" s="2" t="e">
        <f t="shared" si="1"/>
        <v>#DIV/0!</v>
      </c>
      <c r="BA17">
        <f>COUNTIF(X:X,"&lt;=1")</f>
        <v>2</v>
      </c>
    </row>
    <row r="18" spans="1:53" x14ac:dyDescent="0.2">
      <c r="A18" t="s">
        <v>19</v>
      </c>
      <c r="B18" t="s">
        <v>20</v>
      </c>
      <c r="C18" t="s">
        <v>21</v>
      </c>
      <c r="D18" t="s">
        <v>24</v>
      </c>
      <c r="E18" t="s">
        <v>25</v>
      </c>
      <c r="F18" t="s">
        <v>22</v>
      </c>
      <c r="G18" t="s">
        <v>23</v>
      </c>
      <c r="H18" t="s">
        <v>41</v>
      </c>
      <c r="AV18">
        <f t="shared" si="3"/>
        <v>0</v>
      </c>
      <c r="AW18">
        <f t="shared" si="2"/>
        <v>0</v>
      </c>
      <c r="AX18">
        <f t="shared" si="0"/>
        <v>0</v>
      </c>
      <c r="AY18" s="2" t="e">
        <f t="shared" si="1"/>
        <v>#DIV/0!</v>
      </c>
      <c r="BA18">
        <f>COUNTIF(Y:Y,"&lt;=1")</f>
        <v>3</v>
      </c>
    </row>
    <row r="19" spans="1:53" x14ac:dyDescent="0.2">
      <c r="A19" t="s">
        <v>19</v>
      </c>
      <c r="B19" t="s">
        <v>20</v>
      </c>
      <c r="C19" t="s">
        <v>21</v>
      </c>
      <c r="D19" t="s">
        <v>24</v>
      </c>
      <c r="E19" t="s">
        <v>25</v>
      </c>
      <c r="F19" t="s">
        <v>22</v>
      </c>
      <c r="G19" t="s">
        <v>23</v>
      </c>
      <c r="H19" t="s">
        <v>42</v>
      </c>
      <c r="AV19">
        <f t="shared" si="3"/>
        <v>0</v>
      </c>
      <c r="AW19">
        <f t="shared" si="2"/>
        <v>0</v>
      </c>
      <c r="AX19">
        <f t="shared" si="0"/>
        <v>0</v>
      </c>
      <c r="AY19" s="2" t="e">
        <f t="shared" si="1"/>
        <v>#DIV/0!</v>
      </c>
      <c r="BA19">
        <f>COUNTIF(Z:Z,"&lt;=1")</f>
        <v>2</v>
      </c>
    </row>
    <row r="20" spans="1:53" x14ac:dyDescent="0.2">
      <c r="A20" t="s">
        <v>19</v>
      </c>
      <c r="B20" t="s">
        <v>20</v>
      </c>
      <c r="C20" t="s">
        <v>21</v>
      </c>
      <c r="D20" t="s">
        <v>24</v>
      </c>
      <c r="E20" t="s">
        <v>25</v>
      </c>
      <c r="F20" t="s">
        <v>22</v>
      </c>
      <c r="G20" t="s">
        <v>23</v>
      </c>
      <c r="H20" t="s">
        <v>43</v>
      </c>
      <c r="AV20">
        <f t="shared" si="3"/>
        <v>0</v>
      </c>
      <c r="AW20">
        <f t="shared" si="2"/>
        <v>0</v>
      </c>
      <c r="AX20">
        <f t="shared" si="0"/>
        <v>0</v>
      </c>
      <c r="AY20" s="2" t="e">
        <f t="shared" si="1"/>
        <v>#DIV/0!</v>
      </c>
      <c r="BA20">
        <f>COUNTIF(AA:AA,"&lt;=1")</f>
        <v>2</v>
      </c>
    </row>
    <row r="21" spans="1:53" x14ac:dyDescent="0.2">
      <c r="A21" t="s">
        <v>19</v>
      </c>
      <c r="B21" t="s">
        <v>20</v>
      </c>
      <c r="C21" t="s">
        <v>21</v>
      </c>
      <c r="D21" t="s">
        <v>24</v>
      </c>
      <c r="E21" t="s">
        <v>25</v>
      </c>
      <c r="F21" t="s">
        <v>22</v>
      </c>
      <c r="G21" t="s">
        <v>23</v>
      </c>
      <c r="H21" t="s">
        <v>44</v>
      </c>
      <c r="AV21">
        <f t="shared" si="3"/>
        <v>0</v>
      </c>
      <c r="AW21">
        <f t="shared" si="2"/>
        <v>0</v>
      </c>
      <c r="AX21">
        <f t="shared" si="0"/>
        <v>0</v>
      </c>
      <c r="AY21" s="2" t="e">
        <f t="shared" si="1"/>
        <v>#DIV/0!</v>
      </c>
      <c r="BA21">
        <f>COUNTIF(AB:AB,"&lt;=1")</f>
        <v>2</v>
      </c>
    </row>
    <row r="22" spans="1:53" x14ac:dyDescent="0.2">
      <c r="A22" t="s">
        <v>19</v>
      </c>
      <c r="B22" t="s">
        <v>20</v>
      </c>
      <c r="C22" t="s">
        <v>21</v>
      </c>
      <c r="D22" t="s">
        <v>24</v>
      </c>
      <c r="E22" t="s">
        <v>25</v>
      </c>
      <c r="F22" t="s">
        <v>22</v>
      </c>
      <c r="G22" t="s">
        <v>23</v>
      </c>
      <c r="H22" t="s">
        <v>45</v>
      </c>
      <c r="AV22">
        <f t="shared" si="3"/>
        <v>0</v>
      </c>
      <c r="AW22">
        <f t="shared" si="2"/>
        <v>0</v>
      </c>
      <c r="AX22">
        <f t="shared" si="0"/>
        <v>0</v>
      </c>
      <c r="AY22" s="2" t="e">
        <f t="shared" si="1"/>
        <v>#DIV/0!</v>
      </c>
      <c r="BA22">
        <f>COUNTIF(AC:AC,"&lt;=1")</f>
        <v>2</v>
      </c>
    </row>
    <row r="23" spans="1:53" x14ac:dyDescent="0.2">
      <c r="A23" t="s">
        <v>19</v>
      </c>
      <c r="B23" t="s">
        <v>20</v>
      </c>
      <c r="C23" t="s">
        <v>21</v>
      </c>
      <c r="D23" t="s">
        <v>24</v>
      </c>
      <c r="E23" t="s">
        <v>25</v>
      </c>
      <c r="F23" t="s">
        <v>22</v>
      </c>
      <c r="G23" t="s">
        <v>23</v>
      </c>
      <c r="H23" t="s">
        <v>46</v>
      </c>
      <c r="AV23">
        <f t="shared" si="3"/>
        <v>0</v>
      </c>
      <c r="AW23">
        <f t="shared" si="2"/>
        <v>0</v>
      </c>
      <c r="AX23">
        <f t="shared" si="0"/>
        <v>0</v>
      </c>
      <c r="AY23" s="2" t="e">
        <f t="shared" si="1"/>
        <v>#DIV/0!</v>
      </c>
      <c r="BA23">
        <f>COUNTIF(AD:AD,"&lt;=1")</f>
        <v>0</v>
      </c>
    </row>
    <row r="24" spans="1:53" x14ac:dyDescent="0.2">
      <c r="A24" t="s">
        <v>19</v>
      </c>
      <c r="B24" t="s">
        <v>20</v>
      </c>
      <c r="C24" t="s">
        <v>21</v>
      </c>
      <c r="D24" t="s">
        <v>24</v>
      </c>
      <c r="E24" t="s">
        <v>25</v>
      </c>
      <c r="F24" t="s">
        <v>22</v>
      </c>
      <c r="G24" t="s">
        <v>23</v>
      </c>
      <c r="H24" t="s">
        <v>47</v>
      </c>
      <c r="AV24">
        <f t="shared" si="3"/>
        <v>0</v>
      </c>
      <c r="AW24">
        <f t="shared" si="2"/>
        <v>0</v>
      </c>
      <c r="AX24">
        <f t="shared" si="0"/>
        <v>0</v>
      </c>
      <c r="AY24" s="2" t="e">
        <f t="shared" si="1"/>
        <v>#DIV/0!</v>
      </c>
      <c r="BA24">
        <f>COUNTIF(AE:AE,"&lt;=1")</f>
        <v>0</v>
      </c>
    </row>
    <row r="25" spans="1:53" x14ac:dyDescent="0.2">
      <c r="A25" t="s">
        <v>19</v>
      </c>
      <c r="B25" t="s">
        <v>20</v>
      </c>
      <c r="C25" t="s">
        <v>21</v>
      </c>
      <c r="D25" t="s">
        <v>24</v>
      </c>
      <c r="E25" t="s">
        <v>25</v>
      </c>
      <c r="F25" t="s">
        <v>22</v>
      </c>
      <c r="G25" t="s">
        <v>23</v>
      </c>
      <c r="H25" t="s">
        <v>48</v>
      </c>
      <c r="AV25">
        <f t="shared" si="3"/>
        <v>0</v>
      </c>
      <c r="AW25">
        <f t="shared" si="2"/>
        <v>0</v>
      </c>
      <c r="AX25">
        <f t="shared" si="0"/>
        <v>0</v>
      </c>
      <c r="AY25" s="2" t="e">
        <f t="shared" si="1"/>
        <v>#DIV/0!</v>
      </c>
      <c r="BA25">
        <f>COUNTIF(AF:AF,"&lt;=1")</f>
        <v>0</v>
      </c>
    </row>
    <row r="26" spans="1:53" x14ac:dyDescent="0.2">
      <c r="A26" t="s">
        <v>19</v>
      </c>
      <c r="B26" t="s">
        <v>20</v>
      </c>
      <c r="C26" t="s">
        <v>21</v>
      </c>
      <c r="D26" t="s">
        <v>24</v>
      </c>
      <c r="E26" t="s">
        <v>25</v>
      </c>
      <c r="F26" t="s">
        <v>22</v>
      </c>
      <c r="G26" t="s">
        <v>23</v>
      </c>
      <c r="H26" t="s">
        <v>49</v>
      </c>
      <c r="AV26">
        <f t="shared" si="3"/>
        <v>0</v>
      </c>
      <c r="AW26">
        <f t="shared" si="2"/>
        <v>0</v>
      </c>
      <c r="AX26">
        <f t="shared" si="0"/>
        <v>0</v>
      </c>
      <c r="AY26" s="2" t="e">
        <f t="shared" si="1"/>
        <v>#DIV/0!</v>
      </c>
      <c r="BA26">
        <f>COUNTIF(AG:AG,"&lt;=1")</f>
        <v>0</v>
      </c>
    </row>
    <row r="27" spans="1:53" x14ac:dyDescent="0.2">
      <c r="A27" t="s">
        <v>19</v>
      </c>
      <c r="B27" t="s">
        <v>20</v>
      </c>
      <c r="C27" t="s">
        <v>21</v>
      </c>
      <c r="D27" t="s">
        <v>24</v>
      </c>
      <c r="E27" t="s">
        <v>25</v>
      </c>
      <c r="F27" t="s">
        <v>22</v>
      </c>
      <c r="G27" t="s">
        <v>23</v>
      </c>
      <c r="H27" t="s">
        <v>50</v>
      </c>
      <c r="AV27">
        <f t="shared" si="3"/>
        <v>0</v>
      </c>
      <c r="AW27">
        <f t="shared" si="2"/>
        <v>0</v>
      </c>
      <c r="AX27">
        <f t="shared" si="0"/>
        <v>0</v>
      </c>
      <c r="AY27" s="2" t="e">
        <f t="shared" si="1"/>
        <v>#DIV/0!</v>
      </c>
      <c r="BA27">
        <f>COUNTIF(AH:AH,"&lt;=1")</f>
        <v>0</v>
      </c>
    </row>
    <row r="28" spans="1:53" x14ac:dyDescent="0.2">
      <c r="A28" t="s">
        <v>19</v>
      </c>
      <c r="B28" t="s">
        <v>20</v>
      </c>
      <c r="C28" t="s">
        <v>21</v>
      </c>
      <c r="D28" t="s">
        <v>24</v>
      </c>
      <c r="E28" t="s">
        <v>25</v>
      </c>
      <c r="F28" t="s">
        <v>22</v>
      </c>
      <c r="G28" t="s">
        <v>23</v>
      </c>
      <c r="H28" t="s">
        <v>51</v>
      </c>
      <c r="AV28">
        <f t="shared" si="3"/>
        <v>0</v>
      </c>
      <c r="AW28">
        <f t="shared" si="2"/>
        <v>0</v>
      </c>
      <c r="AX28">
        <f t="shared" si="0"/>
        <v>0</v>
      </c>
      <c r="AY28" s="2" t="e">
        <f t="shared" si="1"/>
        <v>#DIV/0!</v>
      </c>
      <c r="BA28">
        <f>COUNTIF(AI:AI,"&lt;=1")</f>
        <v>0</v>
      </c>
    </row>
    <row r="29" spans="1:53" x14ac:dyDescent="0.2">
      <c r="A29" t="s">
        <v>19</v>
      </c>
      <c r="B29" t="s">
        <v>20</v>
      </c>
      <c r="C29" t="s">
        <v>21</v>
      </c>
      <c r="D29" t="s">
        <v>24</v>
      </c>
      <c r="E29" t="s">
        <v>25</v>
      </c>
      <c r="F29" t="s">
        <v>22</v>
      </c>
      <c r="G29" t="s">
        <v>23</v>
      </c>
      <c r="H29" t="s">
        <v>52</v>
      </c>
      <c r="AV29">
        <f t="shared" si="3"/>
        <v>0</v>
      </c>
      <c r="AW29">
        <f t="shared" si="2"/>
        <v>0</v>
      </c>
      <c r="AX29">
        <f t="shared" si="0"/>
        <v>0</v>
      </c>
      <c r="AY29" s="2" t="e">
        <f t="shared" si="1"/>
        <v>#DIV/0!</v>
      </c>
      <c r="BA29">
        <f>COUNTIF(AJ:AJ,"&lt;=1")</f>
        <v>0</v>
      </c>
    </row>
    <row r="30" spans="1:53" x14ac:dyDescent="0.2">
      <c r="A30" t="s">
        <v>19</v>
      </c>
      <c r="B30" t="s">
        <v>20</v>
      </c>
      <c r="C30" t="s">
        <v>21</v>
      </c>
      <c r="D30" t="s">
        <v>24</v>
      </c>
      <c r="E30" t="s">
        <v>25</v>
      </c>
      <c r="F30" t="s">
        <v>22</v>
      </c>
      <c r="G30" t="s">
        <v>23</v>
      </c>
      <c r="H30" t="s">
        <v>53</v>
      </c>
      <c r="AV30">
        <f t="shared" si="3"/>
        <v>0</v>
      </c>
      <c r="AW30">
        <f t="shared" si="2"/>
        <v>0</v>
      </c>
      <c r="AX30">
        <f t="shared" si="0"/>
        <v>0</v>
      </c>
      <c r="AY30" s="2" t="e">
        <f t="shared" si="1"/>
        <v>#DIV/0!</v>
      </c>
      <c r="BA30">
        <f>COUNTIF(AK:AK,"&lt;=1")</f>
        <v>0</v>
      </c>
    </row>
    <row r="31" spans="1:53" x14ac:dyDescent="0.2">
      <c r="A31" t="s">
        <v>19</v>
      </c>
      <c r="B31" t="s">
        <v>20</v>
      </c>
      <c r="C31" t="s">
        <v>21</v>
      </c>
      <c r="D31" t="s">
        <v>24</v>
      </c>
      <c r="E31" t="s">
        <v>25</v>
      </c>
      <c r="F31" t="s">
        <v>22</v>
      </c>
      <c r="G31" t="s">
        <v>23</v>
      </c>
      <c r="H31" t="s">
        <v>54</v>
      </c>
      <c r="AV31">
        <f t="shared" si="3"/>
        <v>0</v>
      </c>
      <c r="AW31">
        <f t="shared" si="2"/>
        <v>0</v>
      </c>
      <c r="AX31">
        <f t="shared" si="0"/>
        <v>0</v>
      </c>
      <c r="AY31" s="2" t="e">
        <f t="shared" si="1"/>
        <v>#DIV/0!</v>
      </c>
      <c r="BA31">
        <f>COUNTIF(AL:AL,"&lt;=1")</f>
        <v>0</v>
      </c>
    </row>
    <row r="32" spans="1:53" x14ac:dyDescent="0.2">
      <c r="A32" t="s">
        <v>19</v>
      </c>
      <c r="B32" t="s">
        <v>20</v>
      </c>
      <c r="C32" t="s">
        <v>21</v>
      </c>
      <c r="D32" t="s">
        <v>24</v>
      </c>
      <c r="E32" t="s">
        <v>25</v>
      </c>
      <c r="F32" t="s">
        <v>22</v>
      </c>
      <c r="G32" t="s">
        <v>23</v>
      </c>
      <c r="H32" t="s">
        <v>55</v>
      </c>
      <c r="AV32">
        <f t="shared" si="3"/>
        <v>0</v>
      </c>
      <c r="AW32">
        <f t="shared" si="2"/>
        <v>0</v>
      </c>
      <c r="AX32">
        <f t="shared" si="0"/>
        <v>0</v>
      </c>
      <c r="AY32" s="2" t="e">
        <f t="shared" si="1"/>
        <v>#DIV/0!</v>
      </c>
    </row>
    <row r="33" spans="48:51" x14ac:dyDescent="0.2">
      <c r="AV33">
        <f t="shared" si="3"/>
        <v>0</v>
      </c>
      <c r="AW33">
        <f t="shared" si="2"/>
        <v>0</v>
      </c>
      <c r="AX33">
        <f t="shared" si="0"/>
        <v>0</v>
      </c>
      <c r="AY33" s="2" t="e">
        <f t="shared" si="1"/>
        <v>#DIV/0!</v>
      </c>
    </row>
    <row r="34" spans="48:51" x14ac:dyDescent="0.2">
      <c r="AV34">
        <f t="shared" si="3"/>
        <v>0</v>
      </c>
      <c r="AW34">
        <f t="shared" si="2"/>
        <v>0</v>
      </c>
      <c r="AX34">
        <f t="shared" si="0"/>
        <v>0</v>
      </c>
      <c r="AY34" s="2" t="e">
        <f t="shared" si="1"/>
        <v>#DIV/0!</v>
      </c>
    </row>
    <row r="35" spans="48:51" x14ac:dyDescent="0.2">
      <c r="AV35">
        <f t="shared" si="3"/>
        <v>0</v>
      </c>
      <c r="AW35">
        <f t="shared" si="2"/>
        <v>0</v>
      </c>
      <c r="AX35">
        <f t="shared" si="0"/>
        <v>0</v>
      </c>
      <c r="AY35" s="2" t="e">
        <f t="shared" si="1"/>
        <v>#DIV/0!</v>
      </c>
    </row>
    <row r="36" spans="48:51" x14ac:dyDescent="0.2">
      <c r="AV36">
        <f t="shared" si="3"/>
        <v>0</v>
      </c>
      <c r="AW36">
        <f t="shared" si="2"/>
        <v>0</v>
      </c>
      <c r="AX36">
        <f t="shared" si="0"/>
        <v>0</v>
      </c>
      <c r="AY36" s="2" t="e">
        <f t="shared" si="1"/>
        <v>#DIV/0!</v>
      </c>
    </row>
    <row r="37" spans="48:51" x14ac:dyDescent="0.2">
      <c r="AV37">
        <f t="shared" si="3"/>
        <v>0</v>
      </c>
      <c r="AW37">
        <f t="shared" si="2"/>
        <v>0</v>
      </c>
      <c r="AX37">
        <f t="shared" si="0"/>
        <v>0</v>
      </c>
      <c r="AY37" s="2" t="e">
        <f t="shared" si="1"/>
        <v>#DIV/0!</v>
      </c>
    </row>
    <row r="38" spans="48:51" x14ac:dyDescent="0.2">
      <c r="AV38">
        <f t="shared" si="3"/>
        <v>0</v>
      </c>
      <c r="AW38">
        <f t="shared" si="2"/>
        <v>0</v>
      </c>
      <c r="AX38">
        <f t="shared" si="0"/>
        <v>0</v>
      </c>
      <c r="AY38" s="2" t="e">
        <f t="shared" si="1"/>
        <v>#DIV/0!</v>
      </c>
    </row>
    <row r="39" spans="48:51" x14ac:dyDescent="0.2">
      <c r="AV39">
        <f t="shared" si="3"/>
        <v>0</v>
      </c>
      <c r="AW39">
        <f t="shared" si="2"/>
        <v>0</v>
      </c>
      <c r="AX39">
        <f t="shared" si="0"/>
        <v>0</v>
      </c>
      <c r="AY39" s="2" t="e">
        <f t="shared" si="1"/>
        <v>#DIV/0!</v>
      </c>
    </row>
    <row r="40" spans="48:51" x14ac:dyDescent="0.2">
      <c r="AV40">
        <f t="shared" si="3"/>
        <v>0</v>
      </c>
      <c r="AW40">
        <f t="shared" si="2"/>
        <v>0</v>
      </c>
      <c r="AX40">
        <f t="shared" si="0"/>
        <v>0</v>
      </c>
      <c r="AY40" s="2" t="e">
        <f t="shared" si="1"/>
        <v>#DIV/0!</v>
      </c>
    </row>
    <row r="41" spans="48:51" x14ac:dyDescent="0.2">
      <c r="AV41">
        <f t="shared" si="3"/>
        <v>0</v>
      </c>
      <c r="AW41">
        <f t="shared" si="2"/>
        <v>0</v>
      </c>
      <c r="AX41">
        <f t="shared" si="0"/>
        <v>0</v>
      </c>
      <c r="AY41" s="2" t="e">
        <f t="shared" si="1"/>
        <v>#DIV/0!</v>
      </c>
    </row>
    <row r="42" spans="48:51" x14ac:dyDescent="0.2">
      <c r="AV42">
        <f t="shared" si="3"/>
        <v>0</v>
      </c>
      <c r="AW42">
        <f t="shared" si="2"/>
        <v>0</v>
      </c>
      <c r="AX42">
        <f t="shared" si="0"/>
        <v>0</v>
      </c>
      <c r="AY42" s="2" t="e">
        <f t="shared" si="1"/>
        <v>#DIV/0!</v>
      </c>
    </row>
    <row r="43" spans="48:51" x14ac:dyDescent="0.2">
      <c r="AV43">
        <f t="shared" si="3"/>
        <v>0</v>
      </c>
      <c r="AW43">
        <f t="shared" si="2"/>
        <v>0</v>
      </c>
      <c r="AX43">
        <f t="shared" si="0"/>
        <v>0</v>
      </c>
      <c r="AY43" s="2" t="e">
        <f t="shared" si="1"/>
        <v>#DIV/0!</v>
      </c>
    </row>
    <row r="44" spans="48:51" x14ac:dyDescent="0.2">
      <c r="AV44">
        <f t="shared" si="3"/>
        <v>0</v>
      </c>
      <c r="AW44">
        <f t="shared" si="2"/>
        <v>0</v>
      </c>
      <c r="AX44">
        <f t="shared" si="0"/>
        <v>0</v>
      </c>
      <c r="AY44" s="2" t="e">
        <f t="shared" si="1"/>
        <v>#DIV/0!</v>
      </c>
    </row>
    <row r="45" spans="48:51" x14ac:dyDescent="0.2">
      <c r="AV45">
        <f t="shared" si="3"/>
        <v>0</v>
      </c>
      <c r="AW45">
        <f t="shared" si="2"/>
        <v>0</v>
      </c>
      <c r="AX45">
        <f t="shared" si="0"/>
        <v>0</v>
      </c>
      <c r="AY45" s="2" t="e">
        <f t="shared" si="1"/>
        <v>#DIV/0!</v>
      </c>
    </row>
    <row r="46" spans="48:51" x14ac:dyDescent="0.2">
      <c r="AV46">
        <f t="shared" si="3"/>
        <v>0</v>
      </c>
      <c r="AW46">
        <f t="shared" si="2"/>
        <v>0</v>
      </c>
      <c r="AX46">
        <f t="shared" si="0"/>
        <v>0</v>
      </c>
      <c r="AY46" s="2" t="e">
        <f t="shared" si="1"/>
        <v>#DIV/0!</v>
      </c>
    </row>
    <row r="47" spans="48:51" x14ac:dyDescent="0.2">
      <c r="AV47">
        <f t="shared" si="3"/>
        <v>0</v>
      </c>
      <c r="AW47">
        <f t="shared" si="2"/>
        <v>0</v>
      </c>
      <c r="AX47">
        <f t="shared" si="0"/>
        <v>0</v>
      </c>
      <c r="AY47" s="2" t="e">
        <f t="shared" si="1"/>
        <v>#DIV/0!</v>
      </c>
    </row>
    <row r="48" spans="48:51" x14ac:dyDescent="0.2">
      <c r="AV48">
        <f t="shared" si="3"/>
        <v>0</v>
      </c>
      <c r="AW48">
        <f t="shared" si="2"/>
        <v>0</v>
      </c>
      <c r="AX48">
        <f t="shared" si="0"/>
        <v>0</v>
      </c>
      <c r="AY48" s="2" t="e">
        <f t="shared" si="1"/>
        <v>#DIV/0!</v>
      </c>
    </row>
    <row r="49" spans="48:51" x14ac:dyDescent="0.2">
      <c r="AV49">
        <f t="shared" si="3"/>
        <v>0</v>
      </c>
      <c r="AW49">
        <f t="shared" si="2"/>
        <v>0</v>
      </c>
      <c r="AX49">
        <f t="shared" si="0"/>
        <v>0</v>
      </c>
      <c r="AY49" s="2" t="e">
        <f t="shared" si="1"/>
        <v>#DIV/0!</v>
      </c>
    </row>
    <row r="50" spans="48:51" x14ac:dyDescent="0.2">
      <c r="AV50">
        <f t="shared" si="3"/>
        <v>0</v>
      </c>
      <c r="AW50">
        <f t="shared" si="2"/>
        <v>0</v>
      </c>
      <c r="AX50">
        <f t="shared" si="0"/>
        <v>0</v>
      </c>
      <c r="AY50" s="2" t="e">
        <f t="shared" si="1"/>
        <v>#DIV/0!</v>
      </c>
    </row>
    <row r="51" spans="48:51" x14ac:dyDescent="0.2">
      <c r="AV51">
        <f t="shared" si="3"/>
        <v>0</v>
      </c>
      <c r="AW51">
        <f t="shared" si="2"/>
        <v>0</v>
      </c>
      <c r="AX51">
        <f t="shared" si="0"/>
        <v>0</v>
      </c>
      <c r="AY51" s="2" t="e">
        <f t="shared" si="1"/>
        <v>#DIV/0!</v>
      </c>
    </row>
    <row r="52" spans="48:51" x14ac:dyDescent="0.2">
      <c r="AV52">
        <f t="shared" si="3"/>
        <v>0</v>
      </c>
      <c r="AW52">
        <f t="shared" si="2"/>
        <v>0</v>
      </c>
      <c r="AX52">
        <f t="shared" si="0"/>
        <v>0</v>
      </c>
      <c r="AY52" s="2" t="e">
        <f t="shared" si="1"/>
        <v>#DIV/0!</v>
      </c>
    </row>
    <row r="53" spans="48:51" x14ac:dyDescent="0.2">
      <c r="AV53">
        <f t="shared" si="3"/>
        <v>0</v>
      </c>
      <c r="AW53">
        <f t="shared" si="2"/>
        <v>0</v>
      </c>
      <c r="AX53">
        <f t="shared" si="0"/>
        <v>0</v>
      </c>
      <c r="AY53" s="2" t="e">
        <f t="shared" si="1"/>
        <v>#DIV/0!</v>
      </c>
    </row>
    <row r="54" spans="48:51" x14ac:dyDescent="0.2">
      <c r="AV54">
        <f t="shared" si="3"/>
        <v>0</v>
      </c>
      <c r="AW54">
        <f t="shared" si="2"/>
        <v>0</v>
      </c>
      <c r="AX54">
        <f t="shared" si="0"/>
        <v>0</v>
      </c>
      <c r="AY54" s="2" t="e">
        <f t="shared" si="1"/>
        <v>#DIV/0!</v>
      </c>
    </row>
    <row r="55" spans="48:51" x14ac:dyDescent="0.2">
      <c r="AV55">
        <f t="shared" si="3"/>
        <v>0</v>
      </c>
      <c r="AW55">
        <f t="shared" si="2"/>
        <v>0</v>
      </c>
      <c r="AX55">
        <f t="shared" si="0"/>
        <v>0</v>
      </c>
      <c r="AY55" s="2" t="e">
        <f t="shared" si="1"/>
        <v>#DIV/0!</v>
      </c>
    </row>
    <row r="56" spans="48:51" x14ac:dyDescent="0.2">
      <c r="AV56">
        <f t="shared" si="3"/>
        <v>0</v>
      </c>
      <c r="AW56">
        <f t="shared" si="2"/>
        <v>0</v>
      </c>
      <c r="AX56">
        <f t="shared" si="0"/>
        <v>0</v>
      </c>
      <c r="AY56" s="2" t="e">
        <f t="shared" si="1"/>
        <v>#DIV/0!</v>
      </c>
    </row>
    <row r="57" spans="48:51" x14ac:dyDescent="0.2">
      <c r="AV57">
        <f t="shared" si="3"/>
        <v>0</v>
      </c>
      <c r="AW57">
        <f t="shared" si="2"/>
        <v>0</v>
      </c>
      <c r="AX57">
        <f t="shared" si="0"/>
        <v>0</v>
      </c>
      <c r="AY57" s="2" t="e">
        <f t="shared" si="1"/>
        <v>#DIV/0!</v>
      </c>
    </row>
    <row r="58" spans="48:51" x14ac:dyDescent="0.2">
      <c r="AV58">
        <f t="shared" si="3"/>
        <v>0</v>
      </c>
      <c r="AW58">
        <f t="shared" si="2"/>
        <v>0</v>
      </c>
      <c r="AX58">
        <f t="shared" si="0"/>
        <v>0</v>
      </c>
      <c r="AY58" s="2" t="e">
        <f t="shared" si="1"/>
        <v>#DIV/0!</v>
      </c>
    </row>
    <row r="59" spans="48:51" x14ac:dyDescent="0.2">
      <c r="AV59">
        <f t="shared" si="3"/>
        <v>0</v>
      </c>
      <c r="AW59">
        <f t="shared" si="2"/>
        <v>0</v>
      </c>
      <c r="AX59">
        <f t="shared" si="0"/>
        <v>0</v>
      </c>
      <c r="AY59" s="2" t="e">
        <f t="shared" si="1"/>
        <v>#DIV/0!</v>
      </c>
    </row>
    <row r="60" spans="48:51" x14ac:dyDescent="0.2">
      <c r="AV60">
        <f t="shared" si="3"/>
        <v>0</v>
      </c>
      <c r="AW60">
        <f t="shared" si="2"/>
        <v>0</v>
      </c>
      <c r="AX60">
        <f t="shared" si="0"/>
        <v>0</v>
      </c>
      <c r="AY60" s="2" t="e">
        <f t="shared" si="1"/>
        <v>#DIV/0!</v>
      </c>
    </row>
    <row r="61" spans="48:51" x14ac:dyDescent="0.2">
      <c r="AV61">
        <f t="shared" si="3"/>
        <v>0</v>
      </c>
      <c r="AW61">
        <f t="shared" si="2"/>
        <v>0</v>
      </c>
      <c r="AX61">
        <f t="shared" si="0"/>
        <v>0</v>
      </c>
      <c r="AY61" s="2" t="e">
        <f t="shared" si="1"/>
        <v>#DIV/0!</v>
      </c>
    </row>
    <row r="62" spans="48:51" x14ac:dyDescent="0.2">
      <c r="AV62">
        <f t="shared" si="3"/>
        <v>0</v>
      </c>
      <c r="AW62">
        <f t="shared" si="2"/>
        <v>0</v>
      </c>
      <c r="AX62">
        <f t="shared" si="0"/>
        <v>0</v>
      </c>
      <c r="AY62" s="2" t="e">
        <f t="shared" si="1"/>
        <v>#DIV/0!</v>
      </c>
    </row>
    <row r="63" spans="48:51" x14ac:dyDescent="0.2">
      <c r="AV63">
        <f t="shared" si="3"/>
        <v>0</v>
      </c>
      <c r="AW63">
        <f t="shared" si="2"/>
        <v>0</v>
      </c>
      <c r="AX63">
        <f t="shared" si="0"/>
        <v>0</v>
      </c>
      <c r="AY63" s="2" t="e">
        <f t="shared" si="1"/>
        <v>#DIV/0!</v>
      </c>
    </row>
    <row r="64" spans="48:51" x14ac:dyDescent="0.2">
      <c r="AV64">
        <f t="shared" si="3"/>
        <v>0</v>
      </c>
      <c r="AW64">
        <f t="shared" si="2"/>
        <v>0</v>
      </c>
      <c r="AX64">
        <f t="shared" si="0"/>
        <v>0</v>
      </c>
      <c r="AY64" s="2" t="e">
        <f t="shared" si="1"/>
        <v>#DIV/0!</v>
      </c>
    </row>
    <row r="65" spans="48:51" x14ac:dyDescent="0.2">
      <c r="AV65">
        <f t="shared" si="3"/>
        <v>0</v>
      </c>
      <c r="AW65">
        <f t="shared" si="2"/>
        <v>0</v>
      </c>
      <c r="AX65">
        <f t="shared" si="0"/>
        <v>0</v>
      </c>
      <c r="AY65" s="2" t="e">
        <f t="shared" si="1"/>
        <v>#DIV/0!</v>
      </c>
    </row>
    <row r="66" spans="48:51" x14ac:dyDescent="0.2">
      <c r="AV66">
        <f t="shared" si="3"/>
        <v>0</v>
      </c>
      <c r="AW66">
        <f t="shared" si="2"/>
        <v>0</v>
      </c>
      <c r="AX66">
        <f t="shared" si="0"/>
        <v>0</v>
      </c>
      <c r="AY66" s="2" t="e">
        <f t="shared" si="1"/>
        <v>#DIV/0!</v>
      </c>
    </row>
    <row r="67" spans="48:51" x14ac:dyDescent="0.2">
      <c r="AV67">
        <f t="shared" si="3"/>
        <v>0</v>
      </c>
      <c r="AW67">
        <f t="shared" si="2"/>
        <v>0</v>
      </c>
      <c r="AX67">
        <f t="shared" si="0"/>
        <v>0</v>
      </c>
      <c r="AY67" s="2" t="e">
        <f t="shared" si="1"/>
        <v>#DIV/0!</v>
      </c>
    </row>
    <row r="68" spans="48:51" x14ac:dyDescent="0.2">
      <c r="AV68">
        <f t="shared" si="3"/>
        <v>0</v>
      </c>
      <c r="AW68">
        <f t="shared" si="2"/>
        <v>0</v>
      </c>
      <c r="AX68">
        <f t="shared" ref="AX68:AX131" si="4">SUM(AV68:AW68)</f>
        <v>0</v>
      </c>
      <c r="AY68" s="2" t="e">
        <f t="shared" ref="AY68:AY131" si="5">AV68/AX68</f>
        <v>#DIV/0!</v>
      </c>
    </row>
    <row r="69" spans="48:51" x14ac:dyDescent="0.2">
      <c r="AV69">
        <f t="shared" si="3"/>
        <v>0</v>
      </c>
      <c r="AW69">
        <f t="shared" ref="AW69:AW132" si="6">COUNTIF(J69:AL69,"=0")</f>
        <v>0</v>
      </c>
      <c r="AX69">
        <f t="shared" si="4"/>
        <v>0</v>
      </c>
      <c r="AY69" s="2" t="e">
        <f t="shared" si="5"/>
        <v>#DIV/0!</v>
      </c>
    </row>
    <row r="70" spans="48:51" x14ac:dyDescent="0.2">
      <c r="AV70">
        <f t="shared" ref="AV70:AV133" si="7">COUNTIF(J70:AL70,"=1")</f>
        <v>0</v>
      </c>
      <c r="AW70">
        <f t="shared" si="6"/>
        <v>0</v>
      </c>
      <c r="AX70">
        <f t="shared" si="4"/>
        <v>0</v>
      </c>
      <c r="AY70" s="2" t="e">
        <f t="shared" si="5"/>
        <v>#DIV/0!</v>
      </c>
    </row>
    <row r="71" spans="48:51" x14ac:dyDescent="0.2">
      <c r="AV71">
        <f t="shared" si="7"/>
        <v>0</v>
      </c>
      <c r="AW71">
        <f t="shared" si="6"/>
        <v>0</v>
      </c>
      <c r="AX71">
        <f t="shared" si="4"/>
        <v>0</v>
      </c>
      <c r="AY71" s="2" t="e">
        <f t="shared" si="5"/>
        <v>#DIV/0!</v>
      </c>
    </row>
    <row r="72" spans="48:51" x14ac:dyDescent="0.2">
      <c r="AV72">
        <f t="shared" si="7"/>
        <v>0</v>
      </c>
      <c r="AW72">
        <f t="shared" si="6"/>
        <v>0</v>
      </c>
      <c r="AX72">
        <f t="shared" si="4"/>
        <v>0</v>
      </c>
      <c r="AY72" s="2" t="e">
        <f t="shared" si="5"/>
        <v>#DIV/0!</v>
      </c>
    </row>
    <row r="73" spans="48:51" x14ac:dyDescent="0.2">
      <c r="AV73">
        <f t="shared" si="7"/>
        <v>0</v>
      </c>
      <c r="AW73">
        <f t="shared" si="6"/>
        <v>0</v>
      </c>
      <c r="AX73">
        <f t="shared" si="4"/>
        <v>0</v>
      </c>
      <c r="AY73" s="2" t="e">
        <f t="shared" si="5"/>
        <v>#DIV/0!</v>
      </c>
    </row>
    <row r="74" spans="48:51" x14ac:dyDescent="0.2">
      <c r="AV74">
        <f t="shared" si="7"/>
        <v>0</v>
      </c>
      <c r="AW74">
        <f t="shared" si="6"/>
        <v>0</v>
      </c>
      <c r="AX74">
        <f t="shared" si="4"/>
        <v>0</v>
      </c>
      <c r="AY74" s="2" t="e">
        <f t="shared" si="5"/>
        <v>#DIV/0!</v>
      </c>
    </row>
    <row r="75" spans="48:51" x14ac:dyDescent="0.2">
      <c r="AV75">
        <f t="shared" si="7"/>
        <v>0</v>
      </c>
      <c r="AW75">
        <f t="shared" si="6"/>
        <v>0</v>
      </c>
      <c r="AX75">
        <f t="shared" si="4"/>
        <v>0</v>
      </c>
      <c r="AY75" s="2" t="e">
        <f t="shared" si="5"/>
        <v>#DIV/0!</v>
      </c>
    </row>
    <row r="76" spans="48:51" x14ac:dyDescent="0.2">
      <c r="AV76">
        <f t="shared" si="7"/>
        <v>0</v>
      </c>
      <c r="AW76">
        <f t="shared" si="6"/>
        <v>0</v>
      </c>
      <c r="AX76">
        <f t="shared" si="4"/>
        <v>0</v>
      </c>
      <c r="AY76" s="2" t="e">
        <f t="shared" si="5"/>
        <v>#DIV/0!</v>
      </c>
    </row>
    <row r="77" spans="48:51" x14ac:dyDescent="0.2">
      <c r="AV77">
        <f t="shared" si="7"/>
        <v>0</v>
      </c>
      <c r="AW77">
        <f t="shared" si="6"/>
        <v>0</v>
      </c>
      <c r="AX77">
        <f t="shared" si="4"/>
        <v>0</v>
      </c>
      <c r="AY77" s="2" t="e">
        <f t="shared" si="5"/>
        <v>#DIV/0!</v>
      </c>
    </row>
    <row r="78" spans="48:51" x14ac:dyDescent="0.2">
      <c r="AV78">
        <f t="shared" si="7"/>
        <v>0</v>
      </c>
      <c r="AW78">
        <f t="shared" si="6"/>
        <v>0</v>
      </c>
      <c r="AX78">
        <f t="shared" si="4"/>
        <v>0</v>
      </c>
      <c r="AY78" s="2" t="e">
        <f t="shared" si="5"/>
        <v>#DIV/0!</v>
      </c>
    </row>
    <row r="79" spans="48:51" x14ac:dyDescent="0.2">
      <c r="AV79">
        <f t="shared" si="7"/>
        <v>0</v>
      </c>
      <c r="AW79">
        <f t="shared" si="6"/>
        <v>0</v>
      </c>
      <c r="AX79">
        <f t="shared" si="4"/>
        <v>0</v>
      </c>
      <c r="AY79" s="2" t="e">
        <f t="shared" si="5"/>
        <v>#DIV/0!</v>
      </c>
    </row>
    <row r="80" spans="48:51" x14ac:dyDescent="0.2">
      <c r="AV80">
        <f t="shared" si="7"/>
        <v>0</v>
      </c>
      <c r="AW80">
        <f t="shared" si="6"/>
        <v>0</v>
      </c>
      <c r="AX80">
        <f t="shared" si="4"/>
        <v>0</v>
      </c>
      <c r="AY80" s="2" t="e">
        <f t="shared" si="5"/>
        <v>#DIV/0!</v>
      </c>
    </row>
    <row r="81" spans="48:51" x14ac:dyDescent="0.2">
      <c r="AV81">
        <f t="shared" si="7"/>
        <v>0</v>
      </c>
      <c r="AW81">
        <f t="shared" si="6"/>
        <v>0</v>
      </c>
      <c r="AX81">
        <f t="shared" si="4"/>
        <v>0</v>
      </c>
      <c r="AY81" s="2" t="e">
        <f t="shared" si="5"/>
        <v>#DIV/0!</v>
      </c>
    </row>
    <row r="82" spans="48:51" x14ac:dyDescent="0.2">
      <c r="AV82">
        <f t="shared" si="7"/>
        <v>0</v>
      </c>
      <c r="AW82">
        <f t="shared" si="6"/>
        <v>0</v>
      </c>
      <c r="AX82">
        <f t="shared" si="4"/>
        <v>0</v>
      </c>
      <c r="AY82" s="2" t="e">
        <f t="shared" si="5"/>
        <v>#DIV/0!</v>
      </c>
    </row>
    <row r="83" spans="48:51" x14ac:dyDescent="0.2">
      <c r="AV83">
        <f t="shared" si="7"/>
        <v>0</v>
      </c>
      <c r="AW83">
        <f t="shared" si="6"/>
        <v>0</v>
      </c>
      <c r="AX83">
        <f t="shared" si="4"/>
        <v>0</v>
      </c>
      <c r="AY83" s="2" t="e">
        <f t="shared" si="5"/>
        <v>#DIV/0!</v>
      </c>
    </row>
    <row r="84" spans="48:51" x14ac:dyDescent="0.2">
      <c r="AV84">
        <f t="shared" si="7"/>
        <v>0</v>
      </c>
      <c r="AW84">
        <f t="shared" si="6"/>
        <v>0</v>
      </c>
      <c r="AX84">
        <f t="shared" si="4"/>
        <v>0</v>
      </c>
      <c r="AY84" s="2" t="e">
        <f t="shared" si="5"/>
        <v>#DIV/0!</v>
      </c>
    </row>
    <row r="85" spans="48:51" x14ac:dyDescent="0.2">
      <c r="AV85">
        <f t="shared" si="7"/>
        <v>0</v>
      </c>
      <c r="AW85">
        <f t="shared" si="6"/>
        <v>0</v>
      </c>
      <c r="AX85">
        <f t="shared" si="4"/>
        <v>0</v>
      </c>
      <c r="AY85" s="2" t="e">
        <f t="shared" si="5"/>
        <v>#DIV/0!</v>
      </c>
    </row>
    <row r="86" spans="48:51" x14ac:dyDescent="0.2">
      <c r="AV86">
        <f t="shared" si="7"/>
        <v>0</v>
      </c>
      <c r="AW86">
        <f t="shared" si="6"/>
        <v>0</v>
      </c>
      <c r="AX86">
        <f t="shared" si="4"/>
        <v>0</v>
      </c>
      <c r="AY86" s="2" t="e">
        <f t="shared" si="5"/>
        <v>#DIV/0!</v>
      </c>
    </row>
    <row r="87" spans="48:51" x14ac:dyDescent="0.2">
      <c r="AV87">
        <f t="shared" si="7"/>
        <v>0</v>
      </c>
      <c r="AW87">
        <f t="shared" si="6"/>
        <v>0</v>
      </c>
      <c r="AX87">
        <f t="shared" si="4"/>
        <v>0</v>
      </c>
      <c r="AY87" s="2" t="e">
        <f t="shared" si="5"/>
        <v>#DIV/0!</v>
      </c>
    </row>
    <row r="88" spans="48:51" x14ac:dyDescent="0.2">
      <c r="AV88">
        <f t="shared" si="7"/>
        <v>0</v>
      </c>
      <c r="AW88">
        <f t="shared" si="6"/>
        <v>0</v>
      </c>
      <c r="AX88">
        <f t="shared" si="4"/>
        <v>0</v>
      </c>
      <c r="AY88" s="2" t="e">
        <f t="shared" si="5"/>
        <v>#DIV/0!</v>
      </c>
    </row>
    <row r="89" spans="48:51" x14ac:dyDescent="0.2">
      <c r="AV89">
        <f t="shared" si="7"/>
        <v>0</v>
      </c>
      <c r="AW89">
        <f t="shared" si="6"/>
        <v>0</v>
      </c>
      <c r="AX89">
        <f t="shared" si="4"/>
        <v>0</v>
      </c>
      <c r="AY89" s="2" t="e">
        <f t="shared" si="5"/>
        <v>#DIV/0!</v>
      </c>
    </row>
    <row r="90" spans="48:51" x14ac:dyDescent="0.2">
      <c r="AV90">
        <f t="shared" si="7"/>
        <v>0</v>
      </c>
      <c r="AW90">
        <f t="shared" si="6"/>
        <v>0</v>
      </c>
      <c r="AX90">
        <f t="shared" si="4"/>
        <v>0</v>
      </c>
      <c r="AY90" s="2" t="e">
        <f t="shared" si="5"/>
        <v>#DIV/0!</v>
      </c>
    </row>
    <row r="91" spans="48:51" x14ac:dyDescent="0.2">
      <c r="AV91">
        <f t="shared" si="7"/>
        <v>0</v>
      </c>
      <c r="AW91">
        <f t="shared" si="6"/>
        <v>0</v>
      </c>
      <c r="AX91">
        <f t="shared" si="4"/>
        <v>0</v>
      </c>
      <c r="AY91" s="2" t="e">
        <f t="shared" si="5"/>
        <v>#DIV/0!</v>
      </c>
    </row>
    <row r="92" spans="48:51" x14ac:dyDescent="0.2">
      <c r="AV92">
        <f t="shared" si="7"/>
        <v>0</v>
      </c>
      <c r="AW92">
        <f t="shared" si="6"/>
        <v>0</v>
      </c>
      <c r="AX92">
        <f t="shared" si="4"/>
        <v>0</v>
      </c>
      <c r="AY92" s="2" t="e">
        <f t="shared" si="5"/>
        <v>#DIV/0!</v>
      </c>
    </row>
    <row r="93" spans="48:51" x14ac:dyDescent="0.2">
      <c r="AV93">
        <f t="shared" si="7"/>
        <v>0</v>
      </c>
      <c r="AW93">
        <f t="shared" si="6"/>
        <v>0</v>
      </c>
      <c r="AX93">
        <f t="shared" si="4"/>
        <v>0</v>
      </c>
      <c r="AY93" s="2" t="e">
        <f t="shared" si="5"/>
        <v>#DIV/0!</v>
      </c>
    </row>
    <row r="94" spans="48:51" x14ac:dyDescent="0.2">
      <c r="AV94">
        <f t="shared" si="7"/>
        <v>0</v>
      </c>
      <c r="AW94">
        <f t="shared" si="6"/>
        <v>0</v>
      </c>
      <c r="AX94">
        <f t="shared" si="4"/>
        <v>0</v>
      </c>
      <c r="AY94" s="2" t="e">
        <f t="shared" si="5"/>
        <v>#DIV/0!</v>
      </c>
    </row>
    <row r="95" spans="48:51" x14ac:dyDescent="0.2">
      <c r="AV95">
        <f t="shared" si="7"/>
        <v>0</v>
      </c>
      <c r="AW95">
        <f t="shared" si="6"/>
        <v>0</v>
      </c>
      <c r="AX95">
        <f t="shared" si="4"/>
        <v>0</v>
      </c>
      <c r="AY95" s="2" t="e">
        <f t="shared" si="5"/>
        <v>#DIV/0!</v>
      </c>
    </row>
    <row r="96" spans="48:51" x14ac:dyDescent="0.2">
      <c r="AV96">
        <f t="shared" si="7"/>
        <v>0</v>
      </c>
      <c r="AW96">
        <f t="shared" si="6"/>
        <v>0</v>
      </c>
      <c r="AX96">
        <f t="shared" si="4"/>
        <v>0</v>
      </c>
      <c r="AY96" s="2" t="e">
        <f t="shared" si="5"/>
        <v>#DIV/0!</v>
      </c>
    </row>
    <row r="97" spans="48:51" x14ac:dyDescent="0.2">
      <c r="AV97">
        <f t="shared" si="7"/>
        <v>0</v>
      </c>
      <c r="AW97">
        <f t="shared" si="6"/>
        <v>0</v>
      </c>
      <c r="AX97">
        <f t="shared" si="4"/>
        <v>0</v>
      </c>
      <c r="AY97" s="2" t="e">
        <f t="shared" si="5"/>
        <v>#DIV/0!</v>
      </c>
    </row>
    <row r="98" spans="48:51" x14ac:dyDescent="0.2">
      <c r="AV98">
        <f t="shared" si="7"/>
        <v>0</v>
      </c>
      <c r="AW98">
        <f t="shared" si="6"/>
        <v>0</v>
      </c>
      <c r="AX98">
        <f t="shared" si="4"/>
        <v>0</v>
      </c>
      <c r="AY98" s="2" t="e">
        <f t="shared" si="5"/>
        <v>#DIV/0!</v>
      </c>
    </row>
    <row r="99" spans="48:51" x14ac:dyDescent="0.2">
      <c r="AV99">
        <f t="shared" si="7"/>
        <v>0</v>
      </c>
      <c r="AW99">
        <f t="shared" si="6"/>
        <v>0</v>
      </c>
      <c r="AX99">
        <f t="shared" si="4"/>
        <v>0</v>
      </c>
      <c r="AY99" s="2" t="e">
        <f t="shared" si="5"/>
        <v>#DIV/0!</v>
      </c>
    </row>
    <row r="100" spans="48:51" x14ac:dyDescent="0.2">
      <c r="AV100">
        <f t="shared" si="7"/>
        <v>0</v>
      </c>
      <c r="AW100">
        <f t="shared" si="6"/>
        <v>0</v>
      </c>
      <c r="AX100">
        <f t="shared" si="4"/>
        <v>0</v>
      </c>
      <c r="AY100" s="2" t="e">
        <f t="shared" si="5"/>
        <v>#DIV/0!</v>
      </c>
    </row>
    <row r="101" spans="48:51" x14ac:dyDescent="0.2">
      <c r="AV101">
        <f t="shared" si="7"/>
        <v>0</v>
      </c>
      <c r="AW101">
        <f t="shared" si="6"/>
        <v>0</v>
      </c>
      <c r="AX101">
        <f t="shared" si="4"/>
        <v>0</v>
      </c>
      <c r="AY101" s="2" t="e">
        <f t="shared" si="5"/>
        <v>#DIV/0!</v>
      </c>
    </row>
    <row r="102" spans="48:51" x14ac:dyDescent="0.2">
      <c r="AV102">
        <f t="shared" si="7"/>
        <v>0</v>
      </c>
      <c r="AW102">
        <f t="shared" si="6"/>
        <v>0</v>
      </c>
      <c r="AX102">
        <f t="shared" si="4"/>
        <v>0</v>
      </c>
      <c r="AY102" s="2" t="e">
        <f t="shared" si="5"/>
        <v>#DIV/0!</v>
      </c>
    </row>
    <row r="103" spans="48:51" x14ac:dyDescent="0.2">
      <c r="AV103">
        <f t="shared" si="7"/>
        <v>0</v>
      </c>
      <c r="AW103">
        <f t="shared" si="6"/>
        <v>0</v>
      </c>
      <c r="AX103">
        <f t="shared" si="4"/>
        <v>0</v>
      </c>
      <c r="AY103" s="2" t="e">
        <f t="shared" si="5"/>
        <v>#DIV/0!</v>
      </c>
    </row>
    <row r="104" spans="48:51" x14ac:dyDescent="0.2">
      <c r="AV104">
        <f t="shared" si="7"/>
        <v>0</v>
      </c>
      <c r="AW104">
        <f t="shared" si="6"/>
        <v>0</v>
      </c>
      <c r="AX104">
        <f t="shared" si="4"/>
        <v>0</v>
      </c>
      <c r="AY104" s="2" t="e">
        <f t="shared" si="5"/>
        <v>#DIV/0!</v>
      </c>
    </row>
    <row r="105" spans="48:51" x14ac:dyDescent="0.2">
      <c r="AV105">
        <f t="shared" si="7"/>
        <v>0</v>
      </c>
      <c r="AW105">
        <f t="shared" si="6"/>
        <v>0</v>
      </c>
      <c r="AX105">
        <f t="shared" si="4"/>
        <v>0</v>
      </c>
      <c r="AY105" s="2" t="e">
        <f t="shared" si="5"/>
        <v>#DIV/0!</v>
      </c>
    </row>
    <row r="106" spans="48:51" x14ac:dyDescent="0.2">
      <c r="AV106">
        <f t="shared" si="7"/>
        <v>0</v>
      </c>
      <c r="AW106">
        <f t="shared" si="6"/>
        <v>0</v>
      </c>
      <c r="AX106">
        <f t="shared" si="4"/>
        <v>0</v>
      </c>
      <c r="AY106" s="2" t="e">
        <f t="shared" si="5"/>
        <v>#DIV/0!</v>
      </c>
    </row>
    <row r="107" spans="48:51" x14ac:dyDescent="0.2">
      <c r="AV107">
        <f t="shared" si="7"/>
        <v>0</v>
      </c>
      <c r="AW107">
        <f t="shared" si="6"/>
        <v>0</v>
      </c>
      <c r="AX107">
        <f t="shared" si="4"/>
        <v>0</v>
      </c>
      <c r="AY107" s="2" t="e">
        <f t="shared" si="5"/>
        <v>#DIV/0!</v>
      </c>
    </row>
    <row r="108" spans="48:51" x14ac:dyDescent="0.2">
      <c r="AV108">
        <f t="shared" si="7"/>
        <v>0</v>
      </c>
      <c r="AW108">
        <f t="shared" si="6"/>
        <v>0</v>
      </c>
      <c r="AX108">
        <f t="shared" si="4"/>
        <v>0</v>
      </c>
      <c r="AY108" s="2" t="e">
        <f t="shared" si="5"/>
        <v>#DIV/0!</v>
      </c>
    </row>
    <row r="109" spans="48:51" x14ac:dyDescent="0.2">
      <c r="AV109">
        <f t="shared" si="7"/>
        <v>0</v>
      </c>
      <c r="AW109">
        <f t="shared" si="6"/>
        <v>0</v>
      </c>
      <c r="AX109">
        <f t="shared" si="4"/>
        <v>0</v>
      </c>
      <c r="AY109" s="2" t="e">
        <f t="shared" si="5"/>
        <v>#DIV/0!</v>
      </c>
    </row>
    <row r="110" spans="48:51" x14ac:dyDescent="0.2">
      <c r="AV110">
        <f t="shared" si="7"/>
        <v>0</v>
      </c>
      <c r="AW110">
        <f t="shared" si="6"/>
        <v>0</v>
      </c>
      <c r="AX110">
        <f t="shared" si="4"/>
        <v>0</v>
      </c>
      <c r="AY110" s="2" t="e">
        <f t="shared" si="5"/>
        <v>#DIV/0!</v>
      </c>
    </row>
    <row r="111" spans="48:51" x14ac:dyDescent="0.2">
      <c r="AV111">
        <f t="shared" si="7"/>
        <v>0</v>
      </c>
      <c r="AW111">
        <f t="shared" si="6"/>
        <v>0</v>
      </c>
      <c r="AX111">
        <f t="shared" si="4"/>
        <v>0</v>
      </c>
      <c r="AY111" s="2" t="e">
        <f t="shared" si="5"/>
        <v>#DIV/0!</v>
      </c>
    </row>
    <row r="112" spans="48:51" x14ac:dyDescent="0.2">
      <c r="AV112">
        <f t="shared" si="7"/>
        <v>0</v>
      </c>
      <c r="AW112">
        <f t="shared" si="6"/>
        <v>0</v>
      </c>
      <c r="AX112">
        <f t="shared" si="4"/>
        <v>0</v>
      </c>
      <c r="AY112" s="2" t="e">
        <f t="shared" si="5"/>
        <v>#DIV/0!</v>
      </c>
    </row>
    <row r="113" spans="48:51" x14ac:dyDescent="0.2">
      <c r="AV113">
        <f t="shared" si="7"/>
        <v>0</v>
      </c>
      <c r="AW113">
        <f t="shared" si="6"/>
        <v>0</v>
      </c>
      <c r="AX113">
        <f t="shared" si="4"/>
        <v>0</v>
      </c>
      <c r="AY113" s="2" t="e">
        <f t="shared" si="5"/>
        <v>#DIV/0!</v>
      </c>
    </row>
    <row r="114" spans="48:51" x14ac:dyDescent="0.2">
      <c r="AV114">
        <f t="shared" si="7"/>
        <v>0</v>
      </c>
      <c r="AW114">
        <f t="shared" si="6"/>
        <v>0</v>
      </c>
      <c r="AX114">
        <f t="shared" si="4"/>
        <v>0</v>
      </c>
      <c r="AY114" s="2" t="e">
        <f t="shared" si="5"/>
        <v>#DIV/0!</v>
      </c>
    </row>
    <row r="115" spans="48:51" x14ac:dyDescent="0.2">
      <c r="AV115">
        <f t="shared" si="7"/>
        <v>0</v>
      </c>
      <c r="AW115">
        <f t="shared" si="6"/>
        <v>0</v>
      </c>
      <c r="AX115">
        <f t="shared" si="4"/>
        <v>0</v>
      </c>
      <c r="AY115" s="2" t="e">
        <f t="shared" si="5"/>
        <v>#DIV/0!</v>
      </c>
    </row>
    <row r="116" spans="48:51" x14ac:dyDescent="0.2">
      <c r="AV116">
        <f t="shared" si="7"/>
        <v>0</v>
      </c>
      <c r="AW116">
        <f t="shared" si="6"/>
        <v>0</v>
      </c>
      <c r="AX116">
        <f t="shared" si="4"/>
        <v>0</v>
      </c>
      <c r="AY116" s="2" t="e">
        <f t="shared" si="5"/>
        <v>#DIV/0!</v>
      </c>
    </row>
    <row r="117" spans="48:51" x14ac:dyDescent="0.2">
      <c r="AV117">
        <f t="shared" si="7"/>
        <v>0</v>
      </c>
      <c r="AW117">
        <f t="shared" si="6"/>
        <v>0</v>
      </c>
      <c r="AX117">
        <f t="shared" si="4"/>
        <v>0</v>
      </c>
      <c r="AY117" s="2" t="e">
        <f t="shared" si="5"/>
        <v>#DIV/0!</v>
      </c>
    </row>
    <row r="118" spans="48:51" x14ac:dyDescent="0.2">
      <c r="AV118">
        <f t="shared" si="7"/>
        <v>0</v>
      </c>
      <c r="AW118">
        <f t="shared" si="6"/>
        <v>0</v>
      </c>
      <c r="AX118">
        <f t="shared" si="4"/>
        <v>0</v>
      </c>
      <c r="AY118" s="2" t="e">
        <f t="shared" si="5"/>
        <v>#DIV/0!</v>
      </c>
    </row>
    <row r="119" spans="48:51" x14ac:dyDescent="0.2">
      <c r="AV119">
        <f t="shared" si="7"/>
        <v>0</v>
      </c>
      <c r="AW119">
        <f t="shared" si="6"/>
        <v>0</v>
      </c>
      <c r="AX119">
        <f t="shared" si="4"/>
        <v>0</v>
      </c>
      <c r="AY119" s="2" t="e">
        <f t="shared" si="5"/>
        <v>#DIV/0!</v>
      </c>
    </row>
    <row r="120" spans="48:51" x14ac:dyDescent="0.2">
      <c r="AV120">
        <f t="shared" si="7"/>
        <v>0</v>
      </c>
      <c r="AW120">
        <f t="shared" si="6"/>
        <v>0</v>
      </c>
      <c r="AX120">
        <f t="shared" si="4"/>
        <v>0</v>
      </c>
      <c r="AY120" s="2" t="e">
        <f t="shared" si="5"/>
        <v>#DIV/0!</v>
      </c>
    </row>
    <row r="121" spans="48:51" x14ac:dyDescent="0.2">
      <c r="AV121">
        <f t="shared" si="7"/>
        <v>0</v>
      </c>
      <c r="AW121">
        <f t="shared" si="6"/>
        <v>0</v>
      </c>
      <c r="AX121">
        <f t="shared" si="4"/>
        <v>0</v>
      </c>
      <c r="AY121" s="2" t="e">
        <f t="shared" si="5"/>
        <v>#DIV/0!</v>
      </c>
    </row>
    <row r="122" spans="48:51" x14ac:dyDescent="0.2">
      <c r="AV122">
        <f t="shared" si="7"/>
        <v>0</v>
      </c>
      <c r="AW122">
        <f t="shared" si="6"/>
        <v>0</v>
      </c>
      <c r="AX122">
        <f t="shared" si="4"/>
        <v>0</v>
      </c>
      <c r="AY122" s="2" t="e">
        <f t="shared" si="5"/>
        <v>#DIV/0!</v>
      </c>
    </row>
    <row r="123" spans="48:51" x14ac:dyDescent="0.2">
      <c r="AV123">
        <f t="shared" si="7"/>
        <v>0</v>
      </c>
      <c r="AW123">
        <f t="shared" si="6"/>
        <v>0</v>
      </c>
      <c r="AX123">
        <f t="shared" si="4"/>
        <v>0</v>
      </c>
      <c r="AY123" s="2" t="e">
        <f t="shared" si="5"/>
        <v>#DIV/0!</v>
      </c>
    </row>
    <row r="124" spans="48:51" x14ac:dyDescent="0.2">
      <c r="AV124">
        <f t="shared" si="7"/>
        <v>0</v>
      </c>
      <c r="AW124">
        <f t="shared" si="6"/>
        <v>0</v>
      </c>
      <c r="AX124">
        <f t="shared" si="4"/>
        <v>0</v>
      </c>
      <c r="AY124" s="2" t="e">
        <f t="shared" si="5"/>
        <v>#DIV/0!</v>
      </c>
    </row>
    <row r="125" spans="48:51" x14ac:dyDescent="0.2">
      <c r="AV125">
        <f t="shared" si="7"/>
        <v>0</v>
      </c>
      <c r="AW125">
        <f t="shared" si="6"/>
        <v>0</v>
      </c>
      <c r="AX125">
        <f t="shared" si="4"/>
        <v>0</v>
      </c>
      <c r="AY125" s="2" t="e">
        <f t="shared" si="5"/>
        <v>#DIV/0!</v>
      </c>
    </row>
    <row r="126" spans="48:51" x14ac:dyDescent="0.2">
      <c r="AV126">
        <f t="shared" si="7"/>
        <v>0</v>
      </c>
      <c r="AW126">
        <f t="shared" si="6"/>
        <v>0</v>
      </c>
      <c r="AX126">
        <f t="shared" si="4"/>
        <v>0</v>
      </c>
      <c r="AY126" s="2" t="e">
        <f t="shared" si="5"/>
        <v>#DIV/0!</v>
      </c>
    </row>
    <row r="127" spans="48:51" x14ac:dyDescent="0.2">
      <c r="AV127">
        <f t="shared" si="7"/>
        <v>0</v>
      </c>
      <c r="AW127">
        <f t="shared" si="6"/>
        <v>0</v>
      </c>
      <c r="AX127">
        <f t="shared" si="4"/>
        <v>0</v>
      </c>
      <c r="AY127" s="2" t="e">
        <f t="shared" si="5"/>
        <v>#DIV/0!</v>
      </c>
    </row>
    <row r="128" spans="48:51" x14ac:dyDescent="0.2">
      <c r="AV128">
        <f t="shared" si="7"/>
        <v>0</v>
      </c>
      <c r="AW128">
        <f t="shared" si="6"/>
        <v>0</v>
      </c>
      <c r="AX128">
        <f t="shared" si="4"/>
        <v>0</v>
      </c>
      <c r="AY128" s="2" t="e">
        <f t="shared" si="5"/>
        <v>#DIV/0!</v>
      </c>
    </row>
    <row r="129" spans="48:51" x14ac:dyDescent="0.2">
      <c r="AV129">
        <f t="shared" si="7"/>
        <v>0</v>
      </c>
      <c r="AW129">
        <f t="shared" si="6"/>
        <v>0</v>
      </c>
      <c r="AX129">
        <f t="shared" si="4"/>
        <v>0</v>
      </c>
      <c r="AY129" s="2" t="e">
        <f t="shared" si="5"/>
        <v>#DIV/0!</v>
      </c>
    </row>
    <row r="130" spans="48:51" x14ac:dyDescent="0.2">
      <c r="AV130">
        <f t="shared" si="7"/>
        <v>0</v>
      </c>
      <c r="AW130">
        <f t="shared" si="6"/>
        <v>0</v>
      </c>
      <c r="AX130">
        <f t="shared" si="4"/>
        <v>0</v>
      </c>
      <c r="AY130" s="2" t="e">
        <f t="shared" si="5"/>
        <v>#DIV/0!</v>
      </c>
    </row>
    <row r="131" spans="48:51" x14ac:dyDescent="0.2">
      <c r="AV131">
        <f t="shared" si="7"/>
        <v>0</v>
      </c>
      <c r="AW131">
        <f t="shared" si="6"/>
        <v>0</v>
      </c>
      <c r="AX131">
        <f t="shared" si="4"/>
        <v>0</v>
      </c>
      <c r="AY131" s="2" t="e">
        <f t="shared" si="5"/>
        <v>#DIV/0!</v>
      </c>
    </row>
    <row r="132" spans="48:51" x14ac:dyDescent="0.2">
      <c r="AV132">
        <f t="shared" si="7"/>
        <v>0</v>
      </c>
      <c r="AW132">
        <f t="shared" si="6"/>
        <v>0</v>
      </c>
      <c r="AX132">
        <f t="shared" ref="AX132:AX195" si="8">SUM(AV132:AW132)</f>
        <v>0</v>
      </c>
      <c r="AY132" s="2" t="e">
        <f t="shared" ref="AY132:AY195" si="9">AV132/AX132</f>
        <v>#DIV/0!</v>
      </c>
    </row>
    <row r="133" spans="48:51" x14ac:dyDescent="0.2">
      <c r="AV133">
        <f t="shared" si="7"/>
        <v>0</v>
      </c>
      <c r="AW133">
        <f t="shared" ref="AW133:AW196" si="10">COUNTIF(J133:AL133,"=0")</f>
        <v>0</v>
      </c>
      <c r="AX133">
        <f t="shared" si="8"/>
        <v>0</v>
      </c>
      <c r="AY133" s="2" t="e">
        <f t="shared" si="9"/>
        <v>#DIV/0!</v>
      </c>
    </row>
    <row r="134" spans="48:51" x14ac:dyDescent="0.2">
      <c r="AV134">
        <f t="shared" ref="AV134:AV197" si="11">COUNTIF(J134:AL134,"=1")</f>
        <v>0</v>
      </c>
      <c r="AW134">
        <f t="shared" si="10"/>
        <v>0</v>
      </c>
      <c r="AX134">
        <f t="shared" si="8"/>
        <v>0</v>
      </c>
      <c r="AY134" s="2" t="e">
        <f t="shared" si="9"/>
        <v>#DIV/0!</v>
      </c>
    </row>
    <row r="135" spans="48:51" x14ac:dyDescent="0.2">
      <c r="AV135">
        <f t="shared" si="11"/>
        <v>0</v>
      </c>
      <c r="AW135">
        <f t="shared" si="10"/>
        <v>0</v>
      </c>
      <c r="AX135">
        <f t="shared" si="8"/>
        <v>0</v>
      </c>
      <c r="AY135" s="2" t="e">
        <f t="shared" si="9"/>
        <v>#DIV/0!</v>
      </c>
    </row>
    <row r="136" spans="48:51" x14ac:dyDescent="0.2">
      <c r="AV136">
        <f t="shared" si="11"/>
        <v>0</v>
      </c>
      <c r="AW136">
        <f t="shared" si="10"/>
        <v>0</v>
      </c>
      <c r="AX136">
        <f t="shared" si="8"/>
        <v>0</v>
      </c>
      <c r="AY136" s="2" t="e">
        <f t="shared" si="9"/>
        <v>#DIV/0!</v>
      </c>
    </row>
    <row r="137" spans="48:51" x14ac:dyDescent="0.2">
      <c r="AV137">
        <f t="shared" si="11"/>
        <v>0</v>
      </c>
      <c r="AW137">
        <f t="shared" si="10"/>
        <v>0</v>
      </c>
      <c r="AX137">
        <f t="shared" si="8"/>
        <v>0</v>
      </c>
      <c r="AY137" s="2" t="e">
        <f t="shared" si="9"/>
        <v>#DIV/0!</v>
      </c>
    </row>
    <row r="138" spans="48:51" x14ac:dyDescent="0.2">
      <c r="AV138">
        <f t="shared" si="11"/>
        <v>0</v>
      </c>
      <c r="AW138">
        <f t="shared" si="10"/>
        <v>0</v>
      </c>
      <c r="AX138">
        <f t="shared" si="8"/>
        <v>0</v>
      </c>
      <c r="AY138" s="2" t="e">
        <f t="shared" si="9"/>
        <v>#DIV/0!</v>
      </c>
    </row>
    <row r="139" spans="48:51" x14ac:dyDescent="0.2">
      <c r="AV139">
        <f t="shared" si="11"/>
        <v>0</v>
      </c>
      <c r="AW139">
        <f t="shared" si="10"/>
        <v>0</v>
      </c>
      <c r="AX139">
        <f t="shared" si="8"/>
        <v>0</v>
      </c>
      <c r="AY139" s="2" t="e">
        <f t="shared" si="9"/>
        <v>#DIV/0!</v>
      </c>
    </row>
    <row r="140" spans="48:51" x14ac:dyDescent="0.2">
      <c r="AV140">
        <f t="shared" si="11"/>
        <v>0</v>
      </c>
      <c r="AW140">
        <f t="shared" si="10"/>
        <v>0</v>
      </c>
      <c r="AX140">
        <f t="shared" si="8"/>
        <v>0</v>
      </c>
      <c r="AY140" s="2" t="e">
        <f t="shared" si="9"/>
        <v>#DIV/0!</v>
      </c>
    </row>
    <row r="141" spans="48:51" x14ac:dyDescent="0.2">
      <c r="AV141">
        <f t="shared" si="11"/>
        <v>0</v>
      </c>
      <c r="AW141">
        <f t="shared" si="10"/>
        <v>0</v>
      </c>
      <c r="AX141">
        <f t="shared" si="8"/>
        <v>0</v>
      </c>
      <c r="AY141" s="2" t="e">
        <f t="shared" si="9"/>
        <v>#DIV/0!</v>
      </c>
    </row>
    <row r="142" spans="48:51" x14ac:dyDescent="0.2">
      <c r="AV142">
        <f t="shared" si="11"/>
        <v>0</v>
      </c>
      <c r="AW142">
        <f t="shared" si="10"/>
        <v>0</v>
      </c>
      <c r="AX142">
        <f t="shared" si="8"/>
        <v>0</v>
      </c>
      <c r="AY142" s="2" t="e">
        <f t="shared" si="9"/>
        <v>#DIV/0!</v>
      </c>
    </row>
    <row r="143" spans="48:51" x14ac:dyDescent="0.2">
      <c r="AV143">
        <f t="shared" si="11"/>
        <v>0</v>
      </c>
      <c r="AW143">
        <f t="shared" si="10"/>
        <v>0</v>
      </c>
      <c r="AX143">
        <f t="shared" si="8"/>
        <v>0</v>
      </c>
      <c r="AY143" s="2" t="e">
        <f t="shared" si="9"/>
        <v>#DIV/0!</v>
      </c>
    </row>
    <row r="144" spans="48:51" x14ac:dyDescent="0.2">
      <c r="AV144">
        <f t="shared" si="11"/>
        <v>0</v>
      </c>
      <c r="AW144">
        <f t="shared" si="10"/>
        <v>0</v>
      </c>
      <c r="AX144">
        <f t="shared" si="8"/>
        <v>0</v>
      </c>
      <c r="AY144" s="2" t="e">
        <f t="shared" si="9"/>
        <v>#DIV/0!</v>
      </c>
    </row>
    <row r="145" spans="48:51" x14ac:dyDescent="0.2">
      <c r="AV145">
        <f t="shared" si="11"/>
        <v>0</v>
      </c>
      <c r="AW145">
        <f t="shared" si="10"/>
        <v>0</v>
      </c>
      <c r="AX145">
        <f t="shared" si="8"/>
        <v>0</v>
      </c>
      <c r="AY145" s="2" t="e">
        <f t="shared" si="9"/>
        <v>#DIV/0!</v>
      </c>
    </row>
    <row r="146" spans="48:51" x14ac:dyDescent="0.2">
      <c r="AV146">
        <f t="shared" si="11"/>
        <v>0</v>
      </c>
      <c r="AW146">
        <f t="shared" si="10"/>
        <v>0</v>
      </c>
      <c r="AX146">
        <f t="shared" si="8"/>
        <v>0</v>
      </c>
      <c r="AY146" s="2" t="e">
        <f t="shared" si="9"/>
        <v>#DIV/0!</v>
      </c>
    </row>
    <row r="147" spans="48:51" x14ac:dyDescent="0.2">
      <c r="AV147">
        <f t="shared" si="11"/>
        <v>0</v>
      </c>
      <c r="AW147">
        <f t="shared" si="10"/>
        <v>0</v>
      </c>
      <c r="AX147">
        <f t="shared" si="8"/>
        <v>0</v>
      </c>
      <c r="AY147" s="2" t="e">
        <f t="shared" si="9"/>
        <v>#DIV/0!</v>
      </c>
    </row>
    <row r="148" spans="48:51" x14ac:dyDescent="0.2">
      <c r="AV148">
        <f t="shared" si="11"/>
        <v>0</v>
      </c>
      <c r="AW148">
        <f t="shared" si="10"/>
        <v>0</v>
      </c>
      <c r="AX148">
        <f t="shared" si="8"/>
        <v>0</v>
      </c>
      <c r="AY148" s="2" t="e">
        <f t="shared" si="9"/>
        <v>#DIV/0!</v>
      </c>
    </row>
    <row r="149" spans="48:51" x14ac:dyDescent="0.2">
      <c r="AV149">
        <f t="shared" si="11"/>
        <v>0</v>
      </c>
      <c r="AW149">
        <f t="shared" si="10"/>
        <v>0</v>
      </c>
      <c r="AX149">
        <f t="shared" si="8"/>
        <v>0</v>
      </c>
      <c r="AY149" s="2" t="e">
        <f t="shared" si="9"/>
        <v>#DIV/0!</v>
      </c>
    </row>
    <row r="150" spans="48:51" x14ac:dyDescent="0.2">
      <c r="AV150">
        <f t="shared" si="11"/>
        <v>0</v>
      </c>
      <c r="AW150">
        <f t="shared" si="10"/>
        <v>0</v>
      </c>
      <c r="AX150">
        <f t="shared" si="8"/>
        <v>0</v>
      </c>
      <c r="AY150" s="2" t="e">
        <f t="shared" si="9"/>
        <v>#DIV/0!</v>
      </c>
    </row>
    <row r="151" spans="48:51" x14ac:dyDescent="0.2">
      <c r="AV151">
        <f t="shared" si="11"/>
        <v>0</v>
      </c>
      <c r="AW151">
        <f t="shared" si="10"/>
        <v>0</v>
      </c>
      <c r="AX151">
        <f t="shared" si="8"/>
        <v>0</v>
      </c>
      <c r="AY151" s="2" t="e">
        <f t="shared" si="9"/>
        <v>#DIV/0!</v>
      </c>
    </row>
    <row r="152" spans="48:51" x14ac:dyDescent="0.2">
      <c r="AV152">
        <f t="shared" si="11"/>
        <v>0</v>
      </c>
      <c r="AW152">
        <f t="shared" si="10"/>
        <v>0</v>
      </c>
      <c r="AX152">
        <f t="shared" si="8"/>
        <v>0</v>
      </c>
      <c r="AY152" s="2" t="e">
        <f t="shared" si="9"/>
        <v>#DIV/0!</v>
      </c>
    </row>
    <row r="153" spans="48:51" x14ac:dyDescent="0.2">
      <c r="AV153">
        <f t="shared" si="11"/>
        <v>0</v>
      </c>
      <c r="AW153">
        <f t="shared" si="10"/>
        <v>0</v>
      </c>
      <c r="AX153">
        <f t="shared" si="8"/>
        <v>0</v>
      </c>
      <c r="AY153" s="2" t="e">
        <f t="shared" si="9"/>
        <v>#DIV/0!</v>
      </c>
    </row>
    <row r="154" spans="48:51" x14ac:dyDescent="0.2">
      <c r="AV154">
        <f t="shared" si="11"/>
        <v>0</v>
      </c>
      <c r="AW154">
        <f t="shared" si="10"/>
        <v>0</v>
      </c>
      <c r="AX154">
        <f t="shared" si="8"/>
        <v>0</v>
      </c>
      <c r="AY154" s="2" t="e">
        <f t="shared" si="9"/>
        <v>#DIV/0!</v>
      </c>
    </row>
    <row r="155" spans="48:51" x14ac:dyDescent="0.2">
      <c r="AV155">
        <f t="shared" si="11"/>
        <v>0</v>
      </c>
      <c r="AW155">
        <f t="shared" si="10"/>
        <v>0</v>
      </c>
      <c r="AX155">
        <f t="shared" si="8"/>
        <v>0</v>
      </c>
      <c r="AY155" s="2" t="e">
        <f t="shared" si="9"/>
        <v>#DIV/0!</v>
      </c>
    </row>
    <row r="156" spans="48:51" x14ac:dyDescent="0.2">
      <c r="AV156">
        <f t="shared" si="11"/>
        <v>0</v>
      </c>
      <c r="AW156">
        <f t="shared" si="10"/>
        <v>0</v>
      </c>
      <c r="AX156">
        <f t="shared" si="8"/>
        <v>0</v>
      </c>
      <c r="AY156" s="2" t="e">
        <f t="shared" si="9"/>
        <v>#DIV/0!</v>
      </c>
    </row>
    <row r="157" spans="48:51" x14ac:dyDescent="0.2">
      <c r="AV157">
        <f t="shared" si="11"/>
        <v>0</v>
      </c>
      <c r="AW157">
        <f t="shared" si="10"/>
        <v>0</v>
      </c>
      <c r="AX157">
        <f t="shared" si="8"/>
        <v>0</v>
      </c>
      <c r="AY157" s="2" t="e">
        <f t="shared" si="9"/>
        <v>#DIV/0!</v>
      </c>
    </row>
    <row r="158" spans="48:51" x14ac:dyDescent="0.2">
      <c r="AV158">
        <f t="shared" si="11"/>
        <v>0</v>
      </c>
      <c r="AW158">
        <f t="shared" si="10"/>
        <v>0</v>
      </c>
      <c r="AX158">
        <f t="shared" si="8"/>
        <v>0</v>
      </c>
      <c r="AY158" s="2" t="e">
        <f t="shared" si="9"/>
        <v>#DIV/0!</v>
      </c>
    </row>
    <row r="159" spans="48:51" x14ac:dyDescent="0.2">
      <c r="AV159">
        <f t="shared" si="11"/>
        <v>0</v>
      </c>
      <c r="AW159">
        <f t="shared" si="10"/>
        <v>0</v>
      </c>
      <c r="AX159">
        <f t="shared" si="8"/>
        <v>0</v>
      </c>
      <c r="AY159" s="2" t="e">
        <f t="shared" si="9"/>
        <v>#DIV/0!</v>
      </c>
    </row>
    <row r="160" spans="48:51" x14ac:dyDescent="0.2">
      <c r="AV160">
        <f t="shared" si="11"/>
        <v>0</v>
      </c>
      <c r="AW160">
        <f t="shared" si="10"/>
        <v>0</v>
      </c>
      <c r="AX160">
        <f t="shared" si="8"/>
        <v>0</v>
      </c>
      <c r="AY160" s="2" t="e">
        <f t="shared" si="9"/>
        <v>#DIV/0!</v>
      </c>
    </row>
    <row r="161" spans="48:51" x14ac:dyDescent="0.2">
      <c r="AV161">
        <f t="shared" si="11"/>
        <v>0</v>
      </c>
      <c r="AW161">
        <f t="shared" si="10"/>
        <v>0</v>
      </c>
      <c r="AX161">
        <f t="shared" si="8"/>
        <v>0</v>
      </c>
      <c r="AY161" s="2" t="e">
        <f t="shared" si="9"/>
        <v>#DIV/0!</v>
      </c>
    </row>
    <row r="162" spans="48:51" x14ac:dyDescent="0.2">
      <c r="AV162">
        <f t="shared" si="11"/>
        <v>0</v>
      </c>
      <c r="AW162">
        <f t="shared" si="10"/>
        <v>0</v>
      </c>
      <c r="AX162">
        <f t="shared" si="8"/>
        <v>0</v>
      </c>
      <c r="AY162" s="2" t="e">
        <f t="shared" si="9"/>
        <v>#DIV/0!</v>
      </c>
    </row>
    <row r="163" spans="48:51" x14ac:dyDescent="0.2">
      <c r="AV163">
        <f t="shared" si="11"/>
        <v>0</v>
      </c>
      <c r="AW163">
        <f t="shared" si="10"/>
        <v>0</v>
      </c>
      <c r="AX163">
        <f t="shared" si="8"/>
        <v>0</v>
      </c>
      <c r="AY163" s="2" t="e">
        <f t="shared" si="9"/>
        <v>#DIV/0!</v>
      </c>
    </row>
    <row r="164" spans="48:51" x14ac:dyDescent="0.2">
      <c r="AV164">
        <f t="shared" si="11"/>
        <v>0</v>
      </c>
      <c r="AW164">
        <f t="shared" si="10"/>
        <v>0</v>
      </c>
      <c r="AX164">
        <f t="shared" si="8"/>
        <v>0</v>
      </c>
      <c r="AY164" s="2" t="e">
        <f t="shared" si="9"/>
        <v>#DIV/0!</v>
      </c>
    </row>
    <row r="165" spans="48:51" x14ac:dyDescent="0.2">
      <c r="AV165">
        <f t="shared" si="11"/>
        <v>0</v>
      </c>
      <c r="AW165">
        <f t="shared" si="10"/>
        <v>0</v>
      </c>
      <c r="AX165">
        <f t="shared" si="8"/>
        <v>0</v>
      </c>
      <c r="AY165" s="2" t="e">
        <f t="shared" si="9"/>
        <v>#DIV/0!</v>
      </c>
    </row>
    <row r="166" spans="48:51" x14ac:dyDescent="0.2">
      <c r="AV166">
        <f t="shared" si="11"/>
        <v>0</v>
      </c>
      <c r="AW166">
        <f t="shared" si="10"/>
        <v>0</v>
      </c>
      <c r="AX166">
        <f t="shared" si="8"/>
        <v>0</v>
      </c>
      <c r="AY166" s="2" t="e">
        <f t="shared" si="9"/>
        <v>#DIV/0!</v>
      </c>
    </row>
    <row r="167" spans="48:51" x14ac:dyDescent="0.2">
      <c r="AV167">
        <f t="shared" si="11"/>
        <v>0</v>
      </c>
      <c r="AW167">
        <f t="shared" si="10"/>
        <v>0</v>
      </c>
      <c r="AX167">
        <f t="shared" si="8"/>
        <v>0</v>
      </c>
      <c r="AY167" s="2" t="e">
        <f t="shared" si="9"/>
        <v>#DIV/0!</v>
      </c>
    </row>
    <row r="168" spans="48:51" x14ac:dyDescent="0.2">
      <c r="AV168">
        <f t="shared" si="11"/>
        <v>0</v>
      </c>
      <c r="AW168">
        <f t="shared" si="10"/>
        <v>0</v>
      </c>
      <c r="AX168">
        <f t="shared" si="8"/>
        <v>0</v>
      </c>
      <c r="AY168" s="2" t="e">
        <f t="shared" si="9"/>
        <v>#DIV/0!</v>
      </c>
    </row>
    <row r="169" spans="48:51" x14ac:dyDescent="0.2">
      <c r="AV169">
        <f t="shared" si="11"/>
        <v>0</v>
      </c>
      <c r="AW169">
        <f t="shared" si="10"/>
        <v>0</v>
      </c>
      <c r="AX169">
        <f t="shared" si="8"/>
        <v>0</v>
      </c>
      <c r="AY169" s="2" t="e">
        <f t="shared" si="9"/>
        <v>#DIV/0!</v>
      </c>
    </row>
    <row r="170" spans="48:51" x14ac:dyDescent="0.2">
      <c r="AV170">
        <f t="shared" si="11"/>
        <v>0</v>
      </c>
      <c r="AW170">
        <f t="shared" si="10"/>
        <v>0</v>
      </c>
      <c r="AX170">
        <f t="shared" si="8"/>
        <v>0</v>
      </c>
      <c r="AY170" s="2" t="e">
        <f t="shared" si="9"/>
        <v>#DIV/0!</v>
      </c>
    </row>
    <row r="171" spans="48:51" x14ac:dyDescent="0.2">
      <c r="AV171">
        <f t="shared" si="11"/>
        <v>0</v>
      </c>
      <c r="AW171">
        <f t="shared" si="10"/>
        <v>0</v>
      </c>
      <c r="AX171">
        <f t="shared" si="8"/>
        <v>0</v>
      </c>
      <c r="AY171" s="2" t="e">
        <f t="shared" si="9"/>
        <v>#DIV/0!</v>
      </c>
    </row>
    <row r="172" spans="48:51" x14ac:dyDescent="0.2">
      <c r="AV172">
        <f t="shared" si="11"/>
        <v>0</v>
      </c>
      <c r="AW172">
        <f t="shared" si="10"/>
        <v>0</v>
      </c>
      <c r="AX172">
        <f t="shared" si="8"/>
        <v>0</v>
      </c>
      <c r="AY172" s="2" t="e">
        <f t="shared" si="9"/>
        <v>#DIV/0!</v>
      </c>
    </row>
    <row r="173" spans="48:51" x14ac:dyDescent="0.2">
      <c r="AV173">
        <f t="shared" si="11"/>
        <v>0</v>
      </c>
      <c r="AW173">
        <f t="shared" si="10"/>
        <v>0</v>
      </c>
      <c r="AX173">
        <f t="shared" si="8"/>
        <v>0</v>
      </c>
      <c r="AY173" s="2" t="e">
        <f t="shared" si="9"/>
        <v>#DIV/0!</v>
      </c>
    </row>
    <row r="174" spans="48:51" x14ac:dyDescent="0.2">
      <c r="AV174">
        <f t="shared" si="11"/>
        <v>0</v>
      </c>
      <c r="AW174">
        <f t="shared" si="10"/>
        <v>0</v>
      </c>
      <c r="AX174">
        <f t="shared" si="8"/>
        <v>0</v>
      </c>
      <c r="AY174" s="2" t="e">
        <f t="shared" si="9"/>
        <v>#DIV/0!</v>
      </c>
    </row>
    <row r="175" spans="48:51" x14ac:dyDescent="0.2">
      <c r="AV175">
        <f t="shared" si="11"/>
        <v>0</v>
      </c>
      <c r="AW175">
        <f t="shared" si="10"/>
        <v>0</v>
      </c>
      <c r="AX175">
        <f t="shared" si="8"/>
        <v>0</v>
      </c>
      <c r="AY175" s="2" t="e">
        <f t="shared" si="9"/>
        <v>#DIV/0!</v>
      </c>
    </row>
    <row r="176" spans="48:51" x14ac:dyDescent="0.2">
      <c r="AV176">
        <f t="shared" si="11"/>
        <v>0</v>
      </c>
      <c r="AW176">
        <f t="shared" si="10"/>
        <v>0</v>
      </c>
      <c r="AX176">
        <f t="shared" si="8"/>
        <v>0</v>
      </c>
      <c r="AY176" s="2" t="e">
        <f t="shared" si="9"/>
        <v>#DIV/0!</v>
      </c>
    </row>
    <row r="177" spans="48:51" x14ac:dyDescent="0.2">
      <c r="AV177">
        <f t="shared" si="11"/>
        <v>0</v>
      </c>
      <c r="AW177">
        <f t="shared" si="10"/>
        <v>0</v>
      </c>
      <c r="AX177">
        <f t="shared" si="8"/>
        <v>0</v>
      </c>
      <c r="AY177" s="2" t="e">
        <f t="shared" si="9"/>
        <v>#DIV/0!</v>
      </c>
    </row>
    <row r="178" spans="48:51" x14ac:dyDescent="0.2">
      <c r="AV178">
        <f t="shared" si="11"/>
        <v>0</v>
      </c>
      <c r="AW178">
        <f t="shared" si="10"/>
        <v>0</v>
      </c>
      <c r="AX178">
        <f t="shared" si="8"/>
        <v>0</v>
      </c>
      <c r="AY178" s="2" t="e">
        <f t="shared" si="9"/>
        <v>#DIV/0!</v>
      </c>
    </row>
    <row r="179" spans="48:51" x14ac:dyDescent="0.2">
      <c r="AV179">
        <f t="shared" si="11"/>
        <v>0</v>
      </c>
      <c r="AW179">
        <f t="shared" si="10"/>
        <v>0</v>
      </c>
      <c r="AX179">
        <f t="shared" si="8"/>
        <v>0</v>
      </c>
      <c r="AY179" s="2" t="e">
        <f t="shared" si="9"/>
        <v>#DIV/0!</v>
      </c>
    </row>
    <row r="180" spans="48:51" x14ac:dyDescent="0.2">
      <c r="AV180">
        <f t="shared" si="11"/>
        <v>0</v>
      </c>
      <c r="AW180">
        <f t="shared" si="10"/>
        <v>0</v>
      </c>
      <c r="AX180">
        <f t="shared" si="8"/>
        <v>0</v>
      </c>
      <c r="AY180" s="2" t="e">
        <f t="shared" si="9"/>
        <v>#DIV/0!</v>
      </c>
    </row>
    <row r="181" spans="48:51" x14ac:dyDescent="0.2">
      <c r="AV181">
        <f t="shared" si="11"/>
        <v>0</v>
      </c>
      <c r="AW181">
        <f t="shared" si="10"/>
        <v>0</v>
      </c>
      <c r="AX181">
        <f t="shared" si="8"/>
        <v>0</v>
      </c>
      <c r="AY181" s="2" t="e">
        <f t="shared" si="9"/>
        <v>#DIV/0!</v>
      </c>
    </row>
    <row r="182" spans="48:51" x14ac:dyDescent="0.2">
      <c r="AV182">
        <f t="shared" si="11"/>
        <v>0</v>
      </c>
      <c r="AW182">
        <f t="shared" si="10"/>
        <v>0</v>
      </c>
      <c r="AX182">
        <f t="shared" si="8"/>
        <v>0</v>
      </c>
      <c r="AY182" s="2" t="e">
        <f t="shared" si="9"/>
        <v>#DIV/0!</v>
      </c>
    </row>
    <row r="183" spans="48:51" x14ac:dyDescent="0.2">
      <c r="AV183">
        <f t="shared" si="11"/>
        <v>0</v>
      </c>
      <c r="AW183">
        <f t="shared" si="10"/>
        <v>0</v>
      </c>
      <c r="AX183">
        <f t="shared" si="8"/>
        <v>0</v>
      </c>
      <c r="AY183" s="2" t="e">
        <f t="shared" si="9"/>
        <v>#DIV/0!</v>
      </c>
    </row>
    <row r="184" spans="48:51" x14ac:dyDescent="0.2">
      <c r="AV184">
        <f t="shared" si="11"/>
        <v>0</v>
      </c>
      <c r="AW184">
        <f t="shared" si="10"/>
        <v>0</v>
      </c>
      <c r="AX184">
        <f t="shared" si="8"/>
        <v>0</v>
      </c>
      <c r="AY184" s="2" t="e">
        <f t="shared" si="9"/>
        <v>#DIV/0!</v>
      </c>
    </row>
    <row r="185" spans="48:51" x14ac:dyDescent="0.2">
      <c r="AV185">
        <f t="shared" si="11"/>
        <v>0</v>
      </c>
      <c r="AW185">
        <f t="shared" si="10"/>
        <v>0</v>
      </c>
      <c r="AX185">
        <f t="shared" si="8"/>
        <v>0</v>
      </c>
      <c r="AY185" s="2" t="e">
        <f t="shared" si="9"/>
        <v>#DIV/0!</v>
      </c>
    </row>
    <row r="186" spans="48:51" x14ac:dyDescent="0.2">
      <c r="AV186">
        <f t="shared" si="11"/>
        <v>0</v>
      </c>
      <c r="AW186">
        <f t="shared" si="10"/>
        <v>0</v>
      </c>
      <c r="AX186">
        <f t="shared" si="8"/>
        <v>0</v>
      </c>
      <c r="AY186" s="2" t="e">
        <f t="shared" si="9"/>
        <v>#DIV/0!</v>
      </c>
    </row>
    <row r="187" spans="48:51" x14ac:dyDescent="0.2">
      <c r="AV187">
        <f t="shared" si="11"/>
        <v>0</v>
      </c>
      <c r="AW187">
        <f t="shared" si="10"/>
        <v>0</v>
      </c>
      <c r="AX187">
        <f t="shared" si="8"/>
        <v>0</v>
      </c>
      <c r="AY187" s="2" t="e">
        <f t="shared" si="9"/>
        <v>#DIV/0!</v>
      </c>
    </row>
    <row r="188" spans="48:51" x14ac:dyDescent="0.2">
      <c r="AV188">
        <f t="shared" si="11"/>
        <v>0</v>
      </c>
      <c r="AW188">
        <f t="shared" si="10"/>
        <v>0</v>
      </c>
      <c r="AX188">
        <f t="shared" si="8"/>
        <v>0</v>
      </c>
      <c r="AY188" s="2" t="e">
        <f t="shared" si="9"/>
        <v>#DIV/0!</v>
      </c>
    </row>
    <row r="189" spans="48:51" x14ac:dyDescent="0.2">
      <c r="AV189">
        <f t="shared" si="11"/>
        <v>0</v>
      </c>
      <c r="AW189">
        <f t="shared" si="10"/>
        <v>0</v>
      </c>
      <c r="AX189">
        <f t="shared" si="8"/>
        <v>0</v>
      </c>
      <c r="AY189" s="2" t="e">
        <f t="shared" si="9"/>
        <v>#DIV/0!</v>
      </c>
    </row>
    <row r="190" spans="48:51" x14ac:dyDescent="0.2">
      <c r="AV190">
        <f t="shared" si="11"/>
        <v>0</v>
      </c>
      <c r="AW190">
        <f t="shared" si="10"/>
        <v>0</v>
      </c>
      <c r="AX190">
        <f t="shared" si="8"/>
        <v>0</v>
      </c>
      <c r="AY190" s="2" t="e">
        <f t="shared" si="9"/>
        <v>#DIV/0!</v>
      </c>
    </row>
    <row r="191" spans="48:51" x14ac:dyDescent="0.2">
      <c r="AV191">
        <f t="shared" si="11"/>
        <v>0</v>
      </c>
      <c r="AW191">
        <f t="shared" si="10"/>
        <v>0</v>
      </c>
      <c r="AX191">
        <f t="shared" si="8"/>
        <v>0</v>
      </c>
      <c r="AY191" s="2" t="e">
        <f t="shared" si="9"/>
        <v>#DIV/0!</v>
      </c>
    </row>
    <row r="192" spans="48:51" x14ac:dyDescent="0.2">
      <c r="AV192">
        <f t="shared" si="11"/>
        <v>0</v>
      </c>
      <c r="AW192">
        <f t="shared" si="10"/>
        <v>0</v>
      </c>
      <c r="AX192">
        <f t="shared" si="8"/>
        <v>0</v>
      </c>
      <c r="AY192" s="2" t="e">
        <f t="shared" si="9"/>
        <v>#DIV/0!</v>
      </c>
    </row>
    <row r="193" spans="48:51" x14ac:dyDescent="0.2">
      <c r="AV193">
        <f t="shared" si="11"/>
        <v>0</v>
      </c>
      <c r="AW193">
        <f t="shared" si="10"/>
        <v>0</v>
      </c>
      <c r="AX193">
        <f t="shared" si="8"/>
        <v>0</v>
      </c>
      <c r="AY193" s="2" t="e">
        <f t="shared" si="9"/>
        <v>#DIV/0!</v>
      </c>
    </row>
    <row r="194" spans="48:51" x14ac:dyDescent="0.2">
      <c r="AV194">
        <f t="shared" si="11"/>
        <v>0</v>
      </c>
      <c r="AW194">
        <f t="shared" si="10"/>
        <v>0</v>
      </c>
      <c r="AX194">
        <f t="shared" si="8"/>
        <v>0</v>
      </c>
      <c r="AY194" s="2" t="e">
        <f t="shared" si="9"/>
        <v>#DIV/0!</v>
      </c>
    </row>
    <row r="195" spans="48:51" x14ac:dyDescent="0.2">
      <c r="AV195">
        <f t="shared" si="11"/>
        <v>0</v>
      </c>
      <c r="AW195">
        <f t="shared" si="10"/>
        <v>0</v>
      </c>
      <c r="AX195">
        <f t="shared" si="8"/>
        <v>0</v>
      </c>
      <c r="AY195" s="2" t="e">
        <f t="shared" si="9"/>
        <v>#DIV/0!</v>
      </c>
    </row>
    <row r="196" spans="48:51" x14ac:dyDescent="0.2">
      <c r="AV196">
        <f t="shared" si="11"/>
        <v>0</v>
      </c>
      <c r="AW196">
        <f t="shared" si="10"/>
        <v>0</v>
      </c>
      <c r="AX196">
        <f t="shared" ref="AX196:AX208" si="12">SUM(AV196:AW196)</f>
        <v>0</v>
      </c>
      <c r="AY196" s="2" t="e">
        <f t="shared" ref="AY196:AY208" si="13">AV196/AX196</f>
        <v>#DIV/0!</v>
      </c>
    </row>
    <row r="197" spans="48:51" x14ac:dyDescent="0.2">
      <c r="AV197">
        <f t="shared" si="11"/>
        <v>0</v>
      </c>
      <c r="AW197">
        <f t="shared" ref="AW197:AW208" si="14">COUNTIF(J197:AL197,"=0")</f>
        <v>0</v>
      </c>
      <c r="AX197">
        <f t="shared" si="12"/>
        <v>0</v>
      </c>
      <c r="AY197" s="2" t="e">
        <f t="shared" si="13"/>
        <v>#DIV/0!</v>
      </c>
    </row>
    <row r="198" spans="48:51" x14ac:dyDescent="0.2">
      <c r="AV198">
        <f t="shared" ref="AV198:AV208" si="15">COUNTIF(J198:AL198,"=1")</f>
        <v>0</v>
      </c>
      <c r="AW198">
        <f t="shared" si="14"/>
        <v>0</v>
      </c>
      <c r="AX198">
        <f t="shared" si="12"/>
        <v>0</v>
      </c>
      <c r="AY198" s="2" t="e">
        <f t="shared" si="13"/>
        <v>#DIV/0!</v>
      </c>
    </row>
    <row r="199" spans="48:51" x14ac:dyDescent="0.2">
      <c r="AV199">
        <f t="shared" si="15"/>
        <v>0</v>
      </c>
      <c r="AW199">
        <f t="shared" si="14"/>
        <v>0</v>
      </c>
      <c r="AX199">
        <f t="shared" si="12"/>
        <v>0</v>
      </c>
      <c r="AY199" s="2" t="e">
        <f t="shared" si="13"/>
        <v>#DIV/0!</v>
      </c>
    </row>
    <row r="200" spans="48:51" x14ac:dyDescent="0.2">
      <c r="AV200">
        <f t="shared" si="15"/>
        <v>0</v>
      </c>
      <c r="AW200">
        <f t="shared" si="14"/>
        <v>0</v>
      </c>
      <c r="AX200">
        <f t="shared" si="12"/>
        <v>0</v>
      </c>
      <c r="AY200" s="2" t="e">
        <f t="shared" si="13"/>
        <v>#DIV/0!</v>
      </c>
    </row>
    <row r="201" spans="48:51" x14ac:dyDescent="0.2">
      <c r="AV201">
        <f t="shared" si="15"/>
        <v>0</v>
      </c>
      <c r="AW201">
        <f t="shared" si="14"/>
        <v>0</v>
      </c>
      <c r="AX201">
        <f t="shared" si="12"/>
        <v>0</v>
      </c>
      <c r="AY201" s="2" t="e">
        <f t="shared" si="13"/>
        <v>#DIV/0!</v>
      </c>
    </row>
    <row r="202" spans="48:51" x14ac:dyDescent="0.2">
      <c r="AV202">
        <f t="shared" si="15"/>
        <v>0</v>
      </c>
      <c r="AW202">
        <f t="shared" si="14"/>
        <v>0</v>
      </c>
      <c r="AX202">
        <f t="shared" si="12"/>
        <v>0</v>
      </c>
      <c r="AY202" s="2" t="e">
        <f t="shared" si="13"/>
        <v>#DIV/0!</v>
      </c>
    </row>
    <row r="203" spans="48:51" x14ac:dyDescent="0.2">
      <c r="AV203">
        <f t="shared" si="15"/>
        <v>0</v>
      </c>
      <c r="AW203">
        <f t="shared" si="14"/>
        <v>0</v>
      </c>
      <c r="AX203">
        <f t="shared" si="12"/>
        <v>0</v>
      </c>
      <c r="AY203" s="2" t="e">
        <f t="shared" si="13"/>
        <v>#DIV/0!</v>
      </c>
    </row>
    <row r="204" spans="48:51" x14ac:dyDescent="0.2">
      <c r="AV204">
        <f t="shared" si="15"/>
        <v>0</v>
      </c>
      <c r="AW204">
        <f t="shared" si="14"/>
        <v>0</v>
      </c>
      <c r="AX204">
        <f t="shared" si="12"/>
        <v>0</v>
      </c>
      <c r="AY204" s="2" t="e">
        <f t="shared" si="13"/>
        <v>#DIV/0!</v>
      </c>
    </row>
    <row r="205" spans="48:51" x14ac:dyDescent="0.2">
      <c r="AV205">
        <f t="shared" si="15"/>
        <v>0</v>
      </c>
      <c r="AW205">
        <f t="shared" si="14"/>
        <v>0</v>
      </c>
      <c r="AX205">
        <f t="shared" si="12"/>
        <v>0</v>
      </c>
      <c r="AY205" s="2" t="e">
        <f t="shared" si="13"/>
        <v>#DIV/0!</v>
      </c>
    </row>
    <row r="206" spans="48:51" x14ac:dyDescent="0.2">
      <c r="AV206">
        <f t="shared" si="15"/>
        <v>0</v>
      </c>
      <c r="AW206">
        <f t="shared" si="14"/>
        <v>0</v>
      </c>
      <c r="AX206">
        <f t="shared" si="12"/>
        <v>0</v>
      </c>
      <c r="AY206" s="2" t="e">
        <f t="shared" si="13"/>
        <v>#DIV/0!</v>
      </c>
    </row>
    <row r="207" spans="48:51" x14ac:dyDescent="0.2">
      <c r="AV207">
        <f t="shared" si="15"/>
        <v>0</v>
      </c>
      <c r="AW207">
        <f t="shared" si="14"/>
        <v>0</v>
      </c>
      <c r="AX207">
        <f t="shared" si="12"/>
        <v>0</v>
      </c>
      <c r="AY207" s="2" t="e">
        <f t="shared" si="13"/>
        <v>#DIV/0!</v>
      </c>
    </row>
    <row r="208" spans="48:51" x14ac:dyDescent="0.2">
      <c r="AV208">
        <f t="shared" si="15"/>
        <v>0</v>
      </c>
      <c r="AW208">
        <f t="shared" si="14"/>
        <v>0</v>
      </c>
      <c r="AX208">
        <f t="shared" si="12"/>
        <v>0</v>
      </c>
      <c r="AY208" s="2" t="e">
        <f t="shared" si="13"/>
        <v>#DIV/0!</v>
      </c>
    </row>
  </sheetData>
  <sheetProtection password="CC33" sheet="1" objects="1" scenarios="1"/>
  <dataConsolidate/>
  <mergeCells count="5">
    <mergeCell ref="W8:AA8"/>
    <mergeCell ref="J2:K2"/>
    <mergeCell ref="L2:P2"/>
    <mergeCell ref="S2:V2"/>
    <mergeCell ref="Y2:Z2"/>
  </mergeCells>
  <conditionalFormatting sqref="J6:AC6">
    <cfRule type="cellIs" dxfId="9" priority="3" operator="lessThan">
      <formula>0.5</formula>
    </cfRule>
  </conditionalFormatting>
  <pageMargins left="0.70866141732283472" right="0.19685039370078741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ورقة7">
    <tabColor theme="8" tint="-0.249977111117893"/>
  </sheetPr>
  <dimension ref="A1:BH25"/>
  <sheetViews>
    <sheetView rightToLeft="1" workbookViewId="0"/>
  </sheetViews>
  <sheetFormatPr defaultColWidth="0" defaultRowHeight="15" x14ac:dyDescent="0.2"/>
  <cols>
    <col min="1" max="1" width="2.41796875" customWidth="1"/>
    <col min="2" max="2" width="6.58984375" customWidth="1"/>
    <col min="3" max="7" width="9.01171875" customWidth="1"/>
    <col min="8" max="8" width="1.34375" customWidth="1"/>
    <col min="9" max="11" width="9.01171875" customWidth="1"/>
    <col min="12" max="12" width="5.109375" customWidth="1"/>
    <col min="13" max="14" width="9.01171875" customWidth="1"/>
    <col min="15" max="15" width="9.55078125" bestFit="1" customWidth="1"/>
    <col min="16" max="16" width="4.16796875" customWidth="1"/>
    <col min="17" max="35" width="9.01171875" hidden="1" customWidth="1"/>
    <col min="36" max="60" width="0" hidden="1" customWidth="1"/>
    <col min="61" max="16384" width="9.01171875" hidden="1"/>
  </cols>
  <sheetData>
    <row r="1" spans="2:60" ht="15.75" thickBot="1" x14ac:dyDescent="0.25"/>
    <row r="2" spans="2:60" x14ac:dyDescent="0.2">
      <c r="B2" s="623"/>
      <c r="C2" s="624"/>
      <c r="D2" s="625"/>
      <c r="E2" s="266"/>
      <c r="F2" s="266"/>
      <c r="G2" s="639" t="s">
        <v>125</v>
      </c>
      <c r="H2" s="639"/>
      <c r="I2" s="639"/>
      <c r="J2" s="639"/>
      <c r="K2" s="266"/>
      <c r="L2" s="266"/>
      <c r="M2" s="266"/>
      <c r="N2" s="623">
        <f>'الترتيب حسب النسبة المئوية'!D2</f>
        <v>0</v>
      </c>
      <c r="O2" s="624"/>
      <c r="P2" s="625"/>
    </row>
    <row r="3" spans="2:60" x14ac:dyDescent="0.2">
      <c r="B3" s="626"/>
      <c r="C3" s="627"/>
      <c r="D3" s="628"/>
      <c r="E3" s="267"/>
      <c r="F3" s="267"/>
      <c r="G3" s="267"/>
      <c r="H3" s="267"/>
      <c r="I3" s="267"/>
      <c r="J3" s="267"/>
      <c r="K3" s="267"/>
      <c r="L3" s="267"/>
      <c r="M3" s="267"/>
      <c r="N3" s="626">
        <f>'الترتيب حسب النسبة المئوية'!L2</f>
        <v>0</v>
      </c>
      <c r="O3" s="627"/>
      <c r="P3" s="628"/>
    </row>
    <row r="4" spans="2:60" ht="15.75" thickBot="1" x14ac:dyDescent="0.25">
      <c r="B4" s="629"/>
      <c r="C4" s="630"/>
      <c r="D4" s="631"/>
      <c r="E4" s="268"/>
      <c r="F4" s="268"/>
      <c r="G4" s="268"/>
      <c r="H4" s="268"/>
      <c r="I4" s="268"/>
      <c r="J4" s="268"/>
      <c r="K4" s="268"/>
      <c r="L4" s="268"/>
      <c r="M4" s="268"/>
      <c r="N4" s="629">
        <f>'الترتيب حسب النسبة المئوية'!L3</f>
        <v>0</v>
      </c>
      <c r="O4" s="630"/>
      <c r="P4" s="631"/>
    </row>
    <row r="5" spans="2:60" ht="21" customHeight="1" thickBot="1" x14ac:dyDescent="0.25">
      <c r="B5" s="614"/>
      <c r="C5" s="604"/>
      <c r="D5" s="604"/>
      <c r="E5" s="605"/>
      <c r="F5" s="611" t="s">
        <v>74</v>
      </c>
      <c r="G5" s="612"/>
      <c r="H5" s="612"/>
      <c r="I5" s="612"/>
      <c r="J5" s="612"/>
      <c r="K5" s="612"/>
      <c r="L5" s="613"/>
      <c r="M5" s="632"/>
      <c r="N5" s="604"/>
      <c r="O5" s="604"/>
      <c r="P5" s="633"/>
    </row>
    <row r="6" spans="2:60" ht="15.75" thickBot="1" x14ac:dyDescent="0.25">
      <c r="B6" s="257"/>
      <c r="C6" s="258"/>
      <c r="D6" s="258"/>
      <c r="E6" s="258"/>
      <c r="F6" s="259"/>
      <c r="G6" s="257"/>
      <c r="H6" s="258"/>
      <c r="I6" s="258"/>
      <c r="J6" s="258"/>
      <c r="K6" s="259"/>
      <c r="L6" s="257"/>
      <c r="M6" s="258"/>
      <c r="N6" s="258"/>
      <c r="O6" s="258"/>
      <c r="P6" s="259"/>
    </row>
    <row r="7" spans="2:60" ht="15.75" thickBot="1" x14ac:dyDescent="0.25">
      <c r="B7" s="260"/>
      <c r="C7" s="253" t="s">
        <v>75</v>
      </c>
      <c r="D7" s="584">
        <f>'الترتيب حسب النسبة المئوية'!D2:F2</f>
        <v>0</v>
      </c>
      <c r="E7" s="584"/>
      <c r="F7" s="603"/>
      <c r="G7" s="636" t="s">
        <v>215</v>
      </c>
      <c r="H7" s="637"/>
      <c r="I7" s="637"/>
      <c r="J7" s="637"/>
      <c r="K7" s="638"/>
      <c r="L7" s="139"/>
      <c r="M7" s="640" t="s">
        <v>80</v>
      </c>
      <c r="N7" s="601"/>
      <c r="O7" s="602"/>
      <c r="P7" s="265"/>
    </row>
    <row r="8" spans="2:60" x14ac:dyDescent="0.2">
      <c r="B8" s="260"/>
      <c r="C8" s="139"/>
      <c r="D8" s="174"/>
      <c r="E8" s="174"/>
      <c r="F8" s="261"/>
      <c r="G8" s="260"/>
      <c r="H8" s="139"/>
      <c r="I8" s="139"/>
      <c r="J8" s="139"/>
      <c r="K8" s="265"/>
      <c r="L8" s="260"/>
      <c r="M8" s="139"/>
      <c r="N8" s="139"/>
      <c r="O8" s="139"/>
      <c r="P8" s="265"/>
    </row>
    <row r="9" spans="2:60" ht="23.25" x14ac:dyDescent="0.3">
      <c r="B9" s="260"/>
      <c r="C9" s="253" t="s">
        <v>76</v>
      </c>
      <c r="D9" s="584">
        <f>'الترتيب حسب النسبة المئوية'!L2</f>
        <v>0</v>
      </c>
      <c r="E9" s="584"/>
      <c r="F9" s="603"/>
      <c r="G9" s="260"/>
      <c r="H9" s="619" t="s">
        <v>278</v>
      </c>
      <c r="I9" s="620"/>
      <c r="J9" s="615">
        <f>'الترتيب حسب النسبة المئوية'!AD16</f>
        <v>0</v>
      </c>
      <c r="K9" s="615"/>
      <c r="L9" s="139"/>
      <c r="M9" s="139"/>
      <c r="N9" s="270">
        <f>D15-N13</f>
        <v>0</v>
      </c>
      <c r="O9" s="139"/>
      <c r="P9" s="265"/>
    </row>
    <row r="10" spans="2:60" ht="24" thickBot="1" x14ac:dyDescent="0.35">
      <c r="B10" s="260"/>
      <c r="C10" s="139"/>
      <c r="D10" s="174"/>
      <c r="E10" s="174"/>
      <c r="F10" s="261"/>
      <c r="G10" s="260"/>
      <c r="H10" s="621" t="s">
        <v>15</v>
      </c>
      <c r="I10" s="622"/>
      <c r="J10" s="618">
        <f>'الترتيب حسب النسبة المئوية'!AD17</f>
        <v>0</v>
      </c>
      <c r="K10" s="618"/>
      <c r="L10" s="139"/>
      <c r="M10" s="139"/>
      <c r="N10" s="139"/>
      <c r="O10" s="139"/>
      <c r="P10" s="265"/>
    </row>
    <row r="11" spans="2:60" ht="24" thickBot="1" x14ac:dyDescent="0.35">
      <c r="B11" s="260"/>
      <c r="C11" s="253" t="s">
        <v>216</v>
      </c>
      <c r="D11" s="584">
        <f>'الترتيب حسب النسبة المئوية'!Z2</f>
        <v>0</v>
      </c>
      <c r="E11" s="584"/>
      <c r="F11" s="603"/>
      <c r="G11" s="260"/>
      <c r="H11" s="641" t="s">
        <v>16</v>
      </c>
      <c r="I11" s="642"/>
      <c r="J11" s="616">
        <f>'الترتيب حسب النسبة المئوية'!AD18</f>
        <v>0</v>
      </c>
      <c r="K11" s="616"/>
      <c r="L11" s="139"/>
      <c r="M11" s="640" t="s">
        <v>81</v>
      </c>
      <c r="N11" s="601"/>
      <c r="O11" s="602"/>
      <c r="P11" s="265"/>
    </row>
    <row r="12" spans="2:60" ht="23.25" x14ac:dyDescent="0.3">
      <c r="B12" s="260"/>
      <c r="C12" s="139"/>
      <c r="D12" s="174"/>
      <c r="E12" s="174"/>
      <c r="F12" s="261"/>
      <c r="G12" s="260"/>
      <c r="H12" s="643" t="s">
        <v>279</v>
      </c>
      <c r="I12" s="644"/>
      <c r="J12" s="618">
        <f>'الترتيب حسب النسبة المئوية'!AD19</f>
        <v>0</v>
      </c>
      <c r="K12" s="618"/>
      <c r="L12" s="139"/>
      <c r="M12" s="139"/>
      <c r="N12" s="139"/>
      <c r="O12" s="139"/>
      <c r="P12" s="265"/>
    </row>
    <row r="13" spans="2:60" ht="23.25" x14ac:dyDescent="0.3">
      <c r="B13" s="260"/>
      <c r="C13" s="269" t="s">
        <v>206</v>
      </c>
      <c r="D13" s="584">
        <f>'الترتيب حسب النسبة المئوية'!L18</f>
        <v>0</v>
      </c>
      <c r="E13" s="584"/>
      <c r="F13" s="603"/>
      <c r="G13" s="260"/>
      <c r="H13" s="610" t="s">
        <v>280</v>
      </c>
      <c r="I13" s="610"/>
      <c r="J13" s="617">
        <f>'الترتيب حسب النسبة المئوية'!AD20</f>
        <v>0</v>
      </c>
      <c r="K13" s="617"/>
      <c r="L13" s="139"/>
      <c r="M13" s="139"/>
      <c r="N13" s="271">
        <f>'ادخال البيانات'!D461</f>
        <v>0</v>
      </c>
      <c r="O13" s="139"/>
      <c r="P13" s="265"/>
      <c r="AJ13">
        <f>D13/2</f>
        <v>0</v>
      </c>
    </row>
    <row r="14" spans="2:60" ht="15.75" thickBot="1" x14ac:dyDescent="0.25">
      <c r="B14" s="260"/>
      <c r="C14" s="139"/>
      <c r="D14" s="174"/>
      <c r="E14" s="174"/>
      <c r="F14" s="261"/>
      <c r="G14" s="260"/>
      <c r="H14" s="139"/>
      <c r="I14" s="139"/>
      <c r="J14" s="139"/>
      <c r="K14" s="265"/>
      <c r="L14" s="260"/>
      <c r="M14" s="139"/>
      <c r="N14" s="139"/>
      <c r="O14" s="139"/>
      <c r="P14" s="265"/>
      <c r="BH14" s="204"/>
    </row>
    <row r="15" spans="2:60" ht="15.75" thickBot="1" x14ac:dyDescent="0.25">
      <c r="B15" s="606" t="s">
        <v>72</v>
      </c>
      <c r="C15" s="607"/>
      <c r="D15" s="608">
        <f>'الترتيب حسب الفقرات'!AA5</f>
        <v>0</v>
      </c>
      <c r="E15" s="608"/>
      <c r="F15" s="609"/>
      <c r="G15" s="260"/>
      <c r="H15" s="139"/>
      <c r="I15" s="139"/>
      <c r="J15" s="139"/>
      <c r="K15" s="265"/>
      <c r="L15" s="260"/>
      <c r="M15" s="634" t="s">
        <v>236</v>
      </c>
      <c r="N15" s="635"/>
      <c r="O15" s="172" t="e">
        <f>المتوسطات!M12</f>
        <v>#DIV/0!</v>
      </c>
      <c r="P15" s="265"/>
    </row>
    <row r="16" spans="2:60" ht="15.75" thickBot="1" x14ac:dyDescent="0.25">
      <c r="B16" s="260"/>
      <c r="C16" s="139"/>
      <c r="D16" s="174"/>
      <c r="E16" s="174"/>
      <c r="F16" s="261"/>
      <c r="G16" s="260"/>
      <c r="H16" s="139"/>
      <c r="I16" s="139"/>
      <c r="J16" s="139"/>
      <c r="K16" s="265"/>
      <c r="L16" s="260"/>
      <c r="M16" s="139"/>
      <c r="N16" s="139"/>
      <c r="O16" s="139"/>
      <c r="P16" s="265"/>
    </row>
    <row r="17" spans="2:16" ht="15.75" thickBot="1" x14ac:dyDescent="0.25">
      <c r="B17" s="260"/>
      <c r="C17" s="253" t="s">
        <v>82</v>
      </c>
      <c r="D17" s="584">
        <f>'الترتيب حسب النسبة المئوية'!L3</f>
        <v>0</v>
      </c>
      <c r="E17" s="584"/>
      <c r="F17" s="603"/>
      <c r="G17" s="260"/>
      <c r="H17" s="139"/>
      <c r="I17" s="139"/>
      <c r="J17" s="139"/>
      <c r="K17" s="265"/>
      <c r="L17" s="260"/>
      <c r="M17" s="634" t="s">
        <v>237</v>
      </c>
      <c r="N17" s="635"/>
      <c r="O17" s="274" t="e">
        <f>المتوسطات!M10</f>
        <v>#DIV/0!</v>
      </c>
      <c r="P17" s="265"/>
    </row>
    <row r="18" spans="2:16" ht="15.75" thickBot="1" x14ac:dyDescent="0.25">
      <c r="B18" s="262"/>
      <c r="C18" s="263"/>
      <c r="D18" s="263"/>
      <c r="E18" s="263"/>
      <c r="F18" s="264"/>
      <c r="G18" s="262"/>
      <c r="H18" s="263"/>
      <c r="I18" s="263"/>
      <c r="J18" s="263"/>
      <c r="K18" s="264"/>
      <c r="L18" s="262"/>
      <c r="M18" s="263"/>
      <c r="N18" s="263"/>
      <c r="O18" s="263"/>
      <c r="P18" s="264"/>
    </row>
    <row r="19" spans="2:16" ht="1.5" customHeight="1" x14ac:dyDescent="0.2">
      <c r="B19" s="251"/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252"/>
    </row>
    <row r="20" spans="2:16" ht="1.5" customHeight="1" x14ac:dyDescent="0.2">
      <c r="B20" s="251"/>
      <c r="C20" s="139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252"/>
    </row>
    <row r="21" spans="2:16" ht="15.75" thickBot="1" x14ac:dyDescent="0.25">
      <c r="B21" s="251"/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252"/>
    </row>
    <row r="22" spans="2:16" ht="15.75" thickBot="1" x14ac:dyDescent="0.25">
      <c r="B22" s="251"/>
      <c r="C22" s="559" t="s">
        <v>217</v>
      </c>
      <c r="D22" s="583"/>
      <c r="E22" s="601">
        <f>D11</f>
        <v>0</v>
      </c>
      <c r="F22" s="601"/>
      <c r="G22" s="602"/>
      <c r="H22" s="139"/>
      <c r="I22" s="139"/>
      <c r="J22" s="139"/>
      <c r="K22" s="559" t="s">
        <v>218</v>
      </c>
      <c r="L22" s="583"/>
      <c r="M22" s="604"/>
      <c r="N22" s="604"/>
      <c r="O22" s="605"/>
      <c r="P22" s="252"/>
    </row>
    <row r="23" spans="2:16" ht="0.75" hidden="1" customHeight="1" x14ac:dyDescent="0.2">
      <c r="B23" s="251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252"/>
    </row>
    <row r="24" spans="2:16" hidden="1" x14ac:dyDescent="0.2">
      <c r="B24" s="251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252"/>
    </row>
    <row r="25" spans="2:16" ht="0.75" customHeight="1" x14ac:dyDescent="0.2">
      <c r="B25" s="254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6"/>
    </row>
  </sheetData>
  <mergeCells count="36">
    <mergeCell ref="M5:P5"/>
    <mergeCell ref="M15:N15"/>
    <mergeCell ref="M17:N17"/>
    <mergeCell ref="G7:K7"/>
    <mergeCell ref="G2:J2"/>
    <mergeCell ref="M7:O7"/>
    <mergeCell ref="M11:O11"/>
    <mergeCell ref="H11:I11"/>
    <mergeCell ref="H12:I12"/>
    <mergeCell ref="B2:D2"/>
    <mergeCell ref="B3:D3"/>
    <mergeCell ref="B4:D4"/>
    <mergeCell ref="N2:P2"/>
    <mergeCell ref="N3:P3"/>
    <mergeCell ref="N4:P4"/>
    <mergeCell ref="B15:C15"/>
    <mergeCell ref="D15:F15"/>
    <mergeCell ref="H13:I13"/>
    <mergeCell ref="F5:L5"/>
    <mergeCell ref="D7:F7"/>
    <mergeCell ref="D9:F9"/>
    <mergeCell ref="D11:F11"/>
    <mergeCell ref="D13:F13"/>
    <mergeCell ref="B5:E5"/>
    <mergeCell ref="J9:K9"/>
    <mergeCell ref="J11:K11"/>
    <mergeCell ref="J13:K13"/>
    <mergeCell ref="J10:K10"/>
    <mergeCell ref="J12:K12"/>
    <mergeCell ref="H9:I9"/>
    <mergeCell ref="H10:I10"/>
    <mergeCell ref="C22:D22"/>
    <mergeCell ref="E22:G22"/>
    <mergeCell ref="K22:L22"/>
    <mergeCell ref="D17:F17"/>
    <mergeCell ref="M22:O22"/>
  </mergeCells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ورقة17">
    <tabColor rgb="FF00B050"/>
  </sheetPr>
  <dimension ref="A1:R169"/>
  <sheetViews>
    <sheetView rightToLeft="1" workbookViewId="0">
      <selection activeCell="P1" sqref="P1:XFD1048576"/>
    </sheetView>
  </sheetViews>
  <sheetFormatPr defaultColWidth="0" defaultRowHeight="15" x14ac:dyDescent="0.2"/>
  <cols>
    <col min="1" max="2" width="9.01171875" customWidth="1"/>
    <col min="3" max="3" width="29.19140625" customWidth="1"/>
    <col min="4" max="4" width="11.1640625" customWidth="1"/>
    <col min="5" max="5" width="9.55078125" style="246" bestFit="1" customWidth="1"/>
    <col min="6" max="6" width="2.15234375" customWidth="1"/>
    <col min="7" max="7" width="2.41796875" customWidth="1"/>
    <col min="8" max="15" width="9.01171875" customWidth="1"/>
    <col min="16" max="17" width="9.01171875" hidden="1" customWidth="1"/>
    <col min="18" max="18" width="9.4140625" hidden="1" customWidth="1"/>
    <col min="19" max="16384" width="9.01171875" hidden="1"/>
  </cols>
  <sheetData>
    <row r="1" spans="2:18" ht="15.75" thickBot="1" x14ac:dyDescent="0.25"/>
    <row r="2" spans="2:18" ht="24" customHeight="1" thickBot="1" x14ac:dyDescent="0.25">
      <c r="B2" s="654" t="s">
        <v>219</v>
      </c>
      <c r="C2" s="655"/>
      <c r="D2" s="655"/>
      <c r="E2" s="656"/>
      <c r="H2" s="657" t="s">
        <v>202</v>
      </c>
      <c r="I2" s="658"/>
      <c r="J2" s="659"/>
    </row>
    <row r="3" spans="2:18" ht="15.75" thickBot="1" x14ac:dyDescent="0.25"/>
    <row r="4" spans="2:18" ht="15.75" thickBot="1" x14ac:dyDescent="0.25">
      <c r="B4" s="230" t="str">
        <f>'الترتيب حسب النسبة المئوية'!B6</f>
        <v>م</v>
      </c>
      <c r="C4" s="230" t="str">
        <f>'الترتيب حسب النسبة المئوية'!C6:E6</f>
        <v>اسم الطالب/ة</v>
      </c>
      <c r="D4" s="230" t="s">
        <v>200</v>
      </c>
      <c r="E4" s="247" t="s">
        <v>199</v>
      </c>
      <c r="H4" s="236" t="s">
        <v>4</v>
      </c>
      <c r="I4" s="236" t="s">
        <v>201</v>
      </c>
      <c r="J4" s="236" t="s">
        <v>199</v>
      </c>
      <c r="L4" s="600"/>
      <c r="M4" s="600"/>
      <c r="N4" s="600"/>
      <c r="R4" s="244" t="e">
        <f>SUM(J5:J24)</f>
        <v>#DIV/0!</v>
      </c>
    </row>
    <row r="5" spans="2:18" x14ac:dyDescent="0.2">
      <c r="B5" s="229">
        <f>'الترتيب حسب النسبة المئوية'!B7</f>
        <v>1</v>
      </c>
      <c r="C5" s="192">
        <f>'الترتيب حسب النسبة المئوية'!C7:E7</f>
        <v>0</v>
      </c>
      <c r="D5" s="231">
        <f>'الترتيب حسب النسبة المئوية'!F7</f>
        <v>0</v>
      </c>
      <c r="E5" s="248" t="e">
        <f>D5/'التقرير الختامي'!$D$15</f>
        <v>#DIV/0!</v>
      </c>
      <c r="H5" s="6">
        <v>1</v>
      </c>
      <c r="I5" s="232">
        <f>'الترتيب حسب النسبة المئوية'!L22</f>
        <v>0</v>
      </c>
      <c r="J5" s="233" t="e">
        <f>I5/'التقرير الختامي'!$D$13</f>
        <v>#DIV/0!</v>
      </c>
      <c r="M5" s="250"/>
    </row>
    <row r="6" spans="2:18" ht="15.75" thickBot="1" x14ac:dyDescent="0.25">
      <c r="B6" s="162">
        <f>'الترتيب حسب النسبة المئوية'!B8</f>
        <v>2</v>
      </c>
      <c r="C6" s="6">
        <f>'الترتيب حسب النسبة المئوية'!C8:E8</f>
        <v>0</v>
      </c>
      <c r="D6" s="228">
        <f>'الترتيب حسب النسبة المئوية'!F8</f>
        <v>0</v>
      </c>
      <c r="E6" s="249" t="e">
        <f>D6/'التقرير الختامي'!$D$15</f>
        <v>#DIV/0!</v>
      </c>
      <c r="H6" s="106">
        <v>2</v>
      </c>
      <c r="I6" s="234">
        <f>'الترتيب حسب النسبة المئوية'!L23</f>
        <v>0</v>
      </c>
      <c r="J6" s="235" t="e">
        <f>I6/'التقرير الختامي'!$D$13</f>
        <v>#DIV/0!</v>
      </c>
      <c r="R6" s="245" t="e">
        <f>R4/'التقرير الختامي'!D15</f>
        <v>#DIV/0!</v>
      </c>
    </row>
    <row r="7" spans="2:18" x14ac:dyDescent="0.2">
      <c r="B7" s="162">
        <f>'الترتيب حسب النسبة المئوية'!B9</f>
        <v>3</v>
      </c>
      <c r="C7" s="6">
        <f>'الترتيب حسب النسبة المئوية'!C9:E9</f>
        <v>0</v>
      </c>
      <c r="D7" s="228">
        <f>'الترتيب حسب النسبة المئوية'!F9</f>
        <v>0</v>
      </c>
      <c r="E7" s="249" t="e">
        <f>D7/'التقرير الختامي'!$D$15</f>
        <v>#DIV/0!</v>
      </c>
      <c r="H7" s="6">
        <v>3</v>
      </c>
      <c r="I7" s="232">
        <f>'الترتيب حسب النسبة المئوية'!L24</f>
        <v>0</v>
      </c>
      <c r="J7" s="233" t="e">
        <f>I7/'التقرير الختامي'!$D$13</f>
        <v>#DIV/0!</v>
      </c>
      <c r="L7" s="645" t="s">
        <v>220</v>
      </c>
      <c r="M7" s="646"/>
      <c r="N7" s="647"/>
    </row>
    <row r="8" spans="2:18" x14ac:dyDescent="0.2">
      <c r="B8" s="162">
        <f>'الترتيب حسب النسبة المئوية'!B10</f>
        <v>4</v>
      </c>
      <c r="C8" s="6">
        <f>'الترتيب حسب النسبة المئوية'!C10:E10</f>
        <v>0</v>
      </c>
      <c r="D8" s="228">
        <f>'الترتيب حسب النسبة المئوية'!F10</f>
        <v>0</v>
      </c>
      <c r="E8" s="249" t="e">
        <f>D8/'التقرير الختامي'!$D$15</f>
        <v>#DIV/0!</v>
      </c>
      <c r="H8" s="106">
        <v>4</v>
      </c>
      <c r="I8" s="234">
        <f>'الترتيب حسب النسبة المئوية'!L25</f>
        <v>0</v>
      </c>
      <c r="J8" s="235" t="e">
        <f>I8/'التقرير الختامي'!$D$13</f>
        <v>#DIV/0!</v>
      </c>
      <c r="L8" s="648"/>
      <c r="M8" s="649"/>
      <c r="N8" s="650"/>
    </row>
    <row r="9" spans="2:18" ht="15.75" thickBot="1" x14ac:dyDescent="0.25">
      <c r="B9" s="162">
        <f>'الترتيب حسب النسبة المئوية'!B11</f>
        <v>5</v>
      </c>
      <c r="C9" s="6">
        <f>'الترتيب حسب النسبة المئوية'!C11:E11</f>
        <v>0</v>
      </c>
      <c r="D9" s="228">
        <f>'الترتيب حسب النسبة المئوية'!F11</f>
        <v>0</v>
      </c>
      <c r="E9" s="249" t="e">
        <f>D9/'التقرير الختامي'!$D$15</f>
        <v>#DIV/0!</v>
      </c>
      <c r="H9" s="6">
        <v>5</v>
      </c>
      <c r="I9" s="232">
        <f>'الترتيب حسب النسبة المئوية'!L26</f>
        <v>0</v>
      </c>
      <c r="J9" s="233" t="e">
        <f>I9/'التقرير الختامي'!$D$13</f>
        <v>#DIV/0!</v>
      </c>
      <c r="L9" s="651"/>
      <c r="M9" s="652"/>
      <c r="N9" s="653"/>
    </row>
    <row r="10" spans="2:18" ht="15.75" thickBot="1" x14ac:dyDescent="0.25">
      <c r="B10" s="162">
        <f>'الترتيب حسب النسبة المئوية'!B12</f>
        <v>6</v>
      </c>
      <c r="C10" s="6">
        <f>'الترتيب حسب النسبة المئوية'!C12:E12</f>
        <v>0</v>
      </c>
      <c r="D10" s="228">
        <f>'الترتيب حسب النسبة المئوية'!F12</f>
        <v>0</v>
      </c>
      <c r="E10" s="249" t="e">
        <f>D10/'التقرير الختامي'!$D$15</f>
        <v>#DIV/0!</v>
      </c>
      <c r="H10" s="106">
        <v>6</v>
      </c>
      <c r="I10" s="234">
        <f>'الترتيب حسب النسبة المئوية'!L27</f>
        <v>0</v>
      </c>
      <c r="J10" s="235" t="e">
        <f>I10/'التقرير الختامي'!$D$13</f>
        <v>#DIV/0!</v>
      </c>
      <c r="M10" s="243" t="e">
        <f>'ادخال البيانات'!CA8</f>
        <v>#DIV/0!</v>
      </c>
      <c r="N10" s="242"/>
    </row>
    <row r="11" spans="2:18" ht="15.75" thickBot="1" x14ac:dyDescent="0.25">
      <c r="B11" s="162">
        <f>'الترتيب حسب النسبة المئوية'!B13</f>
        <v>7</v>
      </c>
      <c r="C11" s="6">
        <f>'الترتيب حسب النسبة المئوية'!C13:E13</f>
        <v>0</v>
      </c>
      <c r="D11" s="228">
        <f>'الترتيب حسب النسبة المئوية'!F13</f>
        <v>0</v>
      </c>
      <c r="E11" s="249" t="e">
        <f>D11/'التقرير الختامي'!$D$15</f>
        <v>#DIV/0!</v>
      </c>
      <c r="H11" s="6">
        <v>7</v>
      </c>
      <c r="I11" s="232">
        <f>'الترتيب حسب النسبة المئوية'!L28</f>
        <v>0</v>
      </c>
      <c r="J11" s="233" t="e">
        <f>I11/'التقرير الختامي'!$D$13</f>
        <v>#DIV/0!</v>
      </c>
      <c r="L11" s="242"/>
      <c r="M11" s="242"/>
      <c r="N11" s="242"/>
    </row>
    <row r="12" spans="2:18" ht="15.75" thickBot="1" x14ac:dyDescent="0.25">
      <c r="B12" s="162">
        <f>'الترتيب حسب النسبة المئوية'!B14</f>
        <v>8</v>
      </c>
      <c r="C12" s="6">
        <f>'الترتيب حسب النسبة المئوية'!C14:E14</f>
        <v>0</v>
      </c>
      <c r="D12" s="228">
        <f>'الترتيب حسب النسبة المئوية'!F14</f>
        <v>0</v>
      </c>
      <c r="E12" s="249" t="e">
        <f>D12/'التقرير الختامي'!$D$15</f>
        <v>#DIV/0!</v>
      </c>
      <c r="H12" s="106">
        <v>8</v>
      </c>
      <c r="I12" s="234">
        <f>'الترتيب حسب النسبة المئوية'!L29</f>
        <v>0</v>
      </c>
      <c r="J12" s="235" t="e">
        <f>I12/'التقرير الختامي'!$D$13</f>
        <v>#DIV/0!</v>
      </c>
      <c r="L12" s="272" t="s">
        <v>236</v>
      </c>
      <c r="M12" s="273" t="e">
        <f>IF(M10&gt;=80%,"فوق المتوسط",IF(M10&lt;60%,"تحت المتوسط","متوسط"))</f>
        <v>#DIV/0!</v>
      </c>
    </row>
    <row r="13" spans="2:18" x14ac:dyDescent="0.2">
      <c r="B13" s="162">
        <f>'الترتيب حسب النسبة المئوية'!B15</f>
        <v>9</v>
      </c>
      <c r="C13" s="6">
        <f>'الترتيب حسب النسبة المئوية'!C15:E15</f>
        <v>0</v>
      </c>
      <c r="D13" s="228">
        <f>'الترتيب حسب النسبة المئوية'!F15</f>
        <v>0</v>
      </c>
      <c r="E13" s="249" t="e">
        <f>D13/'التقرير الختامي'!$D$15</f>
        <v>#DIV/0!</v>
      </c>
      <c r="H13" s="6">
        <v>9</v>
      </c>
      <c r="I13" s="232">
        <f>'الترتيب حسب النسبة المئوية'!L30</f>
        <v>0</v>
      </c>
      <c r="J13" s="233" t="e">
        <f>I13/'التقرير الختامي'!$D$13</f>
        <v>#DIV/0!</v>
      </c>
    </row>
    <row r="14" spans="2:18" x14ac:dyDescent="0.2">
      <c r="B14" s="162">
        <f>'الترتيب حسب النسبة المئوية'!B16</f>
        <v>10</v>
      </c>
      <c r="C14" s="6">
        <f>'الترتيب حسب النسبة المئوية'!C16:E16</f>
        <v>0</v>
      </c>
      <c r="D14" s="228">
        <f>'الترتيب حسب النسبة المئوية'!F16</f>
        <v>0</v>
      </c>
      <c r="E14" s="249" t="e">
        <f>D14/'التقرير الختامي'!$D$15</f>
        <v>#DIV/0!</v>
      </c>
      <c r="H14" s="106">
        <v>10</v>
      </c>
      <c r="I14" s="234">
        <f>'الترتيب حسب النسبة المئوية'!L31</f>
        <v>0</v>
      </c>
      <c r="J14" s="235" t="e">
        <f>I14/'التقرير الختامي'!$D$13</f>
        <v>#DIV/0!</v>
      </c>
    </row>
    <row r="15" spans="2:18" x14ac:dyDescent="0.2">
      <c r="B15" s="162">
        <f>'الترتيب حسب النسبة المئوية'!B17</f>
        <v>11</v>
      </c>
      <c r="C15" s="6">
        <f>'الترتيب حسب النسبة المئوية'!C17:E17</f>
        <v>0</v>
      </c>
      <c r="D15" s="228">
        <f>'الترتيب حسب النسبة المئوية'!F17</f>
        <v>0</v>
      </c>
      <c r="E15" s="249" t="e">
        <f>D15/'التقرير الختامي'!$D$15</f>
        <v>#DIV/0!</v>
      </c>
      <c r="H15" s="6">
        <v>11</v>
      </c>
      <c r="I15" s="232">
        <f>'الترتيب حسب النسبة المئوية'!L32</f>
        <v>0</v>
      </c>
      <c r="J15" s="233" t="e">
        <f>I15/'التقرير الختامي'!$D$13</f>
        <v>#DIV/0!</v>
      </c>
    </row>
    <row r="16" spans="2:18" x14ac:dyDescent="0.2">
      <c r="B16" s="162">
        <f>'الترتيب حسب النسبة المئوية'!B18</f>
        <v>12</v>
      </c>
      <c r="C16" s="6">
        <f>'الترتيب حسب النسبة المئوية'!C18:E18</f>
        <v>0</v>
      </c>
      <c r="D16" s="228">
        <f>'الترتيب حسب النسبة المئوية'!F18</f>
        <v>0</v>
      </c>
      <c r="E16" s="249" t="e">
        <f>D16/'التقرير الختامي'!$D$15</f>
        <v>#DIV/0!</v>
      </c>
      <c r="H16" s="106">
        <v>12</v>
      </c>
      <c r="I16" s="234">
        <f>'الترتيب حسب النسبة المئوية'!L33</f>
        <v>0</v>
      </c>
      <c r="J16" s="235" t="e">
        <f>I16/'التقرير الختامي'!$D$13</f>
        <v>#DIV/0!</v>
      </c>
    </row>
    <row r="17" spans="2:10" x14ac:dyDescent="0.2">
      <c r="B17" s="162">
        <f>'الترتيب حسب النسبة المئوية'!B19</f>
        <v>13</v>
      </c>
      <c r="C17" s="6">
        <f>'الترتيب حسب النسبة المئوية'!C19:E19</f>
        <v>0</v>
      </c>
      <c r="D17" s="228">
        <f>'الترتيب حسب النسبة المئوية'!F19</f>
        <v>0</v>
      </c>
      <c r="E17" s="249" t="e">
        <f>D17/'التقرير الختامي'!$D$15</f>
        <v>#DIV/0!</v>
      </c>
      <c r="H17" s="6">
        <v>13</v>
      </c>
      <c r="I17" s="232">
        <f>'الترتيب حسب النسبة المئوية'!L34</f>
        <v>0</v>
      </c>
      <c r="J17" s="233" t="e">
        <f>I17/'التقرير الختامي'!$D$13</f>
        <v>#DIV/0!</v>
      </c>
    </row>
    <row r="18" spans="2:10" x14ac:dyDescent="0.2">
      <c r="B18" s="162">
        <f>'الترتيب حسب النسبة المئوية'!B20</f>
        <v>14</v>
      </c>
      <c r="C18" s="6">
        <f>'الترتيب حسب النسبة المئوية'!C20:E20</f>
        <v>0</v>
      </c>
      <c r="D18" s="228">
        <f>'الترتيب حسب النسبة المئوية'!F20</f>
        <v>0</v>
      </c>
      <c r="E18" s="249" t="e">
        <f>D18/'التقرير الختامي'!$D$15</f>
        <v>#DIV/0!</v>
      </c>
      <c r="H18" s="106">
        <v>14</v>
      </c>
      <c r="I18" s="234">
        <f>'الترتيب حسب النسبة المئوية'!L35</f>
        <v>0</v>
      </c>
      <c r="J18" s="235" t="e">
        <f>I18/'التقرير الختامي'!$D$13</f>
        <v>#DIV/0!</v>
      </c>
    </row>
    <row r="19" spans="2:10" x14ac:dyDescent="0.2">
      <c r="B19" s="162">
        <f>'الترتيب حسب النسبة المئوية'!B21</f>
        <v>15</v>
      </c>
      <c r="C19" s="6">
        <f>'الترتيب حسب النسبة المئوية'!C21:E21</f>
        <v>0</v>
      </c>
      <c r="D19" s="228">
        <f>'الترتيب حسب النسبة المئوية'!F21</f>
        <v>0</v>
      </c>
      <c r="E19" s="249" t="e">
        <f>D19/'التقرير الختامي'!$D$15</f>
        <v>#DIV/0!</v>
      </c>
      <c r="H19" s="6">
        <v>15</v>
      </c>
      <c r="I19" s="232">
        <f>'الترتيب حسب النسبة المئوية'!L36</f>
        <v>0</v>
      </c>
      <c r="J19" s="233" t="e">
        <f>I19/'التقرير الختامي'!$D$13</f>
        <v>#DIV/0!</v>
      </c>
    </row>
    <row r="20" spans="2:10" x14ac:dyDescent="0.2">
      <c r="B20" s="162">
        <f>'الترتيب حسب النسبة المئوية'!B22</f>
        <v>16</v>
      </c>
      <c r="C20" s="6">
        <f>'الترتيب حسب النسبة المئوية'!C22:E22</f>
        <v>0</v>
      </c>
      <c r="D20" s="228">
        <f>'الترتيب حسب النسبة المئوية'!F22</f>
        <v>0</v>
      </c>
      <c r="E20" s="249" t="e">
        <f>D20/'التقرير الختامي'!$D$15</f>
        <v>#DIV/0!</v>
      </c>
      <c r="H20" s="106">
        <v>16</v>
      </c>
      <c r="I20" s="234">
        <f>'الترتيب حسب النسبة المئوية'!L37</f>
        <v>0</v>
      </c>
      <c r="J20" s="235" t="e">
        <f>I20/'التقرير الختامي'!$D$13</f>
        <v>#DIV/0!</v>
      </c>
    </row>
    <row r="21" spans="2:10" x14ac:dyDescent="0.2">
      <c r="B21" s="162">
        <f>'الترتيب حسب النسبة المئوية'!B23</f>
        <v>17</v>
      </c>
      <c r="C21" s="6">
        <f>'الترتيب حسب النسبة المئوية'!C23:E23</f>
        <v>0</v>
      </c>
      <c r="D21" s="228">
        <f>'الترتيب حسب النسبة المئوية'!F23</f>
        <v>0</v>
      </c>
      <c r="E21" s="249" t="e">
        <f>D21/'التقرير الختامي'!$D$15</f>
        <v>#DIV/0!</v>
      </c>
      <c r="H21" s="6">
        <v>17</v>
      </c>
      <c r="I21" s="232">
        <f>'الترتيب حسب النسبة المئوية'!L38</f>
        <v>0</v>
      </c>
      <c r="J21" s="233" t="e">
        <f>I21/'التقرير الختامي'!$D$13</f>
        <v>#DIV/0!</v>
      </c>
    </row>
    <row r="22" spans="2:10" x14ac:dyDescent="0.2">
      <c r="B22" s="162">
        <f>'الترتيب حسب النسبة المئوية'!B24</f>
        <v>18</v>
      </c>
      <c r="C22" s="6">
        <f>'الترتيب حسب النسبة المئوية'!C24:E24</f>
        <v>0</v>
      </c>
      <c r="D22" s="228">
        <f>'الترتيب حسب النسبة المئوية'!F24</f>
        <v>0</v>
      </c>
      <c r="E22" s="249" t="e">
        <f>D22/'التقرير الختامي'!$D$15</f>
        <v>#DIV/0!</v>
      </c>
      <c r="H22" s="106">
        <v>18</v>
      </c>
      <c r="I22" s="234">
        <f>'الترتيب حسب النسبة المئوية'!L39</f>
        <v>0</v>
      </c>
      <c r="J22" s="235" t="e">
        <f>I22/'التقرير الختامي'!$D$13</f>
        <v>#DIV/0!</v>
      </c>
    </row>
    <row r="23" spans="2:10" x14ac:dyDescent="0.2">
      <c r="B23" s="162">
        <f>'الترتيب حسب النسبة المئوية'!B25</f>
        <v>19</v>
      </c>
      <c r="C23" s="6">
        <f>'الترتيب حسب النسبة المئوية'!C25:E25</f>
        <v>0</v>
      </c>
      <c r="D23" s="228">
        <f>'الترتيب حسب النسبة المئوية'!F25</f>
        <v>0</v>
      </c>
      <c r="E23" s="249" t="e">
        <f>D23/'التقرير الختامي'!$D$15</f>
        <v>#DIV/0!</v>
      </c>
      <c r="H23" s="6">
        <v>19</v>
      </c>
      <c r="I23" s="232">
        <f>'الترتيب حسب النسبة المئوية'!L40</f>
        <v>0</v>
      </c>
      <c r="J23" s="233" t="e">
        <f>I23/'التقرير الختامي'!$D$13</f>
        <v>#DIV/0!</v>
      </c>
    </row>
    <row r="24" spans="2:10" x14ac:dyDescent="0.2">
      <c r="B24" s="162">
        <f>'الترتيب حسب النسبة المئوية'!B26</f>
        <v>20</v>
      </c>
      <c r="C24" s="6">
        <f>'الترتيب حسب النسبة المئوية'!C26:E26</f>
        <v>0</v>
      </c>
      <c r="D24" s="228">
        <f>'الترتيب حسب النسبة المئوية'!F26</f>
        <v>0</v>
      </c>
      <c r="E24" s="249" t="e">
        <f>D24/'التقرير الختامي'!$D$15</f>
        <v>#DIV/0!</v>
      </c>
      <c r="H24" s="106">
        <v>20</v>
      </c>
      <c r="I24" s="234">
        <f>'الترتيب حسب النسبة المئوية'!L41</f>
        <v>0</v>
      </c>
      <c r="J24" s="235" t="e">
        <f>I24/'التقرير الختامي'!$D$13</f>
        <v>#DIV/0!</v>
      </c>
    </row>
    <row r="25" spans="2:10" x14ac:dyDescent="0.2">
      <c r="B25" s="162">
        <f>'الترتيب حسب النسبة المئوية'!B27</f>
        <v>21</v>
      </c>
      <c r="C25" s="6">
        <f>'الترتيب حسب النسبة المئوية'!C27:E27</f>
        <v>0</v>
      </c>
      <c r="D25" s="228">
        <f>'الترتيب حسب النسبة المئوية'!F27</f>
        <v>0</v>
      </c>
      <c r="E25" s="249" t="e">
        <f>D25/'التقرير الختامي'!$D$15</f>
        <v>#DIV/0!</v>
      </c>
    </row>
    <row r="26" spans="2:10" x14ac:dyDescent="0.2">
      <c r="B26" s="162">
        <f>'الترتيب حسب النسبة المئوية'!B28</f>
        <v>22</v>
      </c>
      <c r="C26" s="6">
        <f>'الترتيب حسب النسبة المئوية'!C28:E28</f>
        <v>0</v>
      </c>
      <c r="D26" s="228">
        <f>'الترتيب حسب النسبة المئوية'!F28</f>
        <v>0</v>
      </c>
      <c r="E26" s="249" t="e">
        <f>D26/'التقرير الختامي'!$D$15</f>
        <v>#DIV/0!</v>
      </c>
    </row>
    <row r="27" spans="2:10" x14ac:dyDescent="0.2">
      <c r="B27" s="162">
        <f>'الترتيب حسب النسبة المئوية'!B29</f>
        <v>23</v>
      </c>
      <c r="C27" s="6">
        <f>'الترتيب حسب النسبة المئوية'!C29:E29</f>
        <v>0</v>
      </c>
      <c r="D27" s="228">
        <f>'الترتيب حسب النسبة المئوية'!F29</f>
        <v>0</v>
      </c>
      <c r="E27" s="249" t="e">
        <f>D27/'التقرير الختامي'!$D$15</f>
        <v>#DIV/0!</v>
      </c>
    </row>
    <row r="28" spans="2:10" x14ac:dyDescent="0.2">
      <c r="B28" s="162">
        <f>'الترتيب حسب النسبة المئوية'!B30</f>
        <v>24</v>
      </c>
      <c r="C28" s="6">
        <f>'الترتيب حسب النسبة المئوية'!C30:E30</f>
        <v>0</v>
      </c>
      <c r="D28" s="228">
        <f>'الترتيب حسب النسبة المئوية'!F30</f>
        <v>0</v>
      </c>
      <c r="E28" s="249" t="e">
        <f>D28/'التقرير الختامي'!$D$15</f>
        <v>#DIV/0!</v>
      </c>
    </row>
    <row r="29" spans="2:10" x14ac:dyDescent="0.2">
      <c r="B29" s="162">
        <f>'الترتيب حسب النسبة المئوية'!B31</f>
        <v>25</v>
      </c>
      <c r="C29" s="6">
        <f>'الترتيب حسب النسبة المئوية'!C31:E31</f>
        <v>0</v>
      </c>
      <c r="D29" s="228">
        <f>'الترتيب حسب النسبة المئوية'!F31</f>
        <v>0</v>
      </c>
      <c r="E29" s="249" t="e">
        <f>D29/'التقرير الختامي'!$D$15</f>
        <v>#DIV/0!</v>
      </c>
    </row>
    <row r="30" spans="2:10" x14ac:dyDescent="0.2">
      <c r="B30" s="162">
        <f>'الترتيب حسب النسبة المئوية'!B32</f>
        <v>26</v>
      </c>
      <c r="C30" s="6">
        <f>'الترتيب حسب النسبة المئوية'!C32:E32</f>
        <v>0</v>
      </c>
      <c r="D30" s="228">
        <f>'الترتيب حسب النسبة المئوية'!F32</f>
        <v>0</v>
      </c>
      <c r="E30" s="249" t="e">
        <f>D30/'التقرير الختامي'!$D$15</f>
        <v>#DIV/0!</v>
      </c>
    </row>
    <row r="31" spans="2:10" x14ac:dyDescent="0.2">
      <c r="B31" s="162">
        <f>'الترتيب حسب النسبة المئوية'!B33</f>
        <v>27</v>
      </c>
      <c r="C31" s="6">
        <f>'الترتيب حسب النسبة المئوية'!C33:E33</f>
        <v>0</v>
      </c>
      <c r="D31" s="228">
        <f>'الترتيب حسب النسبة المئوية'!F33</f>
        <v>0</v>
      </c>
      <c r="E31" s="249" t="e">
        <f>D31/'التقرير الختامي'!$D$15</f>
        <v>#DIV/0!</v>
      </c>
    </row>
    <row r="32" spans="2:10" x14ac:dyDescent="0.2">
      <c r="B32" s="162">
        <f>'الترتيب حسب النسبة المئوية'!B34</f>
        <v>28</v>
      </c>
      <c r="C32" s="6">
        <f>'الترتيب حسب النسبة المئوية'!C34:E34</f>
        <v>0</v>
      </c>
      <c r="D32" s="228">
        <f>'الترتيب حسب النسبة المئوية'!F34</f>
        <v>0</v>
      </c>
      <c r="E32" s="249" t="e">
        <f>D32/'التقرير الختامي'!$D$15</f>
        <v>#DIV/0!</v>
      </c>
    </row>
    <row r="33" spans="2:5" x14ac:dyDescent="0.2">
      <c r="B33" s="162">
        <f>'الترتيب حسب النسبة المئوية'!B35</f>
        <v>29</v>
      </c>
      <c r="C33" s="6">
        <f>'الترتيب حسب النسبة المئوية'!C35:E35</f>
        <v>0</v>
      </c>
      <c r="D33" s="228">
        <f>'الترتيب حسب النسبة المئوية'!F35</f>
        <v>0</v>
      </c>
      <c r="E33" s="249" t="e">
        <f>D33/'التقرير الختامي'!$D$15</f>
        <v>#DIV/0!</v>
      </c>
    </row>
    <row r="34" spans="2:5" x14ac:dyDescent="0.2">
      <c r="B34" s="162">
        <f>'الترتيب حسب النسبة المئوية'!B36</f>
        <v>30</v>
      </c>
      <c r="C34" s="6">
        <f>'الترتيب حسب النسبة المئوية'!C36:E36</f>
        <v>0</v>
      </c>
      <c r="D34" s="228">
        <f>'الترتيب حسب النسبة المئوية'!F36</f>
        <v>0</v>
      </c>
      <c r="E34" s="249" t="e">
        <f>D34/'التقرير الختامي'!$D$15</f>
        <v>#DIV/0!</v>
      </c>
    </row>
    <row r="35" spans="2:5" x14ac:dyDescent="0.2">
      <c r="B35" s="162">
        <f>'الترتيب حسب النسبة المئوية'!B37</f>
        <v>31</v>
      </c>
      <c r="C35" s="6">
        <f>'الترتيب حسب النسبة المئوية'!C37:E37</f>
        <v>0</v>
      </c>
      <c r="D35" s="228">
        <f>'الترتيب حسب النسبة المئوية'!F37</f>
        <v>0</v>
      </c>
      <c r="E35" s="249" t="e">
        <f>D35/'التقرير الختامي'!$D$15</f>
        <v>#DIV/0!</v>
      </c>
    </row>
    <row r="36" spans="2:5" x14ac:dyDescent="0.2">
      <c r="B36" s="162">
        <f>'الترتيب حسب النسبة المئوية'!B38</f>
        <v>32</v>
      </c>
      <c r="C36" s="6">
        <f>'الترتيب حسب النسبة المئوية'!C38:E38</f>
        <v>0</v>
      </c>
      <c r="D36" s="228">
        <f>'الترتيب حسب النسبة المئوية'!F38</f>
        <v>0</v>
      </c>
      <c r="E36" s="249" t="e">
        <f>D36/'التقرير الختامي'!$D$15</f>
        <v>#DIV/0!</v>
      </c>
    </row>
    <row r="37" spans="2:5" x14ac:dyDescent="0.2">
      <c r="B37" s="162">
        <f>'الترتيب حسب النسبة المئوية'!B39</f>
        <v>33</v>
      </c>
      <c r="C37" s="6">
        <f>'الترتيب حسب النسبة المئوية'!C39:E39</f>
        <v>0</v>
      </c>
      <c r="D37" s="228">
        <f>'الترتيب حسب النسبة المئوية'!F39</f>
        <v>0</v>
      </c>
      <c r="E37" s="249" t="e">
        <f>D37/'التقرير الختامي'!$D$15</f>
        <v>#DIV/0!</v>
      </c>
    </row>
    <row r="38" spans="2:5" x14ac:dyDescent="0.2">
      <c r="B38" s="162">
        <f>'الترتيب حسب النسبة المئوية'!B40</f>
        <v>34</v>
      </c>
      <c r="C38" s="6">
        <f>'الترتيب حسب النسبة المئوية'!C40:E40</f>
        <v>0</v>
      </c>
      <c r="D38" s="228">
        <f>'الترتيب حسب النسبة المئوية'!F40</f>
        <v>0</v>
      </c>
      <c r="E38" s="249" t="e">
        <f>D38/'التقرير الختامي'!$D$15</f>
        <v>#DIV/0!</v>
      </c>
    </row>
    <row r="39" spans="2:5" x14ac:dyDescent="0.2">
      <c r="B39" s="162">
        <f>'الترتيب حسب النسبة المئوية'!B41</f>
        <v>35</v>
      </c>
      <c r="C39" s="6">
        <f>'الترتيب حسب النسبة المئوية'!C41:E41</f>
        <v>0</v>
      </c>
      <c r="D39" s="228">
        <f>'الترتيب حسب النسبة المئوية'!F41</f>
        <v>0</v>
      </c>
      <c r="E39" s="249" t="e">
        <f>D39/'التقرير الختامي'!$D$15</f>
        <v>#DIV/0!</v>
      </c>
    </row>
    <row r="40" spans="2:5" x14ac:dyDescent="0.2">
      <c r="B40" s="162">
        <f>'الترتيب حسب النسبة المئوية'!B42</f>
        <v>36</v>
      </c>
      <c r="C40" s="6">
        <f>'الترتيب حسب النسبة المئوية'!C42:E42</f>
        <v>0</v>
      </c>
      <c r="D40" s="228">
        <f>'الترتيب حسب النسبة المئوية'!F42</f>
        <v>0</v>
      </c>
      <c r="E40" s="249" t="e">
        <f>D40/'التقرير الختامي'!$D$15</f>
        <v>#DIV/0!</v>
      </c>
    </row>
    <row r="41" spans="2:5" x14ac:dyDescent="0.2">
      <c r="B41" s="162">
        <f>'الترتيب حسب النسبة المئوية'!B43</f>
        <v>37</v>
      </c>
      <c r="C41" s="6">
        <f>'الترتيب حسب النسبة المئوية'!C43:E43</f>
        <v>0</v>
      </c>
      <c r="D41" s="228">
        <f>'الترتيب حسب النسبة المئوية'!F43</f>
        <v>0</v>
      </c>
      <c r="E41" s="249" t="e">
        <f>D41/'التقرير الختامي'!$D$15</f>
        <v>#DIV/0!</v>
      </c>
    </row>
    <row r="42" spans="2:5" x14ac:dyDescent="0.2">
      <c r="B42" s="162">
        <f>'الترتيب حسب النسبة المئوية'!B44</f>
        <v>38</v>
      </c>
      <c r="C42" s="6">
        <f>'الترتيب حسب النسبة المئوية'!C44:E44</f>
        <v>0</v>
      </c>
      <c r="D42" s="228">
        <f>'الترتيب حسب النسبة المئوية'!F44</f>
        <v>0</v>
      </c>
      <c r="E42" s="249" t="e">
        <f>D42/'التقرير الختامي'!$D$15</f>
        <v>#DIV/0!</v>
      </c>
    </row>
    <row r="43" spans="2:5" x14ac:dyDescent="0.2">
      <c r="B43" s="162">
        <f>'الترتيب حسب النسبة المئوية'!B45</f>
        <v>39</v>
      </c>
      <c r="C43" s="6">
        <f>'الترتيب حسب النسبة المئوية'!C45:E45</f>
        <v>0</v>
      </c>
      <c r="D43" s="228">
        <f>'الترتيب حسب النسبة المئوية'!F45</f>
        <v>0</v>
      </c>
      <c r="E43" s="249" t="e">
        <f>D43/'التقرير الختامي'!$D$15</f>
        <v>#DIV/0!</v>
      </c>
    </row>
    <row r="44" spans="2:5" x14ac:dyDescent="0.2">
      <c r="B44" s="162">
        <f>'الترتيب حسب النسبة المئوية'!B46</f>
        <v>40</v>
      </c>
      <c r="C44" s="6">
        <f>'الترتيب حسب النسبة المئوية'!C46:E46</f>
        <v>0</v>
      </c>
      <c r="D44" s="228">
        <f>'الترتيب حسب النسبة المئوية'!F46</f>
        <v>0</v>
      </c>
      <c r="E44" s="249" t="e">
        <f>D44/'التقرير الختامي'!$D$15</f>
        <v>#DIV/0!</v>
      </c>
    </row>
    <row r="45" spans="2:5" x14ac:dyDescent="0.2">
      <c r="B45" s="162">
        <f>'الترتيب حسب النسبة المئوية'!B47</f>
        <v>41</v>
      </c>
      <c r="C45" s="6">
        <f>'الترتيب حسب النسبة المئوية'!C47:E47</f>
        <v>0</v>
      </c>
      <c r="D45" s="228">
        <f>'الترتيب حسب النسبة المئوية'!F47</f>
        <v>0</v>
      </c>
      <c r="E45" s="249" t="e">
        <f>D45/'التقرير الختامي'!$D$15</f>
        <v>#DIV/0!</v>
      </c>
    </row>
    <row r="46" spans="2:5" x14ac:dyDescent="0.2">
      <c r="B46" s="162">
        <f>'الترتيب حسب النسبة المئوية'!B48</f>
        <v>42</v>
      </c>
      <c r="C46" s="6">
        <f>'الترتيب حسب النسبة المئوية'!C48:E48</f>
        <v>0</v>
      </c>
      <c r="D46" s="228">
        <f>'الترتيب حسب النسبة المئوية'!F48</f>
        <v>0</v>
      </c>
      <c r="E46" s="249" t="e">
        <f>D46/'التقرير الختامي'!$D$15</f>
        <v>#DIV/0!</v>
      </c>
    </row>
    <row r="47" spans="2:5" x14ac:dyDescent="0.2">
      <c r="B47" s="162">
        <f>'الترتيب حسب النسبة المئوية'!B49</f>
        <v>43</v>
      </c>
      <c r="C47" s="6">
        <f>'الترتيب حسب النسبة المئوية'!C49:E49</f>
        <v>0</v>
      </c>
      <c r="D47" s="228">
        <f>'الترتيب حسب النسبة المئوية'!F49</f>
        <v>0</v>
      </c>
      <c r="E47" s="249" t="e">
        <f>D47/'التقرير الختامي'!$D$15</f>
        <v>#DIV/0!</v>
      </c>
    </row>
    <row r="48" spans="2:5" x14ac:dyDescent="0.2">
      <c r="B48" s="162">
        <f>'الترتيب حسب النسبة المئوية'!B50</f>
        <v>44</v>
      </c>
      <c r="C48" s="6">
        <f>'الترتيب حسب النسبة المئوية'!C50:E50</f>
        <v>0</v>
      </c>
      <c r="D48" s="228">
        <f>'الترتيب حسب النسبة المئوية'!F50</f>
        <v>0</v>
      </c>
      <c r="E48" s="249" t="e">
        <f>D48/'التقرير الختامي'!$D$15</f>
        <v>#DIV/0!</v>
      </c>
    </row>
    <row r="49" spans="2:5" x14ac:dyDescent="0.2">
      <c r="B49" s="162">
        <f>'الترتيب حسب النسبة المئوية'!B51</f>
        <v>45</v>
      </c>
      <c r="C49" s="6">
        <f>'الترتيب حسب النسبة المئوية'!C51:E51</f>
        <v>0</v>
      </c>
      <c r="D49" s="228">
        <f>'الترتيب حسب النسبة المئوية'!F51</f>
        <v>0</v>
      </c>
      <c r="E49" s="249" t="e">
        <f>D49/'التقرير الختامي'!$D$15</f>
        <v>#DIV/0!</v>
      </c>
    </row>
    <row r="50" spans="2:5" x14ac:dyDescent="0.2">
      <c r="B50" s="162">
        <f>'الترتيب حسب النسبة المئوية'!B52</f>
        <v>46</v>
      </c>
      <c r="C50" s="6">
        <f>'الترتيب حسب النسبة المئوية'!C52:E52</f>
        <v>0</v>
      </c>
      <c r="D50" s="228">
        <f>'الترتيب حسب النسبة المئوية'!F52</f>
        <v>0</v>
      </c>
      <c r="E50" s="249" t="e">
        <f>D50/'التقرير الختامي'!$D$15</f>
        <v>#DIV/0!</v>
      </c>
    </row>
    <row r="51" spans="2:5" x14ac:dyDescent="0.2">
      <c r="B51" s="162">
        <f>'الترتيب حسب النسبة المئوية'!B53</f>
        <v>47</v>
      </c>
      <c r="C51" s="6">
        <f>'الترتيب حسب النسبة المئوية'!C53:E53</f>
        <v>0</v>
      </c>
      <c r="D51" s="228">
        <f>'الترتيب حسب النسبة المئوية'!F53</f>
        <v>0</v>
      </c>
      <c r="E51" s="249" t="e">
        <f>D51/'التقرير الختامي'!$D$15</f>
        <v>#DIV/0!</v>
      </c>
    </row>
    <row r="52" spans="2:5" x14ac:dyDescent="0.2">
      <c r="B52" s="162">
        <f>'الترتيب حسب النسبة المئوية'!B54</f>
        <v>48</v>
      </c>
      <c r="C52" s="6">
        <f>'الترتيب حسب النسبة المئوية'!C54:E54</f>
        <v>0</v>
      </c>
      <c r="D52" s="228">
        <f>'الترتيب حسب النسبة المئوية'!F54</f>
        <v>0</v>
      </c>
      <c r="E52" s="249" t="e">
        <f>D52/'التقرير الختامي'!$D$15</f>
        <v>#DIV/0!</v>
      </c>
    </row>
    <row r="53" spans="2:5" x14ac:dyDescent="0.2">
      <c r="B53" s="162">
        <f>'الترتيب حسب النسبة المئوية'!B55</f>
        <v>49</v>
      </c>
      <c r="C53" s="6">
        <f>'الترتيب حسب النسبة المئوية'!C55:E55</f>
        <v>0</v>
      </c>
      <c r="D53" s="228">
        <f>'الترتيب حسب النسبة المئوية'!F55</f>
        <v>0</v>
      </c>
      <c r="E53" s="249" t="e">
        <f>D53/'التقرير الختامي'!$D$15</f>
        <v>#DIV/0!</v>
      </c>
    </row>
    <row r="54" spans="2:5" x14ac:dyDescent="0.2">
      <c r="B54" s="162">
        <f>'الترتيب حسب النسبة المئوية'!B56</f>
        <v>50</v>
      </c>
      <c r="C54" s="6">
        <f>'الترتيب حسب النسبة المئوية'!C56:E56</f>
        <v>0</v>
      </c>
      <c r="D54" s="228">
        <f>'الترتيب حسب النسبة المئوية'!F56</f>
        <v>0</v>
      </c>
      <c r="E54" s="249" t="e">
        <f>D54/'التقرير الختامي'!$D$15</f>
        <v>#DIV/0!</v>
      </c>
    </row>
    <row r="55" spans="2:5" x14ac:dyDescent="0.2">
      <c r="B55" s="162">
        <f>'الترتيب حسب النسبة المئوية'!B57</f>
        <v>51</v>
      </c>
      <c r="C55" s="6">
        <f>'الترتيب حسب النسبة المئوية'!C57:E57</f>
        <v>0</v>
      </c>
      <c r="D55" s="228">
        <f>'الترتيب حسب النسبة المئوية'!F57</f>
        <v>0</v>
      </c>
      <c r="E55" s="249" t="e">
        <f>D55/'التقرير الختامي'!$D$15</f>
        <v>#DIV/0!</v>
      </c>
    </row>
    <row r="56" spans="2:5" x14ac:dyDescent="0.2">
      <c r="B56" s="162">
        <f>'الترتيب حسب النسبة المئوية'!B58</f>
        <v>52</v>
      </c>
      <c r="C56" s="6">
        <f>'الترتيب حسب النسبة المئوية'!C58:E58</f>
        <v>0</v>
      </c>
      <c r="D56" s="228">
        <f>'الترتيب حسب النسبة المئوية'!F58</f>
        <v>0</v>
      </c>
      <c r="E56" s="249" t="e">
        <f>D56/'التقرير الختامي'!$D$15</f>
        <v>#DIV/0!</v>
      </c>
    </row>
    <row r="57" spans="2:5" x14ac:dyDescent="0.2">
      <c r="B57" s="162">
        <f>'الترتيب حسب النسبة المئوية'!B59</f>
        <v>53</v>
      </c>
      <c r="C57" s="6">
        <f>'الترتيب حسب النسبة المئوية'!C59:E59</f>
        <v>0</v>
      </c>
      <c r="D57" s="228">
        <f>'الترتيب حسب النسبة المئوية'!F59</f>
        <v>0</v>
      </c>
      <c r="E57" s="249" t="e">
        <f>D57/'التقرير الختامي'!$D$15</f>
        <v>#DIV/0!</v>
      </c>
    </row>
    <row r="58" spans="2:5" x14ac:dyDescent="0.2">
      <c r="B58" s="162">
        <f>'الترتيب حسب النسبة المئوية'!B60</f>
        <v>54</v>
      </c>
      <c r="C58" s="6">
        <f>'الترتيب حسب النسبة المئوية'!C60:E60</f>
        <v>0</v>
      </c>
      <c r="D58" s="228">
        <f>'الترتيب حسب النسبة المئوية'!F60</f>
        <v>0</v>
      </c>
      <c r="E58" s="249" t="e">
        <f>D58/'التقرير الختامي'!$D$15</f>
        <v>#DIV/0!</v>
      </c>
    </row>
    <row r="59" spans="2:5" x14ac:dyDescent="0.2">
      <c r="B59" s="162">
        <f>'الترتيب حسب النسبة المئوية'!B61</f>
        <v>55</v>
      </c>
      <c r="C59" s="6">
        <f>'الترتيب حسب النسبة المئوية'!C61:E61</f>
        <v>0</v>
      </c>
      <c r="D59" s="228">
        <f>'الترتيب حسب النسبة المئوية'!F61</f>
        <v>0</v>
      </c>
      <c r="E59" s="249" t="e">
        <f>D59/'التقرير الختامي'!$D$15</f>
        <v>#DIV/0!</v>
      </c>
    </row>
    <row r="60" spans="2:5" x14ac:dyDescent="0.2">
      <c r="B60" s="162">
        <f>'الترتيب حسب النسبة المئوية'!B62</f>
        <v>56</v>
      </c>
      <c r="C60" s="6">
        <f>'الترتيب حسب النسبة المئوية'!C62:E62</f>
        <v>0</v>
      </c>
      <c r="D60" s="228">
        <f>'الترتيب حسب النسبة المئوية'!F62</f>
        <v>0</v>
      </c>
      <c r="E60" s="249" t="e">
        <f>D60/'التقرير الختامي'!$D$15</f>
        <v>#DIV/0!</v>
      </c>
    </row>
    <row r="61" spans="2:5" x14ac:dyDescent="0.2">
      <c r="B61" s="162">
        <f>'الترتيب حسب النسبة المئوية'!B63</f>
        <v>57</v>
      </c>
      <c r="C61" s="6">
        <f>'الترتيب حسب النسبة المئوية'!C63:E63</f>
        <v>0</v>
      </c>
      <c r="D61" s="228">
        <f>'الترتيب حسب النسبة المئوية'!F63</f>
        <v>0</v>
      </c>
      <c r="E61" s="249" t="e">
        <f>D61/'التقرير الختامي'!$D$15</f>
        <v>#DIV/0!</v>
      </c>
    </row>
    <row r="62" spans="2:5" x14ac:dyDescent="0.2">
      <c r="B62" s="162">
        <f>'الترتيب حسب النسبة المئوية'!B64</f>
        <v>58</v>
      </c>
      <c r="C62" s="6">
        <f>'الترتيب حسب النسبة المئوية'!C64:E64</f>
        <v>0</v>
      </c>
      <c r="D62" s="228">
        <f>'الترتيب حسب النسبة المئوية'!F64</f>
        <v>0</v>
      </c>
      <c r="E62" s="249" t="e">
        <f>D62/'التقرير الختامي'!$D$15</f>
        <v>#DIV/0!</v>
      </c>
    </row>
    <row r="63" spans="2:5" x14ac:dyDescent="0.2">
      <c r="B63" s="162">
        <f>'الترتيب حسب النسبة المئوية'!B65</f>
        <v>59</v>
      </c>
      <c r="C63" s="6">
        <f>'الترتيب حسب النسبة المئوية'!C65:E65</f>
        <v>0</v>
      </c>
      <c r="D63" s="228">
        <f>'الترتيب حسب النسبة المئوية'!F65</f>
        <v>0</v>
      </c>
      <c r="E63" s="249" t="e">
        <f>D63/'التقرير الختامي'!$D$15</f>
        <v>#DIV/0!</v>
      </c>
    </row>
    <row r="64" spans="2:5" x14ac:dyDescent="0.2">
      <c r="B64" s="162">
        <f>'الترتيب حسب النسبة المئوية'!B66</f>
        <v>60</v>
      </c>
      <c r="C64" s="6">
        <f>'الترتيب حسب النسبة المئوية'!C66:E66</f>
        <v>0</v>
      </c>
      <c r="D64" s="228">
        <f>'الترتيب حسب النسبة المئوية'!F66</f>
        <v>0</v>
      </c>
      <c r="E64" s="249" t="e">
        <f>D64/'التقرير الختامي'!$D$15</f>
        <v>#DIV/0!</v>
      </c>
    </row>
    <row r="65" spans="2:5" x14ac:dyDescent="0.2">
      <c r="B65" s="162">
        <f>'الترتيب حسب النسبة المئوية'!B67</f>
        <v>61</v>
      </c>
      <c r="C65" s="6">
        <f>'الترتيب حسب النسبة المئوية'!C67:E67</f>
        <v>0</v>
      </c>
      <c r="D65" s="228">
        <f>'الترتيب حسب النسبة المئوية'!F67</f>
        <v>0</v>
      </c>
      <c r="E65" s="249" t="e">
        <f>D65/'التقرير الختامي'!$D$15</f>
        <v>#DIV/0!</v>
      </c>
    </row>
    <row r="66" spans="2:5" x14ac:dyDescent="0.2">
      <c r="B66" s="162">
        <f>'الترتيب حسب النسبة المئوية'!B68</f>
        <v>62</v>
      </c>
      <c r="C66" s="6">
        <f>'الترتيب حسب النسبة المئوية'!C68:E68</f>
        <v>0</v>
      </c>
      <c r="D66" s="228">
        <f>'الترتيب حسب النسبة المئوية'!F68</f>
        <v>0</v>
      </c>
      <c r="E66" s="249" t="e">
        <f>D66/'التقرير الختامي'!$D$15</f>
        <v>#DIV/0!</v>
      </c>
    </row>
    <row r="67" spans="2:5" x14ac:dyDescent="0.2">
      <c r="B67" s="162">
        <f>'الترتيب حسب النسبة المئوية'!B69</f>
        <v>63</v>
      </c>
      <c r="C67" s="6">
        <f>'الترتيب حسب النسبة المئوية'!C69:E69</f>
        <v>0</v>
      </c>
      <c r="D67" s="228">
        <f>'الترتيب حسب النسبة المئوية'!F69</f>
        <v>0</v>
      </c>
      <c r="E67" s="249" t="e">
        <f>D67/'التقرير الختامي'!$D$15</f>
        <v>#DIV/0!</v>
      </c>
    </row>
    <row r="68" spans="2:5" x14ac:dyDescent="0.2">
      <c r="B68" s="162">
        <f>'الترتيب حسب النسبة المئوية'!B70</f>
        <v>64</v>
      </c>
      <c r="C68" s="6">
        <f>'الترتيب حسب النسبة المئوية'!C70:E70</f>
        <v>0</v>
      </c>
      <c r="D68" s="228">
        <f>'الترتيب حسب النسبة المئوية'!F70</f>
        <v>0</v>
      </c>
      <c r="E68" s="249" t="e">
        <f>D68/'التقرير الختامي'!$D$15</f>
        <v>#DIV/0!</v>
      </c>
    </row>
    <row r="69" spans="2:5" x14ac:dyDescent="0.2">
      <c r="B69" s="162">
        <f>'الترتيب حسب النسبة المئوية'!B71</f>
        <v>65</v>
      </c>
      <c r="C69" s="6">
        <f>'الترتيب حسب النسبة المئوية'!C71:E71</f>
        <v>0</v>
      </c>
      <c r="D69" s="228">
        <f>'الترتيب حسب النسبة المئوية'!F71</f>
        <v>0</v>
      </c>
      <c r="E69" s="249" t="e">
        <f>D69/'التقرير الختامي'!$D$15</f>
        <v>#DIV/0!</v>
      </c>
    </row>
    <row r="70" spans="2:5" x14ac:dyDescent="0.2">
      <c r="B70" s="162">
        <f>'الترتيب حسب النسبة المئوية'!B72</f>
        <v>66</v>
      </c>
      <c r="C70" s="6">
        <f>'الترتيب حسب النسبة المئوية'!C72:E72</f>
        <v>0</v>
      </c>
      <c r="D70" s="228">
        <f>'الترتيب حسب النسبة المئوية'!F72</f>
        <v>0</v>
      </c>
      <c r="E70" s="249" t="e">
        <f>D70/'التقرير الختامي'!$D$15</f>
        <v>#DIV/0!</v>
      </c>
    </row>
    <row r="71" spans="2:5" x14ac:dyDescent="0.2">
      <c r="B71" s="162">
        <f>'الترتيب حسب النسبة المئوية'!B73</f>
        <v>67</v>
      </c>
      <c r="C71" s="6">
        <f>'الترتيب حسب النسبة المئوية'!C73:E73</f>
        <v>0</v>
      </c>
      <c r="D71" s="228">
        <f>'الترتيب حسب النسبة المئوية'!F73</f>
        <v>0</v>
      </c>
      <c r="E71" s="249" t="e">
        <f>D71/'التقرير الختامي'!$D$15</f>
        <v>#DIV/0!</v>
      </c>
    </row>
    <row r="72" spans="2:5" x14ac:dyDescent="0.2">
      <c r="B72" s="162">
        <f>'الترتيب حسب النسبة المئوية'!B74</f>
        <v>68</v>
      </c>
      <c r="C72" s="6">
        <f>'الترتيب حسب النسبة المئوية'!C74:E74</f>
        <v>0</v>
      </c>
      <c r="D72" s="228">
        <f>'الترتيب حسب النسبة المئوية'!F74</f>
        <v>0</v>
      </c>
      <c r="E72" s="249" t="e">
        <f>D72/'التقرير الختامي'!$D$15</f>
        <v>#DIV/0!</v>
      </c>
    </row>
    <row r="73" spans="2:5" x14ac:dyDescent="0.2">
      <c r="B73" s="162">
        <f>'الترتيب حسب النسبة المئوية'!B75</f>
        <v>69</v>
      </c>
      <c r="C73" s="6">
        <f>'الترتيب حسب النسبة المئوية'!C75:E75</f>
        <v>0</v>
      </c>
      <c r="D73" s="228">
        <f>'الترتيب حسب النسبة المئوية'!F75</f>
        <v>0</v>
      </c>
      <c r="E73" s="249" t="e">
        <f>D73/'التقرير الختامي'!$D$15</f>
        <v>#DIV/0!</v>
      </c>
    </row>
    <row r="74" spans="2:5" x14ac:dyDescent="0.2">
      <c r="B74" s="162">
        <f>'الترتيب حسب النسبة المئوية'!B76</f>
        <v>70</v>
      </c>
      <c r="C74" s="6">
        <f>'الترتيب حسب النسبة المئوية'!C76:E76</f>
        <v>0</v>
      </c>
      <c r="D74" s="228">
        <f>'الترتيب حسب النسبة المئوية'!F76</f>
        <v>0</v>
      </c>
      <c r="E74" s="249" t="e">
        <f>D74/'التقرير الختامي'!$D$15</f>
        <v>#DIV/0!</v>
      </c>
    </row>
    <row r="75" spans="2:5" x14ac:dyDescent="0.2">
      <c r="B75" s="162">
        <f>'الترتيب حسب النسبة المئوية'!B77</f>
        <v>71</v>
      </c>
      <c r="C75" s="6">
        <f>'الترتيب حسب النسبة المئوية'!C77:E77</f>
        <v>0</v>
      </c>
      <c r="D75" s="228">
        <f>'الترتيب حسب النسبة المئوية'!F77</f>
        <v>0</v>
      </c>
      <c r="E75" s="249" t="e">
        <f>D75/'التقرير الختامي'!$D$15</f>
        <v>#DIV/0!</v>
      </c>
    </row>
    <row r="76" spans="2:5" x14ac:dyDescent="0.2">
      <c r="B76" s="162">
        <f>'الترتيب حسب النسبة المئوية'!B78</f>
        <v>72</v>
      </c>
      <c r="C76" s="6">
        <f>'الترتيب حسب النسبة المئوية'!C78:E78</f>
        <v>0</v>
      </c>
      <c r="D76" s="228">
        <f>'الترتيب حسب النسبة المئوية'!F78</f>
        <v>0</v>
      </c>
      <c r="E76" s="249" t="e">
        <f>D76/'التقرير الختامي'!$D$15</f>
        <v>#DIV/0!</v>
      </c>
    </row>
    <row r="77" spans="2:5" x14ac:dyDescent="0.2">
      <c r="B77" s="162">
        <f>'الترتيب حسب النسبة المئوية'!B79</f>
        <v>73</v>
      </c>
      <c r="C77" s="6">
        <f>'الترتيب حسب النسبة المئوية'!C79:E79</f>
        <v>0</v>
      </c>
      <c r="D77" s="228">
        <f>'الترتيب حسب النسبة المئوية'!F79</f>
        <v>0</v>
      </c>
      <c r="E77" s="249" t="e">
        <f>D77/'التقرير الختامي'!$D$15</f>
        <v>#DIV/0!</v>
      </c>
    </row>
    <row r="78" spans="2:5" x14ac:dyDescent="0.2">
      <c r="B78" s="162">
        <f>'الترتيب حسب النسبة المئوية'!B80</f>
        <v>74</v>
      </c>
      <c r="C78" s="6">
        <f>'الترتيب حسب النسبة المئوية'!C80:E80</f>
        <v>0</v>
      </c>
      <c r="D78" s="228">
        <f>'الترتيب حسب النسبة المئوية'!F80</f>
        <v>0</v>
      </c>
      <c r="E78" s="249" t="e">
        <f>D78/'التقرير الختامي'!$D$15</f>
        <v>#DIV/0!</v>
      </c>
    </row>
    <row r="79" spans="2:5" x14ac:dyDescent="0.2">
      <c r="B79" s="162">
        <f>'الترتيب حسب النسبة المئوية'!B81</f>
        <v>75</v>
      </c>
      <c r="C79" s="6">
        <f>'الترتيب حسب النسبة المئوية'!C81:E81</f>
        <v>0</v>
      </c>
      <c r="D79" s="228">
        <f>'الترتيب حسب النسبة المئوية'!F81</f>
        <v>0</v>
      </c>
      <c r="E79" s="249" t="e">
        <f>D79/'التقرير الختامي'!$D$15</f>
        <v>#DIV/0!</v>
      </c>
    </row>
    <row r="80" spans="2:5" x14ac:dyDescent="0.2">
      <c r="B80" s="162">
        <f>'الترتيب حسب النسبة المئوية'!B82</f>
        <v>76</v>
      </c>
      <c r="C80" s="6">
        <f>'الترتيب حسب النسبة المئوية'!C82:E82</f>
        <v>0</v>
      </c>
      <c r="D80" s="228">
        <f>'الترتيب حسب النسبة المئوية'!F82</f>
        <v>0</v>
      </c>
      <c r="E80" s="249" t="e">
        <f>D80/'التقرير الختامي'!$D$15</f>
        <v>#DIV/0!</v>
      </c>
    </row>
    <row r="81" spans="2:5" x14ac:dyDescent="0.2">
      <c r="B81" s="162">
        <f>'الترتيب حسب النسبة المئوية'!B83</f>
        <v>77</v>
      </c>
      <c r="C81" s="6">
        <f>'الترتيب حسب النسبة المئوية'!C83:E83</f>
        <v>0</v>
      </c>
      <c r="D81" s="228">
        <f>'الترتيب حسب النسبة المئوية'!F83</f>
        <v>0</v>
      </c>
      <c r="E81" s="249" t="e">
        <f>D81/'التقرير الختامي'!$D$15</f>
        <v>#DIV/0!</v>
      </c>
    </row>
    <row r="82" spans="2:5" x14ac:dyDescent="0.2">
      <c r="B82" s="162">
        <f>'الترتيب حسب النسبة المئوية'!B84</f>
        <v>78</v>
      </c>
      <c r="C82" s="6">
        <f>'الترتيب حسب النسبة المئوية'!C84:E84</f>
        <v>0</v>
      </c>
      <c r="D82" s="228">
        <f>'الترتيب حسب النسبة المئوية'!F84</f>
        <v>0</v>
      </c>
      <c r="E82" s="249" t="e">
        <f>D82/'التقرير الختامي'!$D$15</f>
        <v>#DIV/0!</v>
      </c>
    </row>
    <row r="83" spans="2:5" x14ac:dyDescent="0.2">
      <c r="B83" s="162">
        <f>'الترتيب حسب النسبة المئوية'!B85</f>
        <v>79</v>
      </c>
      <c r="C83" s="6">
        <f>'الترتيب حسب النسبة المئوية'!C85:E85</f>
        <v>0</v>
      </c>
      <c r="D83" s="228">
        <f>'الترتيب حسب النسبة المئوية'!F85</f>
        <v>0</v>
      </c>
      <c r="E83" s="249" t="e">
        <f>D83/'التقرير الختامي'!$D$15</f>
        <v>#DIV/0!</v>
      </c>
    </row>
    <row r="84" spans="2:5" x14ac:dyDescent="0.2">
      <c r="B84" s="162">
        <f>'الترتيب حسب النسبة المئوية'!B86</f>
        <v>80</v>
      </c>
      <c r="C84" s="6">
        <f>'الترتيب حسب النسبة المئوية'!C86:E86</f>
        <v>0</v>
      </c>
      <c r="D84" s="228">
        <f>'الترتيب حسب النسبة المئوية'!F86</f>
        <v>0</v>
      </c>
      <c r="E84" s="249" t="e">
        <f>D84/'التقرير الختامي'!$D$15</f>
        <v>#DIV/0!</v>
      </c>
    </row>
    <row r="85" spans="2:5" x14ac:dyDescent="0.2">
      <c r="B85" s="162">
        <f>'الترتيب حسب النسبة المئوية'!B87</f>
        <v>81</v>
      </c>
      <c r="C85" s="6">
        <f>'الترتيب حسب النسبة المئوية'!C87:E87</f>
        <v>0</v>
      </c>
      <c r="D85" s="228">
        <f>'الترتيب حسب النسبة المئوية'!F87</f>
        <v>0</v>
      </c>
      <c r="E85" s="249" t="e">
        <f>D85/'التقرير الختامي'!$D$15</f>
        <v>#DIV/0!</v>
      </c>
    </row>
    <row r="86" spans="2:5" x14ac:dyDescent="0.2">
      <c r="B86" s="162">
        <f>'الترتيب حسب النسبة المئوية'!B88</f>
        <v>82</v>
      </c>
      <c r="C86" s="6">
        <f>'الترتيب حسب النسبة المئوية'!C88:E88</f>
        <v>0</v>
      </c>
      <c r="D86" s="228">
        <f>'الترتيب حسب النسبة المئوية'!F88</f>
        <v>0</v>
      </c>
      <c r="E86" s="249" t="e">
        <f>D86/'التقرير الختامي'!$D$15</f>
        <v>#DIV/0!</v>
      </c>
    </row>
    <row r="87" spans="2:5" x14ac:dyDescent="0.2">
      <c r="B87" s="162">
        <f>'الترتيب حسب النسبة المئوية'!B89</f>
        <v>83</v>
      </c>
      <c r="C87" s="6">
        <f>'الترتيب حسب النسبة المئوية'!C89:E89</f>
        <v>0</v>
      </c>
      <c r="D87" s="228">
        <f>'الترتيب حسب النسبة المئوية'!F89</f>
        <v>0</v>
      </c>
      <c r="E87" s="249" t="e">
        <f>D87/'التقرير الختامي'!$D$15</f>
        <v>#DIV/0!</v>
      </c>
    </row>
    <row r="88" spans="2:5" x14ac:dyDescent="0.2">
      <c r="B88" s="162">
        <f>'الترتيب حسب النسبة المئوية'!B90</f>
        <v>84</v>
      </c>
      <c r="C88" s="6">
        <f>'الترتيب حسب النسبة المئوية'!C90:E90</f>
        <v>0</v>
      </c>
      <c r="D88" s="228">
        <f>'الترتيب حسب النسبة المئوية'!F90</f>
        <v>0</v>
      </c>
      <c r="E88" s="249" t="e">
        <f>D88/'التقرير الختامي'!$D$15</f>
        <v>#DIV/0!</v>
      </c>
    </row>
    <row r="89" spans="2:5" x14ac:dyDescent="0.2">
      <c r="B89" s="162">
        <f>'الترتيب حسب النسبة المئوية'!B91</f>
        <v>85</v>
      </c>
      <c r="C89" s="6">
        <f>'الترتيب حسب النسبة المئوية'!C91:E91</f>
        <v>0</v>
      </c>
      <c r="D89" s="228">
        <f>'الترتيب حسب النسبة المئوية'!F91</f>
        <v>0</v>
      </c>
      <c r="E89" s="249" t="e">
        <f>D89/'التقرير الختامي'!$D$15</f>
        <v>#DIV/0!</v>
      </c>
    </row>
    <row r="90" spans="2:5" x14ac:dyDescent="0.2">
      <c r="B90" s="162">
        <f>'الترتيب حسب النسبة المئوية'!B92</f>
        <v>86</v>
      </c>
      <c r="C90" s="6">
        <f>'الترتيب حسب النسبة المئوية'!C92:E92</f>
        <v>0</v>
      </c>
      <c r="D90" s="228">
        <f>'الترتيب حسب النسبة المئوية'!F92</f>
        <v>0</v>
      </c>
      <c r="E90" s="249" t="e">
        <f>D90/'التقرير الختامي'!$D$15</f>
        <v>#DIV/0!</v>
      </c>
    </row>
    <row r="91" spans="2:5" x14ac:dyDescent="0.2">
      <c r="B91" s="162">
        <f>'الترتيب حسب النسبة المئوية'!B93</f>
        <v>87</v>
      </c>
      <c r="C91" s="6">
        <f>'الترتيب حسب النسبة المئوية'!C93:E93</f>
        <v>0</v>
      </c>
      <c r="D91" s="228">
        <f>'الترتيب حسب النسبة المئوية'!F93</f>
        <v>0</v>
      </c>
      <c r="E91" s="249" t="e">
        <f>D91/'التقرير الختامي'!$D$15</f>
        <v>#DIV/0!</v>
      </c>
    </row>
    <row r="92" spans="2:5" x14ac:dyDescent="0.2">
      <c r="B92" s="162">
        <f>'الترتيب حسب النسبة المئوية'!B94</f>
        <v>88</v>
      </c>
      <c r="C92" s="6">
        <f>'الترتيب حسب النسبة المئوية'!C94:E94</f>
        <v>0</v>
      </c>
      <c r="D92" s="228">
        <f>'الترتيب حسب النسبة المئوية'!F94</f>
        <v>0</v>
      </c>
      <c r="E92" s="249" t="e">
        <f>D92/'التقرير الختامي'!$D$15</f>
        <v>#DIV/0!</v>
      </c>
    </row>
    <row r="93" spans="2:5" x14ac:dyDescent="0.2">
      <c r="B93" s="162">
        <f>'الترتيب حسب النسبة المئوية'!B95</f>
        <v>89</v>
      </c>
      <c r="C93" s="6">
        <f>'الترتيب حسب النسبة المئوية'!C95:E95</f>
        <v>0</v>
      </c>
      <c r="D93" s="228">
        <f>'الترتيب حسب النسبة المئوية'!F95</f>
        <v>0</v>
      </c>
      <c r="E93" s="249" t="e">
        <f>D93/'التقرير الختامي'!$D$15</f>
        <v>#DIV/0!</v>
      </c>
    </row>
    <row r="94" spans="2:5" x14ac:dyDescent="0.2">
      <c r="B94" s="162">
        <f>'الترتيب حسب النسبة المئوية'!B96</f>
        <v>90</v>
      </c>
      <c r="C94" s="6">
        <f>'الترتيب حسب النسبة المئوية'!C96:E96</f>
        <v>0</v>
      </c>
      <c r="D94" s="228">
        <f>'الترتيب حسب النسبة المئوية'!F96</f>
        <v>0</v>
      </c>
      <c r="E94" s="249" t="e">
        <f>D94/'التقرير الختامي'!$D$15</f>
        <v>#DIV/0!</v>
      </c>
    </row>
    <row r="95" spans="2:5" x14ac:dyDescent="0.2">
      <c r="B95" s="162">
        <f>'الترتيب حسب النسبة المئوية'!B97</f>
        <v>91</v>
      </c>
      <c r="C95" s="6">
        <f>'الترتيب حسب النسبة المئوية'!C97:E97</f>
        <v>0</v>
      </c>
      <c r="D95" s="228">
        <f>'الترتيب حسب النسبة المئوية'!F97</f>
        <v>0</v>
      </c>
      <c r="E95" s="249" t="e">
        <f>D95/'التقرير الختامي'!$D$15</f>
        <v>#DIV/0!</v>
      </c>
    </row>
    <row r="96" spans="2:5" x14ac:dyDescent="0.2">
      <c r="B96" s="162">
        <f>'الترتيب حسب النسبة المئوية'!B98</f>
        <v>92</v>
      </c>
      <c r="C96" s="6">
        <f>'الترتيب حسب النسبة المئوية'!C98:E98</f>
        <v>0</v>
      </c>
      <c r="D96" s="228">
        <f>'الترتيب حسب النسبة المئوية'!F98</f>
        <v>0</v>
      </c>
      <c r="E96" s="249" t="e">
        <f>D96/'التقرير الختامي'!$D$15</f>
        <v>#DIV/0!</v>
      </c>
    </row>
    <row r="97" spans="2:5" x14ac:dyDescent="0.2">
      <c r="B97" s="162">
        <f>'الترتيب حسب النسبة المئوية'!B99</f>
        <v>93</v>
      </c>
      <c r="C97" s="6">
        <f>'الترتيب حسب النسبة المئوية'!C99:E99</f>
        <v>0</v>
      </c>
      <c r="D97" s="228">
        <f>'الترتيب حسب النسبة المئوية'!F99</f>
        <v>0</v>
      </c>
      <c r="E97" s="249" t="e">
        <f>D97/'التقرير الختامي'!$D$15</f>
        <v>#DIV/0!</v>
      </c>
    </row>
    <row r="98" spans="2:5" x14ac:dyDescent="0.2">
      <c r="B98" s="162">
        <f>'الترتيب حسب النسبة المئوية'!B100</f>
        <v>94</v>
      </c>
      <c r="C98" s="6">
        <f>'الترتيب حسب النسبة المئوية'!C100:E100</f>
        <v>0</v>
      </c>
      <c r="D98" s="228">
        <f>'الترتيب حسب النسبة المئوية'!F100</f>
        <v>0</v>
      </c>
      <c r="E98" s="249" t="e">
        <f>D98/'التقرير الختامي'!$D$15</f>
        <v>#DIV/0!</v>
      </c>
    </row>
    <row r="99" spans="2:5" x14ac:dyDescent="0.2">
      <c r="B99" s="162">
        <f>'الترتيب حسب النسبة المئوية'!B101</f>
        <v>95</v>
      </c>
      <c r="C99" s="6">
        <f>'الترتيب حسب النسبة المئوية'!C101:E101</f>
        <v>0</v>
      </c>
      <c r="D99" s="228">
        <f>'الترتيب حسب النسبة المئوية'!F101</f>
        <v>0</v>
      </c>
      <c r="E99" s="249" t="e">
        <f>D99/'التقرير الختامي'!$D$15</f>
        <v>#DIV/0!</v>
      </c>
    </row>
    <row r="100" spans="2:5" x14ac:dyDescent="0.2">
      <c r="B100" s="162">
        <f>'الترتيب حسب النسبة المئوية'!B102</f>
        <v>96</v>
      </c>
      <c r="C100" s="6">
        <f>'الترتيب حسب النسبة المئوية'!C102:E102</f>
        <v>0</v>
      </c>
      <c r="D100" s="228">
        <f>'الترتيب حسب النسبة المئوية'!F102</f>
        <v>0</v>
      </c>
      <c r="E100" s="249" t="e">
        <f>D100/'التقرير الختامي'!$D$15</f>
        <v>#DIV/0!</v>
      </c>
    </row>
    <row r="101" spans="2:5" x14ac:dyDescent="0.2">
      <c r="B101" s="162">
        <f>'الترتيب حسب النسبة المئوية'!B103</f>
        <v>97</v>
      </c>
      <c r="C101" s="6">
        <f>'الترتيب حسب النسبة المئوية'!C103:E103</f>
        <v>0</v>
      </c>
      <c r="D101" s="228">
        <f>'الترتيب حسب النسبة المئوية'!F103</f>
        <v>0</v>
      </c>
      <c r="E101" s="249" t="e">
        <f>D101/'التقرير الختامي'!$D$15</f>
        <v>#DIV/0!</v>
      </c>
    </row>
    <row r="102" spans="2:5" x14ac:dyDescent="0.2">
      <c r="B102" s="162">
        <f>'الترتيب حسب النسبة المئوية'!B104</f>
        <v>98</v>
      </c>
      <c r="C102" s="6">
        <f>'الترتيب حسب النسبة المئوية'!C104:E104</f>
        <v>0</v>
      </c>
      <c r="D102" s="228">
        <f>'الترتيب حسب النسبة المئوية'!F104</f>
        <v>0</v>
      </c>
      <c r="E102" s="249" t="e">
        <f>D102/'التقرير الختامي'!$D$15</f>
        <v>#DIV/0!</v>
      </c>
    </row>
    <row r="103" spans="2:5" x14ac:dyDescent="0.2">
      <c r="B103" s="162">
        <f>'الترتيب حسب النسبة المئوية'!B105</f>
        <v>99</v>
      </c>
      <c r="C103" s="6">
        <f>'الترتيب حسب النسبة المئوية'!C105:E105</f>
        <v>0</v>
      </c>
      <c r="D103" s="228">
        <f>'الترتيب حسب النسبة المئوية'!F105</f>
        <v>0</v>
      </c>
      <c r="E103" s="249" t="e">
        <f>D103/'التقرير الختامي'!$D$15</f>
        <v>#DIV/0!</v>
      </c>
    </row>
    <row r="104" spans="2:5" x14ac:dyDescent="0.2">
      <c r="B104" s="162">
        <f>'الترتيب حسب النسبة المئوية'!B106</f>
        <v>100</v>
      </c>
      <c r="C104" s="6">
        <f>'الترتيب حسب النسبة المئوية'!C106:E106</f>
        <v>0</v>
      </c>
      <c r="D104" s="228">
        <f>'الترتيب حسب النسبة المئوية'!F106</f>
        <v>0</v>
      </c>
      <c r="E104" s="249" t="e">
        <f>D104/'التقرير الختامي'!$D$15</f>
        <v>#DIV/0!</v>
      </c>
    </row>
    <row r="105" spans="2:5" x14ac:dyDescent="0.2">
      <c r="B105" s="162">
        <f>'الترتيب حسب النسبة المئوية'!B107</f>
        <v>101</v>
      </c>
      <c r="C105" s="6">
        <f>'الترتيب حسب النسبة المئوية'!C107:E107</f>
        <v>0</v>
      </c>
      <c r="D105" s="228">
        <f>'الترتيب حسب النسبة المئوية'!F107</f>
        <v>0</v>
      </c>
      <c r="E105" s="249" t="e">
        <f>D105/'التقرير الختامي'!$D$15</f>
        <v>#DIV/0!</v>
      </c>
    </row>
    <row r="106" spans="2:5" x14ac:dyDescent="0.2">
      <c r="B106" s="162">
        <f>'الترتيب حسب النسبة المئوية'!B108</f>
        <v>102</v>
      </c>
      <c r="C106" s="6">
        <f>'الترتيب حسب النسبة المئوية'!C108:E108</f>
        <v>0</v>
      </c>
      <c r="D106" s="228">
        <f>'الترتيب حسب النسبة المئوية'!F108</f>
        <v>0</v>
      </c>
      <c r="E106" s="249" t="e">
        <f>D106/'التقرير الختامي'!$D$15</f>
        <v>#DIV/0!</v>
      </c>
    </row>
    <row r="107" spans="2:5" x14ac:dyDescent="0.2">
      <c r="B107" s="162">
        <f>'الترتيب حسب النسبة المئوية'!B109</f>
        <v>103</v>
      </c>
      <c r="C107" s="6">
        <f>'الترتيب حسب النسبة المئوية'!C109:E109</f>
        <v>0</v>
      </c>
      <c r="D107" s="228">
        <f>'الترتيب حسب النسبة المئوية'!F109</f>
        <v>0</v>
      </c>
      <c r="E107" s="249" t="e">
        <f>D107/'التقرير الختامي'!$D$15</f>
        <v>#DIV/0!</v>
      </c>
    </row>
    <row r="108" spans="2:5" x14ac:dyDescent="0.2">
      <c r="B108" s="162">
        <f>'الترتيب حسب النسبة المئوية'!B110</f>
        <v>104</v>
      </c>
      <c r="C108" s="6">
        <f>'الترتيب حسب النسبة المئوية'!C110:E110</f>
        <v>0</v>
      </c>
      <c r="D108" s="228">
        <f>'الترتيب حسب النسبة المئوية'!F110</f>
        <v>0</v>
      </c>
      <c r="E108" s="249" t="e">
        <f>D108/'التقرير الختامي'!$D$15</f>
        <v>#DIV/0!</v>
      </c>
    </row>
    <row r="109" spans="2:5" x14ac:dyDescent="0.2">
      <c r="B109" s="162">
        <f>'الترتيب حسب النسبة المئوية'!B111</f>
        <v>105</v>
      </c>
      <c r="C109" s="6">
        <f>'الترتيب حسب النسبة المئوية'!C111:E111</f>
        <v>0</v>
      </c>
      <c r="D109" s="228">
        <f>'الترتيب حسب النسبة المئوية'!F111</f>
        <v>0</v>
      </c>
      <c r="E109" s="249" t="e">
        <f>D109/'التقرير الختامي'!$D$15</f>
        <v>#DIV/0!</v>
      </c>
    </row>
    <row r="110" spans="2:5" x14ac:dyDescent="0.2">
      <c r="B110" s="162">
        <f>'الترتيب حسب النسبة المئوية'!B112</f>
        <v>106</v>
      </c>
      <c r="C110" s="6">
        <f>'الترتيب حسب النسبة المئوية'!C112:E112</f>
        <v>0</v>
      </c>
      <c r="D110" s="228">
        <f>'الترتيب حسب النسبة المئوية'!F112</f>
        <v>0</v>
      </c>
      <c r="E110" s="249" t="e">
        <f>D110/'التقرير الختامي'!$D$15</f>
        <v>#DIV/0!</v>
      </c>
    </row>
    <row r="111" spans="2:5" x14ac:dyDescent="0.2">
      <c r="B111" s="162">
        <f>'الترتيب حسب النسبة المئوية'!B113</f>
        <v>107</v>
      </c>
      <c r="C111" s="6">
        <f>'الترتيب حسب النسبة المئوية'!C113:E113</f>
        <v>0</v>
      </c>
      <c r="D111" s="228">
        <f>'الترتيب حسب النسبة المئوية'!F113</f>
        <v>0</v>
      </c>
      <c r="E111" s="249" t="e">
        <f>D111/'التقرير الختامي'!$D$15</f>
        <v>#DIV/0!</v>
      </c>
    </row>
    <row r="112" spans="2:5" x14ac:dyDescent="0.2">
      <c r="B112" s="162">
        <f>'الترتيب حسب النسبة المئوية'!B114</f>
        <v>108</v>
      </c>
      <c r="C112" s="6">
        <f>'الترتيب حسب النسبة المئوية'!C114:E114</f>
        <v>0</v>
      </c>
      <c r="D112" s="228">
        <f>'الترتيب حسب النسبة المئوية'!F114</f>
        <v>0</v>
      </c>
      <c r="E112" s="249" t="e">
        <f>D112/'التقرير الختامي'!$D$15</f>
        <v>#DIV/0!</v>
      </c>
    </row>
    <row r="113" spans="2:5" x14ac:dyDescent="0.2">
      <c r="B113" s="162">
        <f>'الترتيب حسب النسبة المئوية'!B115</f>
        <v>109</v>
      </c>
      <c r="C113" s="6">
        <f>'الترتيب حسب النسبة المئوية'!C115:E115</f>
        <v>0</v>
      </c>
      <c r="D113" s="228">
        <f>'الترتيب حسب النسبة المئوية'!F115</f>
        <v>0</v>
      </c>
      <c r="E113" s="249" t="e">
        <f>D113/'التقرير الختامي'!$D$15</f>
        <v>#DIV/0!</v>
      </c>
    </row>
    <row r="114" spans="2:5" x14ac:dyDescent="0.2">
      <c r="B114" s="162">
        <f>'الترتيب حسب النسبة المئوية'!B116</f>
        <v>110</v>
      </c>
      <c r="C114" s="6">
        <f>'الترتيب حسب النسبة المئوية'!C116:E116</f>
        <v>0</v>
      </c>
      <c r="D114" s="228">
        <f>'الترتيب حسب النسبة المئوية'!F116</f>
        <v>0</v>
      </c>
      <c r="E114" s="249" t="e">
        <f>D114/'التقرير الختامي'!$D$15</f>
        <v>#DIV/0!</v>
      </c>
    </row>
    <row r="115" spans="2:5" x14ac:dyDescent="0.2">
      <c r="B115" s="162">
        <f>'الترتيب حسب النسبة المئوية'!B117</f>
        <v>111</v>
      </c>
      <c r="C115" s="6">
        <f>'الترتيب حسب النسبة المئوية'!C117:E117</f>
        <v>0</v>
      </c>
      <c r="D115" s="228">
        <f>'الترتيب حسب النسبة المئوية'!F117</f>
        <v>0</v>
      </c>
      <c r="E115" s="249" t="e">
        <f>D115/'التقرير الختامي'!$D$15</f>
        <v>#DIV/0!</v>
      </c>
    </row>
    <row r="116" spans="2:5" x14ac:dyDescent="0.2">
      <c r="B116" s="162">
        <f>'الترتيب حسب النسبة المئوية'!B118</f>
        <v>112</v>
      </c>
      <c r="C116" s="6">
        <f>'الترتيب حسب النسبة المئوية'!C118:E118</f>
        <v>0</v>
      </c>
      <c r="D116" s="228">
        <f>'الترتيب حسب النسبة المئوية'!F118</f>
        <v>0</v>
      </c>
      <c r="E116" s="249" t="e">
        <f>D116/'التقرير الختامي'!$D$15</f>
        <v>#DIV/0!</v>
      </c>
    </row>
    <row r="117" spans="2:5" x14ac:dyDescent="0.2">
      <c r="B117" s="162">
        <f>'الترتيب حسب النسبة المئوية'!B119</f>
        <v>113</v>
      </c>
      <c r="C117" s="6">
        <f>'الترتيب حسب النسبة المئوية'!C119:E119</f>
        <v>0</v>
      </c>
      <c r="D117" s="228">
        <f>'الترتيب حسب النسبة المئوية'!F119</f>
        <v>0</v>
      </c>
      <c r="E117" s="249" t="e">
        <f>D117/'التقرير الختامي'!$D$15</f>
        <v>#DIV/0!</v>
      </c>
    </row>
    <row r="118" spans="2:5" x14ac:dyDescent="0.2">
      <c r="B118" s="162">
        <f>'الترتيب حسب النسبة المئوية'!B120</f>
        <v>114</v>
      </c>
      <c r="C118" s="6">
        <f>'الترتيب حسب النسبة المئوية'!C120:E120</f>
        <v>0</v>
      </c>
      <c r="D118" s="228">
        <f>'الترتيب حسب النسبة المئوية'!F120</f>
        <v>0</v>
      </c>
      <c r="E118" s="249" t="e">
        <f>D118/'التقرير الختامي'!$D$15</f>
        <v>#DIV/0!</v>
      </c>
    </row>
    <row r="119" spans="2:5" x14ac:dyDescent="0.2">
      <c r="B119" s="162">
        <f>'الترتيب حسب النسبة المئوية'!B121</f>
        <v>115</v>
      </c>
      <c r="C119" s="6">
        <f>'الترتيب حسب النسبة المئوية'!C121:E121</f>
        <v>0</v>
      </c>
      <c r="D119" s="228">
        <f>'الترتيب حسب النسبة المئوية'!F121</f>
        <v>0</v>
      </c>
      <c r="E119" s="249" t="e">
        <f>D119/'التقرير الختامي'!$D$15</f>
        <v>#DIV/0!</v>
      </c>
    </row>
    <row r="120" spans="2:5" x14ac:dyDescent="0.2">
      <c r="B120" s="162">
        <f>'الترتيب حسب النسبة المئوية'!B122</f>
        <v>116</v>
      </c>
      <c r="C120" s="6">
        <f>'الترتيب حسب النسبة المئوية'!C122:E122</f>
        <v>0</v>
      </c>
      <c r="D120" s="228">
        <f>'الترتيب حسب النسبة المئوية'!F122</f>
        <v>0</v>
      </c>
      <c r="E120" s="249" t="e">
        <f>D120/'التقرير الختامي'!$D$15</f>
        <v>#DIV/0!</v>
      </c>
    </row>
    <row r="121" spans="2:5" x14ac:dyDescent="0.2">
      <c r="B121" s="162">
        <f>'الترتيب حسب النسبة المئوية'!B123</f>
        <v>117</v>
      </c>
      <c r="C121" s="6">
        <f>'الترتيب حسب النسبة المئوية'!C123:E123</f>
        <v>0</v>
      </c>
      <c r="D121" s="228">
        <f>'الترتيب حسب النسبة المئوية'!F123</f>
        <v>0</v>
      </c>
      <c r="E121" s="249" t="e">
        <f>D121/'التقرير الختامي'!$D$15</f>
        <v>#DIV/0!</v>
      </c>
    </row>
    <row r="122" spans="2:5" x14ac:dyDescent="0.2">
      <c r="B122" s="162">
        <f>'الترتيب حسب النسبة المئوية'!B124</f>
        <v>118</v>
      </c>
      <c r="C122" s="6">
        <f>'الترتيب حسب النسبة المئوية'!C124:E124</f>
        <v>0</v>
      </c>
      <c r="D122" s="228">
        <f>'الترتيب حسب النسبة المئوية'!F124</f>
        <v>0</v>
      </c>
      <c r="E122" s="249" t="e">
        <f>D122/'التقرير الختامي'!$D$15</f>
        <v>#DIV/0!</v>
      </c>
    </row>
    <row r="123" spans="2:5" x14ac:dyDescent="0.2">
      <c r="B123" s="162">
        <f>'الترتيب حسب النسبة المئوية'!B125</f>
        <v>119</v>
      </c>
      <c r="C123" s="6">
        <f>'الترتيب حسب النسبة المئوية'!C125:E125</f>
        <v>0</v>
      </c>
      <c r="D123" s="228">
        <f>'الترتيب حسب النسبة المئوية'!F125</f>
        <v>0</v>
      </c>
      <c r="E123" s="249" t="e">
        <f>D123/'التقرير الختامي'!$D$15</f>
        <v>#DIV/0!</v>
      </c>
    </row>
    <row r="124" spans="2:5" x14ac:dyDescent="0.2">
      <c r="B124" s="162">
        <f>'الترتيب حسب النسبة المئوية'!B126</f>
        <v>120</v>
      </c>
      <c r="C124" s="6">
        <f>'الترتيب حسب النسبة المئوية'!C126:E126</f>
        <v>0</v>
      </c>
      <c r="D124" s="228">
        <f>'الترتيب حسب النسبة المئوية'!F126</f>
        <v>0</v>
      </c>
      <c r="E124" s="249" t="e">
        <f>D124/'التقرير الختامي'!$D$15</f>
        <v>#DIV/0!</v>
      </c>
    </row>
    <row r="125" spans="2:5" x14ac:dyDescent="0.2">
      <c r="B125" s="162">
        <f>'الترتيب حسب النسبة المئوية'!B127</f>
        <v>121</v>
      </c>
      <c r="C125" s="6">
        <f>'الترتيب حسب النسبة المئوية'!C127:E127</f>
        <v>0</v>
      </c>
      <c r="D125" s="228">
        <f>'الترتيب حسب النسبة المئوية'!F127</f>
        <v>0</v>
      </c>
      <c r="E125" s="249" t="e">
        <f>D125/'التقرير الختامي'!$D$15</f>
        <v>#DIV/0!</v>
      </c>
    </row>
    <row r="126" spans="2:5" x14ac:dyDescent="0.2">
      <c r="B126" s="162">
        <f>'الترتيب حسب النسبة المئوية'!B128</f>
        <v>122</v>
      </c>
      <c r="C126" s="6">
        <f>'الترتيب حسب النسبة المئوية'!C128:E128</f>
        <v>0</v>
      </c>
      <c r="D126" s="228">
        <f>'الترتيب حسب النسبة المئوية'!F128</f>
        <v>0</v>
      </c>
      <c r="E126" s="249" t="e">
        <f>D126/'التقرير الختامي'!$D$15</f>
        <v>#DIV/0!</v>
      </c>
    </row>
    <row r="127" spans="2:5" x14ac:dyDescent="0.2">
      <c r="B127" s="162">
        <f>'الترتيب حسب النسبة المئوية'!B129</f>
        <v>123</v>
      </c>
      <c r="C127" s="6">
        <f>'الترتيب حسب النسبة المئوية'!C129:E129</f>
        <v>0</v>
      </c>
      <c r="D127" s="228">
        <f>'الترتيب حسب النسبة المئوية'!F129</f>
        <v>0</v>
      </c>
      <c r="E127" s="249" t="e">
        <f>D127/'التقرير الختامي'!$D$15</f>
        <v>#DIV/0!</v>
      </c>
    </row>
    <row r="128" spans="2:5" x14ac:dyDescent="0.2">
      <c r="B128" s="162">
        <f>'الترتيب حسب النسبة المئوية'!B130</f>
        <v>124</v>
      </c>
      <c r="C128" s="6">
        <f>'الترتيب حسب النسبة المئوية'!C130:E130</f>
        <v>0</v>
      </c>
      <c r="D128" s="228">
        <f>'الترتيب حسب النسبة المئوية'!F130</f>
        <v>0</v>
      </c>
      <c r="E128" s="249" t="e">
        <f>D128/'التقرير الختامي'!$D$15</f>
        <v>#DIV/0!</v>
      </c>
    </row>
    <row r="129" spans="2:5" x14ac:dyDescent="0.2">
      <c r="B129" s="162">
        <f>'الترتيب حسب النسبة المئوية'!B131</f>
        <v>125</v>
      </c>
      <c r="C129" s="6">
        <f>'الترتيب حسب النسبة المئوية'!C131:E131</f>
        <v>0</v>
      </c>
      <c r="D129" s="228">
        <f>'الترتيب حسب النسبة المئوية'!F131</f>
        <v>0</v>
      </c>
      <c r="E129" s="249" t="e">
        <f>D129/'التقرير الختامي'!$D$15</f>
        <v>#DIV/0!</v>
      </c>
    </row>
    <row r="130" spans="2:5" x14ac:dyDescent="0.2">
      <c r="B130" s="162">
        <f>'الترتيب حسب النسبة المئوية'!B132</f>
        <v>126</v>
      </c>
      <c r="C130" s="6">
        <f>'الترتيب حسب النسبة المئوية'!C132:E132</f>
        <v>0</v>
      </c>
      <c r="D130" s="228">
        <f>'الترتيب حسب النسبة المئوية'!F132</f>
        <v>0</v>
      </c>
      <c r="E130" s="249" t="e">
        <f>D130/'التقرير الختامي'!$D$15</f>
        <v>#DIV/0!</v>
      </c>
    </row>
    <row r="131" spans="2:5" x14ac:dyDescent="0.2">
      <c r="B131" s="162">
        <f>'الترتيب حسب النسبة المئوية'!B133</f>
        <v>127</v>
      </c>
      <c r="C131" s="6">
        <f>'الترتيب حسب النسبة المئوية'!C133:E133</f>
        <v>0</v>
      </c>
      <c r="D131" s="228">
        <f>'الترتيب حسب النسبة المئوية'!F133</f>
        <v>0</v>
      </c>
      <c r="E131" s="249" t="e">
        <f>D131/'التقرير الختامي'!$D$15</f>
        <v>#DIV/0!</v>
      </c>
    </row>
    <row r="132" spans="2:5" x14ac:dyDescent="0.2">
      <c r="B132" s="162">
        <f>'الترتيب حسب النسبة المئوية'!B134</f>
        <v>128</v>
      </c>
      <c r="C132" s="6">
        <f>'الترتيب حسب النسبة المئوية'!C134:E134</f>
        <v>0</v>
      </c>
      <c r="D132" s="228">
        <f>'الترتيب حسب النسبة المئوية'!F134</f>
        <v>0</v>
      </c>
      <c r="E132" s="249" t="e">
        <f>D132/'التقرير الختامي'!$D$15</f>
        <v>#DIV/0!</v>
      </c>
    </row>
    <row r="133" spans="2:5" x14ac:dyDescent="0.2">
      <c r="B133" s="162">
        <f>'الترتيب حسب النسبة المئوية'!B135</f>
        <v>129</v>
      </c>
      <c r="C133" s="6">
        <f>'الترتيب حسب النسبة المئوية'!C135:E135</f>
        <v>0</v>
      </c>
      <c r="D133" s="228">
        <f>'الترتيب حسب النسبة المئوية'!F135</f>
        <v>0</v>
      </c>
      <c r="E133" s="249" t="e">
        <f>D133/'التقرير الختامي'!$D$15</f>
        <v>#DIV/0!</v>
      </c>
    </row>
    <row r="134" spans="2:5" x14ac:dyDescent="0.2">
      <c r="B134" s="162">
        <f>'الترتيب حسب النسبة المئوية'!B136</f>
        <v>130</v>
      </c>
      <c r="C134" s="6">
        <f>'الترتيب حسب النسبة المئوية'!C136:E136</f>
        <v>0</v>
      </c>
      <c r="D134" s="228">
        <f>'الترتيب حسب النسبة المئوية'!F136</f>
        <v>0</v>
      </c>
      <c r="E134" s="249" t="e">
        <f>D134/'التقرير الختامي'!$D$15</f>
        <v>#DIV/0!</v>
      </c>
    </row>
    <row r="135" spans="2:5" x14ac:dyDescent="0.2">
      <c r="B135" s="162">
        <f>'الترتيب حسب النسبة المئوية'!B137</f>
        <v>131</v>
      </c>
      <c r="C135" s="6">
        <f>'الترتيب حسب النسبة المئوية'!C137:E137</f>
        <v>0</v>
      </c>
      <c r="D135" s="228">
        <f>'الترتيب حسب النسبة المئوية'!F137</f>
        <v>0</v>
      </c>
      <c r="E135" s="249" t="e">
        <f>D135/'التقرير الختامي'!$D$15</f>
        <v>#DIV/0!</v>
      </c>
    </row>
    <row r="136" spans="2:5" x14ac:dyDescent="0.2">
      <c r="B136" s="162">
        <f>'الترتيب حسب النسبة المئوية'!B138</f>
        <v>132</v>
      </c>
      <c r="C136" s="6">
        <f>'الترتيب حسب النسبة المئوية'!C138:E138</f>
        <v>0</v>
      </c>
      <c r="D136" s="228">
        <f>'الترتيب حسب النسبة المئوية'!F138</f>
        <v>0</v>
      </c>
      <c r="E136" s="249" t="e">
        <f>D136/'التقرير الختامي'!$D$15</f>
        <v>#DIV/0!</v>
      </c>
    </row>
    <row r="137" spans="2:5" x14ac:dyDescent="0.2">
      <c r="B137" s="162">
        <f>'الترتيب حسب النسبة المئوية'!B139</f>
        <v>133</v>
      </c>
      <c r="C137" s="6">
        <f>'الترتيب حسب النسبة المئوية'!C139:E139</f>
        <v>0</v>
      </c>
      <c r="D137" s="228">
        <f>'الترتيب حسب النسبة المئوية'!F139</f>
        <v>0</v>
      </c>
      <c r="E137" s="249" t="e">
        <f>D137/'التقرير الختامي'!$D$15</f>
        <v>#DIV/0!</v>
      </c>
    </row>
    <row r="138" spans="2:5" x14ac:dyDescent="0.2">
      <c r="B138" s="162">
        <f>'الترتيب حسب النسبة المئوية'!B140</f>
        <v>134</v>
      </c>
      <c r="C138" s="6">
        <f>'الترتيب حسب النسبة المئوية'!C140:E140</f>
        <v>0</v>
      </c>
      <c r="D138" s="228">
        <f>'الترتيب حسب النسبة المئوية'!F140</f>
        <v>0</v>
      </c>
      <c r="E138" s="249" t="e">
        <f>D138/'التقرير الختامي'!$D$15</f>
        <v>#DIV/0!</v>
      </c>
    </row>
    <row r="139" spans="2:5" x14ac:dyDescent="0.2">
      <c r="B139" s="162">
        <f>'الترتيب حسب النسبة المئوية'!B141</f>
        <v>135</v>
      </c>
      <c r="C139" s="6">
        <f>'الترتيب حسب النسبة المئوية'!C141:E141</f>
        <v>0</v>
      </c>
      <c r="D139" s="228">
        <f>'الترتيب حسب النسبة المئوية'!F141</f>
        <v>0</v>
      </c>
      <c r="E139" s="249" t="e">
        <f>D139/'التقرير الختامي'!$D$15</f>
        <v>#DIV/0!</v>
      </c>
    </row>
    <row r="140" spans="2:5" x14ac:dyDescent="0.2">
      <c r="B140" s="162">
        <f>'الترتيب حسب النسبة المئوية'!B142</f>
        <v>136</v>
      </c>
      <c r="C140" s="6">
        <f>'الترتيب حسب النسبة المئوية'!C142:E142</f>
        <v>0</v>
      </c>
      <c r="D140" s="228">
        <f>'الترتيب حسب النسبة المئوية'!F142</f>
        <v>0</v>
      </c>
      <c r="E140" s="249" t="e">
        <f>D140/'التقرير الختامي'!$D$15</f>
        <v>#DIV/0!</v>
      </c>
    </row>
    <row r="141" spans="2:5" x14ac:dyDescent="0.2">
      <c r="B141" s="162">
        <f>'الترتيب حسب النسبة المئوية'!B143</f>
        <v>137</v>
      </c>
      <c r="C141" s="6">
        <f>'الترتيب حسب النسبة المئوية'!C143:E143</f>
        <v>0</v>
      </c>
      <c r="D141" s="228">
        <f>'الترتيب حسب النسبة المئوية'!F143</f>
        <v>0</v>
      </c>
      <c r="E141" s="249" t="e">
        <f>D141/'التقرير الختامي'!$D$15</f>
        <v>#DIV/0!</v>
      </c>
    </row>
    <row r="142" spans="2:5" x14ac:dyDescent="0.2">
      <c r="B142" s="162">
        <f>'الترتيب حسب النسبة المئوية'!B144</f>
        <v>138</v>
      </c>
      <c r="C142" s="6">
        <f>'الترتيب حسب النسبة المئوية'!C144:E144</f>
        <v>0</v>
      </c>
      <c r="D142" s="228">
        <f>'الترتيب حسب النسبة المئوية'!F144</f>
        <v>0</v>
      </c>
      <c r="E142" s="249" t="e">
        <f>D142/'التقرير الختامي'!$D$15</f>
        <v>#DIV/0!</v>
      </c>
    </row>
    <row r="143" spans="2:5" x14ac:dyDescent="0.2">
      <c r="B143" s="162">
        <f>'الترتيب حسب النسبة المئوية'!B145</f>
        <v>139</v>
      </c>
      <c r="C143" s="6">
        <f>'الترتيب حسب النسبة المئوية'!C145:E145</f>
        <v>0</v>
      </c>
      <c r="D143" s="228">
        <f>'الترتيب حسب النسبة المئوية'!F145</f>
        <v>0</v>
      </c>
      <c r="E143" s="249" t="e">
        <f>D143/'التقرير الختامي'!$D$15</f>
        <v>#DIV/0!</v>
      </c>
    </row>
    <row r="144" spans="2:5" x14ac:dyDescent="0.2">
      <c r="B144" s="162">
        <f>'الترتيب حسب النسبة المئوية'!B146</f>
        <v>140</v>
      </c>
      <c r="C144" s="6">
        <f>'الترتيب حسب النسبة المئوية'!C146:E146</f>
        <v>0</v>
      </c>
      <c r="D144" s="228">
        <f>'الترتيب حسب النسبة المئوية'!F146</f>
        <v>0</v>
      </c>
      <c r="E144" s="249" t="e">
        <f>D144/'التقرير الختامي'!$D$15</f>
        <v>#DIV/0!</v>
      </c>
    </row>
    <row r="145" spans="2:5" x14ac:dyDescent="0.2">
      <c r="B145" s="162">
        <f>'الترتيب حسب النسبة المئوية'!B147</f>
        <v>141</v>
      </c>
      <c r="C145" s="6">
        <f>'الترتيب حسب النسبة المئوية'!C147:E147</f>
        <v>0</v>
      </c>
      <c r="D145" s="228">
        <f>'الترتيب حسب النسبة المئوية'!F147</f>
        <v>0</v>
      </c>
      <c r="E145" s="249" t="e">
        <f>D145/'التقرير الختامي'!$D$15</f>
        <v>#DIV/0!</v>
      </c>
    </row>
    <row r="146" spans="2:5" x14ac:dyDescent="0.2">
      <c r="B146" s="162">
        <f>'الترتيب حسب النسبة المئوية'!B148</f>
        <v>142</v>
      </c>
      <c r="C146" s="6">
        <f>'الترتيب حسب النسبة المئوية'!C148:E148</f>
        <v>0</v>
      </c>
      <c r="D146" s="228">
        <f>'الترتيب حسب النسبة المئوية'!F148</f>
        <v>0</v>
      </c>
      <c r="E146" s="249" t="e">
        <f>D146/'التقرير الختامي'!$D$15</f>
        <v>#DIV/0!</v>
      </c>
    </row>
    <row r="147" spans="2:5" x14ac:dyDescent="0.2">
      <c r="B147" s="162">
        <f>'الترتيب حسب النسبة المئوية'!B149</f>
        <v>143</v>
      </c>
      <c r="C147" s="6">
        <f>'الترتيب حسب النسبة المئوية'!C149:E149</f>
        <v>0</v>
      </c>
      <c r="D147" s="228">
        <f>'الترتيب حسب النسبة المئوية'!F149</f>
        <v>0</v>
      </c>
      <c r="E147" s="249" t="e">
        <f>D147/'التقرير الختامي'!$D$15</f>
        <v>#DIV/0!</v>
      </c>
    </row>
    <row r="148" spans="2:5" x14ac:dyDescent="0.2">
      <c r="B148" s="162">
        <f>'الترتيب حسب النسبة المئوية'!B150</f>
        <v>144</v>
      </c>
      <c r="C148" s="6">
        <f>'الترتيب حسب النسبة المئوية'!C150:E150</f>
        <v>0</v>
      </c>
      <c r="D148" s="228">
        <f>'الترتيب حسب النسبة المئوية'!F150</f>
        <v>0</v>
      </c>
      <c r="E148" s="249" t="e">
        <f>D148/'التقرير الختامي'!$D$15</f>
        <v>#DIV/0!</v>
      </c>
    </row>
    <row r="149" spans="2:5" x14ac:dyDescent="0.2">
      <c r="B149" s="162">
        <f>'الترتيب حسب النسبة المئوية'!B151</f>
        <v>145</v>
      </c>
      <c r="C149" s="6">
        <f>'الترتيب حسب النسبة المئوية'!C151:E151</f>
        <v>0</v>
      </c>
      <c r="D149" s="228">
        <f>'الترتيب حسب النسبة المئوية'!F151</f>
        <v>0</v>
      </c>
      <c r="E149" s="249" t="e">
        <f>D149/'التقرير الختامي'!$D$15</f>
        <v>#DIV/0!</v>
      </c>
    </row>
    <row r="150" spans="2:5" x14ac:dyDescent="0.2">
      <c r="B150" s="162">
        <f>'الترتيب حسب النسبة المئوية'!B152</f>
        <v>146</v>
      </c>
      <c r="C150" s="6">
        <f>'الترتيب حسب النسبة المئوية'!C152:E152</f>
        <v>0</v>
      </c>
      <c r="D150" s="228">
        <f>'الترتيب حسب النسبة المئوية'!F152</f>
        <v>0</v>
      </c>
      <c r="E150" s="249" t="e">
        <f>D150/'التقرير الختامي'!$D$15</f>
        <v>#DIV/0!</v>
      </c>
    </row>
    <row r="151" spans="2:5" x14ac:dyDescent="0.2">
      <c r="B151" s="162">
        <f>'الترتيب حسب النسبة المئوية'!B153</f>
        <v>147</v>
      </c>
      <c r="C151" s="6">
        <f>'الترتيب حسب النسبة المئوية'!C153:E153</f>
        <v>0</v>
      </c>
      <c r="D151" s="228">
        <f>'الترتيب حسب النسبة المئوية'!F153</f>
        <v>0</v>
      </c>
      <c r="E151" s="249" t="e">
        <f>D151/'التقرير الختامي'!$D$15</f>
        <v>#DIV/0!</v>
      </c>
    </row>
    <row r="152" spans="2:5" x14ac:dyDescent="0.2">
      <c r="B152" s="162">
        <f>'الترتيب حسب النسبة المئوية'!B154</f>
        <v>148</v>
      </c>
      <c r="C152" s="6">
        <f>'الترتيب حسب النسبة المئوية'!C154:E154</f>
        <v>0</v>
      </c>
      <c r="D152" s="228">
        <f>'الترتيب حسب النسبة المئوية'!F154</f>
        <v>0</v>
      </c>
      <c r="E152" s="249" t="e">
        <f>D152/'التقرير الختامي'!$D$15</f>
        <v>#DIV/0!</v>
      </c>
    </row>
    <row r="153" spans="2:5" x14ac:dyDescent="0.2">
      <c r="B153" s="162">
        <f>'الترتيب حسب النسبة المئوية'!B155</f>
        <v>149</v>
      </c>
      <c r="C153" s="6">
        <f>'الترتيب حسب النسبة المئوية'!C155:E155</f>
        <v>0</v>
      </c>
      <c r="D153" s="228">
        <f>'الترتيب حسب النسبة المئوية'!F155</f>
        <v>0</v>
      </c>
      <c r="E153" s="249" t="e">
        <f>D153/'التقرير الختامي'!$D$15</f>
        <v>#DIV/0!</v>
      </c>
    </row>
    <row r="154" spans="2:5" x14ac:dyDescent="0.2">
      <c r="B154" s="162">
        <f>'الترتيب حسب النسبة المئوية'!B156</f>
        <v>150</v>
      </c>
      <c r="C154" s="6">
        <f>'الترتيب حسب النسبة المئوية'!C156:E156</f>
        <v>0</v>
      </c>
      <c r="D154" s="228">
        <f>'الترتيب حسب النسبة المئوية'!F156</f>
        <v>0</v>
      </c>
      <c r="E154" s="249" t="e">
        <f>D154/'التقرير الختامي'!$D$15</f>
        <v>#DIV/0!</v>
      </c>
    </row>
    <row r="155" spans="2:5" x14ac:dyDescent="0.2">
      <c r="B155" s="162">
        <f>'الترتيب حسب النسبة المئوية'!B157</f>
        <v>151</v>
      </c>
      <c r="C155" s="6">
        <f>'الترتيب حسب النسبة المئوية'!C157:E157</f>
        <v>0</v>
      </c>
      <c r="D155" s="228">
        <f>'الترتيب حسب النسبة المئوية'!F157</f>
        <v>0</v>
      </c>
      <c r="E155" s="249" t="e">
        <f>D155/'التقرير الختامي'!$D$15</f>
        <v>#DIV/0!</v>
      </c>
    </row>
    <row r="156" spans="2:5" x14ac:dyDescent="0.2">
      <c r="B156" s="162">
        <f>'الترتيب حسب النسبة المئوية'!B158</f>
        <v>152</v>
      </c>
      <c r="C156" s="6">
        <f>'الترتيب حسب النسبة المئوية'!C158:E158</f>
        <v>0</v>
      </c>
      <c r="D156" s="228">
        <f>'الترتيب حسب النسبة المئوية'!F158</f>
        <v>0</v>
      </c>
      <c r="E156" s="249" t="e">
        <f>D156/'التقرير الختامي'!$D$15</f>
        <v>#DIV/0!</v>
      </c>
    </row>
    <row r="157" spans="2:5" x14ac:dyDescent="0.2">
      <c r="B157" s="162">
        <f>'الترتيب حسب النسبة المئوية'!B159</f>
        <v>153</v>
      </c>
      <c r="C157" s="6">
        <f>'الترتيب حسب النسبة المئوية'!C159:E159</f>
        <v>0</v>
      </c>
      <c r="D157" s="228">
        <f>'الترتيب حسب النسبة المئوية'!F159</f>
        <v>0</v>
      </c>
      <c r="E157" s="249" t="e">
        <f>D157/'التقرير الختامي'!$D$15</f>
        <v>#DIV/0!</v>
      </c>
    </row>
    <row r="158" spans="2:5" x14ac:dyDescent="0.2">
      <c r="B158" s="162">
        <f>'الترتيب حسب النسبة المئوية'!B160</f>
        <v>154</v>
      </c>
      <c r="C158" s="6">
        <f>'الترتيب حسب النسبة المئوية'!C160:E160</f>
        <v>0</v>
      </c>
      <c r="D158" s="228">
        <f>'الترتيب حسب النسبة المئوية'!F160</f>
        <v>0</v>
      </c>
      <c r="E158" s="249" t="e">
        <f>D158/'التقرير الختامي'!$D$15</f>
        <v>#DIV/0!</v>
      </c>
    </row>
    <row r="159" spans="2:5" x14ac:dyDescent="0.2">
      <c r="B159" s="162">
        <f>'الترتيب حسب النسبة المئوية'!B161</f>
        <v>155</v>
      </c>
      <c r="C159" s="6">
        <f>'الترتيب حسب النسبة المئوية'!C161:E161</f>
        <v>0</v>
      </c>
      <c r="D159" s="228">
        <f>'الترتيب حسب النسبة المئوية'!F161</f>
        <v>0</v>
      </c>
      <c r="E159" s="249" t="e">
        <f>D159/'التقرير الختامي'!$D$15</f>
        <v>#DIV/0!</v>
      </c>
    </row>
    <row r="160" spans="2:5" x14ac:dyDescent="0.2">
      <c r="B160" s="162">
        <f>'الترتيب حسب النسبة المئوية'!B162</f>
        <v>156</v>
      </c>
      <c r="C160" s="6">
        <f>'الترتيب حسب النسبة المئوية'!C162:E162</f>
        <v>0</v>
      </c>
      <c r="D160" s="228">
        <f>'الترتيب حسب النسبة المئوية'!F162</f>
        <v>0</v>
      </c>
      <c r="E160" s="249" t="e">
        <f>D160/'التقرير الختامي'!$D$15</f>
        <v>#DIV/0!</v>
      </c>
    </row>
    <row r="161" spans="2:5" x14ac:dyDescent="0.2">
      <c r="B161" s="162">
        <f>'الترتيب حسب النسبة المئوية'!B163</f>
        <v>157</v>
      </c>
      <c r="C161" s="6">
        <f>'الترتيب حسب النسبة المئوية'!C163:E163</f>
        <v>0</v>
      </c>
      <c r="D161" s="228">
        <f>'الترتيب حسب النسبة المئوية'!F163</f>
        <v>0</v>
      </c>
      <c r="E161" s="249" t="e">
        <f>D161/'التقرير الختامي'!$D$15</f>
        <v>#DIV/0!</v>
      </c>
    </row>
    <row r="162" spans="2:5" x14ac:dyDescent="0.2">
      <c r="B162" s="162">
        <f>'الترتيب حسب النسبة المئوية'!B164</f>
        <v>158</v>
      </c>
      <c r="C162" s="6">
        <f>'الترتيب حسب النسبة المئوية'!C164:E164</f>
        <v>0</v>
      </c>
      <c r="D162" s="228">
        <f>'الترتيب حسب النسبة المئوية'!F164</f>
        <v>0</v>
      </c>
      <c r="E162" s="249" t="e">
        <f>D162/'التقرير الختامي'!$D$15</f>
        <v>#DIV/0!</v>
      </c>
    </row>
    <row r="163" spans="2:5" x14ac:dyDescent="0.2">
      <c r="B163" s="162">
        <f>'الترتيب حسب النسبة المئوية'!B165</f>
        <v>159</v>
      </c>
      <c r="C163" s="6">
        <f>'الترتيب حسب النسبة المئوية'!C165:E165</f>
        <v>0</v>
      </c>
      <c r="D163" s="228">
        <f>'الترتيب حسب النسبة المئوية'!F165</f>
        <v>0</v>
      </c>
      <c r="E163" s="249" t="e">
        <f>D163/'التقرير الختامي'!$D$15</f>
        <v>#DIV/0!</v>
      </c>
    </row>
    <row r="164" spans="2:5" x14ac:dyDescent="0.2">
      <c r="B164" s="162">
        <f>'الترتيب حسب النسبة المئوية'!B166</f>
        <v>160</v>
      </c>
      <c r="C164" s="6">
        <f>'الترتيب حسب النسبة المئوية'!C166:E166</f>
        <v>0</v>
      </c>
      <c r="D164" s="228">
        <f>'الترتيب حسب النسبة المئوية'!F166</f>
        <v>0</v>
      </c>
      <c r="E164" s="249" t="e">
        <f>D164/'التقرير الختامي'!$D$15</f>
        <v>#DIV/0!</v>
      </c>
    </row>
    <row r="165" spans="2:5" x14ac:dyDescent="0.2">
      <c r="B165" s="162">
        <f>'الترتيب حسب النسبة المئوية'!B167</f>
        <v>161</v>
      </c>
      <c r="C165" s="6">
        <f>'الترتيب حسب النسبة المئوية'!C167:E167</f>
        <v>0</v>
      </c>
      <c r="D165" s="228">
        <f>'الترتيب حسب النسبة المئوية'!F167</f>
        <v>0</v>
      </c>
      <c r="E165" s="249" t="e">
        <f>D165/'التقرير الختامي'!$D$15</f>
        <v>#DIV/0!</v>
      </c>
    </row>
    <row r="166" spans="2:5" x14ac:dyDescent="0.2">
      <c r="B166" s="162">
        <f>'الترتيب حسب النسبة المئوية'!B168</f>
        <v>162</v>
      </c>
      <c r="C166" s="6">
        <f>'الترتيب حسب النسبة المئوية'!C168:E168</f>
        <v>0</v>
      </c>
      <c r="D166" s="228">
        <f>'الترتيب حسب النسبة المئوية'!F168</f>
        <v>0</v>
      </c>
      <c r="E166" s="249" t="e">
        <f>D166/'التقرير الختامي'!$D$15</f>
        <v>#DIV/0!</v>
      </c>
    </row>
    <row r="167" spans="2:5" x14ac:dyDescent="0.2">
      <c r="B167" s="162">
        <f>'الترتيب حسب النسبة المئوية'!B169</f>
        <v>163</v>
      </c>
      <c r="C167" s="6">
        <f>'الترتيب حسب النسبة المئوية'!C169:E169</f>
        <v>0</v>
      </c>
      <c r="D167" s="228">
        <f>'الترتيب حسب النسبة المئوية'!F169</f>
        <v>0</v>
      </c>
      <c r="E167" s="249" t="e">
        <f>D167/'التقرير الختامي'!$D$15</f>
        <v>#DIV/0!</v>
      </c>
    </row>
    <row r="168" spans="2:5" x14ac:dyDescent="0.2">
      <c r="B168" s="162">
        <f>'الترتيب حسب النسبة المئوية'!B170</f>
        <v>164</v>
      </c>
      <c r="C168" s="6">
        <f>'الترتيب حسب النسبة المئوية'!C170:E170</f>
        <v>0</v>
      </c>
      <c r="D168" s="228">
        <f>'الترتيب حسب النسبة المئوية'!F170</f>
        <v>0</v>
      </c>
      <c r="E168" s="249" t="e">
        <f>D168/'التقرير الختامي'!$D$15</f>
        <v>#DIV/0!</v>
      </c>
    </row>
    <row r="169" spans="2:5" x14ac:dyDescent="0.2">
      <c r="B169" s="162">
        <f>'الترتيب حسب النسبة المئوية'!B171</f>
        <v>165</v>
      </c>
      <c r="C169" s="6">
        <f>'الترتيب حسب النسبة المئوية'!C171:E171</f>
        <v>0</v>
      </c>
      <c r="D169" s="228">
        <f>'الترتيب حسب النسبة المئوية'!F171</f>
        <v>0</v>
      </c>
      <c r="E169" s="249" t="e">
        <f>D169/'التقرير الختامي'!$D$15</f>
        <v>#DIV/0!</v>
      </c>
    </row>
  </sheetData>
  <sheetProtection password="CC33" sheet="1" objects="1" scenarios="1"/>
  <mergeCells count="4">
    <mergeCell ref="L7:N9"/>
    <mergeCell ref="B2:E2"/>
    <mergeCell ref="H2:J2"/>
    <mergeCell ref="L4:N4"/>
  </mergeCells>
  <conditionalFormatting sqref="M12">
    <cfRule type="beginsWith" dxfId="8" priority="1" operator="beginsWith" text="م">
      <formula>LEFT(M12,LEN("م"))="م"</formula>
    </cfRule>
    <cfRule type="beginsWith" dxfId="7" priority="2" operator="beginsWith" text="ت">
      <formula>LEFT(M12,LEN("ت"))="ت"</formula>
    </cfRule>
    <cfRule type="beginsWith" dxfId="6" priority="3" operator="beginsWith" text="ف">
      <formula>LEFT(M12,LEN("ف"))="ف"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ورقة10">
    <tabColor theme="1"/>
  </sheetPr>
  <dimension ref="A1:AZ44"/>
  <sheetViews>
    <sheetView rightToLeft="1" topLeftCell="B1" zoomScale="93" zoomScaleNormal="93" workbookViewId="0"/>
  </sheetViews>
  <sheetFormatPr defaultColWidth="0" defaultRowHeight="15" x14ac:dyDescent="0.2"/>
  <cols>
    <col min="1" max="1" width="0.53515625" hidden="1" customWidth="1"/>
    <col min="2" max="2" width="3.62890625" customWidth="1"/>
    <col min="3" max="3" width="10.35546875" customWidth="1"/>
    <col min="4" max="4" width="12.23828125" customWidth="1"/>
    <col min="5" max="5" width="10.4921875" bestFit="1" customWidth="1"/>
    <col min="6" max="8" width="9.01171875" customWidth="1"/>
    <col min="9" max="9" width="10.89453125" customWidth="1"/>
    <col min="10" max="10" width="11.703125" customWidth="1"/>
    <col min="11" max="13" width="9.01171875" customWidth="1"/>
    <col min="14" max="14" width="1.4765625" customWidth="1"/>
    <col min="15" max="15" width="9.01171875" customWidth="1"/>
    <col min="16" max="29" width="0" hidden="1" customWidth="1"/>
    <col min="30" max="31" width="9.01171875" hidden="1" customWidth="1"/>
    <col min="32" max="32" width="6.859375" hidden="1" customWidth="1"/>
    <col min="33" max="33" width="24.6171875" customWidth="1"/>
    <col min="34" max="34" width="15.33203125" customWidth="1"/>
    <col min="35" max="35" width="24.2109375" customWidth="1"/>
    <col min="36" max="36" width="14.52734375" customWidth="1"/>
    <col min="37" max="41" width="9.01171875" customWidth="1"/>
    <col min="42" max="52" width="0" hidden="1" customWidth="1"/>
    <col min="53" max="16384" width="9.01171875" hidden="1"/>
  </cols>
  <sheetData>
    <row r="1" spans="3:52" ht="9" customHeight="1" x14ac:dyDescent="0.2"/>
    <row r="2" spans="3:52" ht="0.75" customHeight="1" x14ac:dyDescent="0.2"/>
    <row r="3" spans="3:52" ht="15.75" thickBot="1" x14ac:dyDescent="0.25"/>
    <row r="4" spans="3:52" ht="23.25" customHeight="1" x14ac:dyDescent="0.2">
      <c r="C4" s="683" t="s">
        <v>270</v>
      </c>
      <c r="D4" s="684"/>
      <c r="E4" s="684"/>
      <c r="F4" s="684"/>
      <c r="G4" s="684"/>
      <c r="H4" s="684"/>
      <c r="I4" s="684"/>
      <c r="J4" s="684"/>
      <c r="K4" s="684"/>
      <c r="L4" s="684"/>
      <c r="M4" s="684"/>
      <c r="N4" s="685"/>
    </row>
    <row r="5" spans="3:52" x14ac:dyDescent="0.2">
      <c r="C5" s="88"/>
      <c r="N5" s="93"/>
    </row>
    <row r="6" spans="3:52" x14ac:dyDescent="0.2">
      <c r="C6" s="102" t="s">
        <v>141</v>
      </c>
      <c r="D6" s="6" t="s">
        <v>158</v>
      </c>
      <c r="E6" s="4"/>
      <c r="F6" s="90" t="s">
        <v>142</v>
      </c>
      <c r="G6" s="135">
        <f>'الصفحة الرئيسية'!O9</f>
        <v>1</v>
      </c>
      <c r="H6" s="4"/>
      <c r="I6" s="90" t="s">
        <v>143</v>
      </c>
      <c r="J6" s="6" t="s">
        <v>114</v>
      </c>
      <c r="K6" s="90" t="s">
        <v>117</v>
      </c>
      <c r="L6" s="530"/>
      <c r="M6" s="530"/>
      <c r="N6" s="698"/>
    </row>
    <row r="7" spans="3:52" x14ac:dyDescent="0.2">
      <c r="C7" s="690" t="s">
        <v>144</v>
      </c>
      <c r="D7" s="691"/>
      <c r="E7" s="4"/>
      <c r="F7" s="4"/>
      <c r="G7" s="4"/>
      <c r="H7" s="4"/>
      <c r="I7" s="4"/>
      <c r="J7" s="4"/>
      <c r="K7" s="4"/>
      <c r="L7" s="4"/>
      <c r="N7" s="93"/>
    </row>
    <row r="8" spans="3:52" ht="51.75" customHeight="1" x14ac:dyDescent="0.2">
      <c r="C8" s="692" t="s">
        <v>75</v>
      </c>
      <c r="D8" s="693"/>
      <c r="E8" s="694" t="s">
        <v>224</v>
      </c>
      <c r="F8" s="693"/>
      <c r="G8" s="694" t="s">
        <v>223</v>
      </c>
      <c r="H8" s="695"/>
      <c r="I8" s="128" t="s">
        <v>222</v>
      </c>
      <c r="J8" s="129" t="s">
        <v>238</v>
      </c>
      <c r="K8" s="696" t="s">
        <v>145</v>
      </c>
      <c r="L8" s="696"/>
      <c r="M8" s="696"/>
      <c r="N8" s="697"/>
      <c r="AG8" s="680" t="s">
        <v>305</v>
      </c>
      <c r="AH8" s="681"/>
      <c r="AI8" s="681"/>
      <c r="AJ8" s="681"/>
      <c r="AK8" s="681"/>
      <c r="AL8" s="681"/>
      <c r="AM8" s="681"/>
      <c r="AN8" s="682"/>
    </row>
    <row r="9" spans="3:52" ht="21" customHeight="1" thickBot="1" x14ac:dyDescent="0.25">
      <c r="C9" s="700">
        <f>'الصفحة الرئيسية'!J9</f>
        <v>0</v>
      </c>
      <c r="D9" s="701"/>
      <c r="E9" s="702">
        <f>'الصفحة الرئيسية'!O10</f>
        <v>0</v>
      </c>
      <c r="F9" s="701"/>
      <c r="G9" s="702">
        <f>'التقرير الختامي'!D13</f>
        <v>0</v>
      </c>
      <c r="H9" s="703"/>
      <c r="I9" s="130" t="e">
        <f>G9/E9</f>
        <v>#DIV/0!</v>
      </c>
      <c r="J9" s="131" t="e">
        <f>'ادخال البيانات'!BV8</f>
        <v>#DIV/0!</v>
      </c>
      <c r="K9" s="534"/>
      <c r="L9" s="534"/>
      <c r="M9" s="534"/>
      <c r="N9" s="704"/>
      <c r="AG9" s="409" t="s">
        <v>0</v>
      </c>
      <c r="AH9" s="678">
        <f>C9</f>
        <v>0</v>
      </c>
      <c r="AI9" s="678"/>
      <c r="AJ9" s="410"/>
      <c r="AK9" s="409" t="s">
        <v>302</v>
      </c>
      <c r="AL9" s="410">
        <f>G6</f>
        <v>1</v>
      </c>
      <c r="AM9" s="410"/>
      <c r="AN9" s="410"/>
    </row>
    <row r="10" spans="3:52" ht="14.25" customHeight="1" x14ac:dyDescent="0.2">
      <c r="C10" s="683" t="s">
        <v>221</v>
      </c>
      <c r="D10" s="684"/>
      <c r="E10" s="684"/>
      <c r="F10" s="684"/>
      <c r="G10" s="684"/>
      <c r="H10" s="684"/>
      <c r="I10" s="684"/>
      <c r="J10" s="684"/>
      <c r="K10" s="684"/>
      <c r="L10" s="684"/>
      <c r="M10" s="684"/>
      <c r="N10" s="685"/>
      <c r="S10" s="23">
        <v>2</v>
      </c>
      <c r="T10" t="s">
        <v>113</v>
      </c>
      <c r="AG10" s="409" t="s">
        <v>76</v>
      </c>
      <c r="AH10" s="423">
        <f>'الصفحة الرئيسية'!J11</f>
        <v>0</v>
      </c>
      <c r="AI10" s="409" t="s">
        <v>292</v>
      </c>
      <c r="AJ10" s="410" t="str">
        <f>D6</f>
        <v>الابتدائية</v>
      </c>
      <c r="AK10" s="409" t="s">
        <v>87</v>
      </c>
      <c r="AL10" s="410">
        <f>'الصفحة الرئيسية'!L12</f>
        <v>0</v>
      </c>
      <c r="AM10" s="410"/>
      <c r="AN10" s="410"/>
    </row>
    <row r="11" spans="3:52" ht="15" customHeight="1" thickBot="1" x14ac:dyDescent="0.25">
      <c r="C11" s="686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8"/>
      <c r="S11" s="23">
        <v>3</v>
      </c>
      <c r="T11" t="s">
        <v>114</v>
      </c>
      <c r="AB11" t="s">
        <v>158</v>
      </c>
      <c r="AG11" s="409" t="s">
        <v>293</v>
      </c>
      <c r="AH11" s="410"/>
      <c r="AI11" s="409" t="s">
        <v>295</v>
      </c>
      <c r="AJ11" s="410"/>
      <c r="AK11" s="410"/>
      <c r="AL11" s="410"/>
      <c r="AM11" s="410"/>
      <c r="AN11" s="410"/>
    </row>
    <row r="12" spans="3:52" x14ac:dyDescent="0.2">
      <c r="C12" s="88"/>
      <c r="N12" s="93"/>
      <c r="S12" s="23">
        <v>5</v>
      </c>
      <c r="T12" t="s">
        <v>157</v>
      </c>
      <c r="AB12" t="s">
        <v>159</v>
      </c>
      <c r="AG12" s="409" t="s">
        <v>294</v>
      </c>
      <c r="AH12" s="410"/>
      <c r="AI12" s="409" t="s">
        <v>143</v>
      </c>
      <c r="AJ12" s="410" t="str">
        <f>J6</f>
        <v>الثلاثاء</v>
      </c>
      <c r="AK12" s="410"/>
      <c r="AL12" s="410"/>
      <c r="AM12" s="410"/>
      <c r="AN12" s="410"/>
    </row>
    <row r="13" spans="3:52" x14ac:dyDescent="0.2">
      <c r="C13" s="88"/>
      <c r="N13" s="93"/>
      <c r="S13" s="23">
        <v>6</v>
      </c>
      <c r="AG13" s="410"/>
      <c r="AH13" s="410"/>
      <c r="AI13" s="410"/>
      <c r="AJ13" s="410"/>
      <c r="AK13" s="410"/>
      <c r="AL13" s="410"/>
      <c r="AM13" s="410"/>
      <c r="AN13" s="410"/>
    </row>
    <row r="14" spans="3:52" x14ac:dyDescent="0.2">
      <c r="C14" s="88"/>
      <c r="N14" s="93"/>
      <c r="S14" s="23">
        <v>7</v>
      </c>
      <c r="AG14" s="409" t="s">
        <v>76</v>
      </c>
      <c r="AH14" s="423">
        <f>AH10</f>
        <v>0</v>
      </c>
      <c r="AI14" s="409" t="s">
        <v>296</v>
      </c>
      <c r="AJ14" s="410">
        <f>'الصفحة الرئيسية'!O10</f>
        <v>0</v>
      </c>
      <c r="AK14" s="409" t="s">
        <v>226</v>
      </c>
      <c r="AL14" s="410">
        <f>G9</f>
        <v>0</v>
      </c>
      <c r="AM14" s="410"/>
      <c r="AN14" s="410"/>
    </row>
    <row r="15" spans="3:52" x14ac:dyDescent="0.2">
      <c r="C15" s="88"/>
      <c r="N15" s="93"/>
      <c r="S15" s="23">
        <v>8</v>
      </c>
      <c r="AG15" s="410"/>
      <c r="AH15" s="410"/>
      <c r="AI15" s="410"/>
      <c r="AJ15" s="410"/>
      <c r="AK15" s="410"/>
      <c r="AL15" s="410"/>
      <c r="AM15" s="410"/>
      <c r="AN15" s="410"/>
      <c r="AY15" t="str">
        <f>'الترتيب حسب النسبة المئوية'!AC16</f>
        <v>عال</v>
      </c>
      <c r="AZ15">
        <f>'الترتيب حسب النسبة المئوية'!AD16</f>
        <v>0</v>
      </c>
    </row>
    <row r="16" spans="3:52" x14ac:dyDescent="0.2">
      <c r="C16" s="88"/>
      <c r="N16" s="93"/>
      <c r="S16" s="23">
        <v>9</v>
      </c>
      <c r="AG16" s="409" t="s">
        <v>297</v>
      </c>
      <c r="AH16" s="409" t="s">
        <v>4</v>
      </c>
      <c r="AI16" s="672" t="s">
        <v>172</v>
      </c>
      <c r="AJ16" s="673"/>
      <c r="AK16" s="674"/>
      <c r="AL16" s="409" t="s">
        <v>2</v>
      </c>
      <c r="AM16" s="410"/>
      <c r="AN16" s="410"/>
      <c r="AY16" t="str">
        <f>'الترتيب حسب النسبة المئوية'!AC17</f>
        <v>فوق المتوسط</v>
      </c>
      <c r="AZ16">
        <f>'الترتيب حسب النسبة المئوية'!AD17</f>
        <v>0</v>
      </c>
    </row>
    <row r="17" spans="3:52" x14ac:dyDescent="0.2">
      <c r="C17" s="88"/>
      <c r="N17" s="93"/>
      <c r="S17" s="23">
        <v>10</v>
      </c>
      <c r="AG17" s="660"/>
      <c r="AH17" s="423" t="e">
        <f>'المهارت المستهدفة'!BS33</f>
        <v>#N/A</v>
      </c>
      <c r="AI17" s="675" t="e">
        <f>'المهارت المستهدفة'!BQ33</f>
        <v>#N/A</v>
      </c>
      <c r="AJ17" s="676"/>
      <c r="AK17" s="677"/>
      <c r="AL17" s="427" t="e">
        <f>'المهارت المستهدفة'!BR33</f>
        <v>#N/A</v>
      </c>
      <c r="AM17" s="410"/>
      <c r="AN17" s="410"/>
      <c r="AY17" t="str">
        <f>'الترتيب حسب النسبة المئوية'!AC18</f>
        <v>متوسط</v>
      </c>
      <c r="AZ17">
        <f>'الترتيب حسب النسبة المئوية'!AD18</f>
        <v>0</v>
      </c>
    </row>
    <row r="18" spans="3:52" x14ac:dyDescent="0.2">
      <c r="C18" s="88"/>
      <c r="N18" s="93"/>
      <c r="AG18" s="661"/>
      <c r="AH18" s="423" t="e">
        <f>'المهارت المستهدفة'!BS34</f>
        <v>#N/A</v>
      </c>
      <c r="AI18" s="675" t="e">
        <f>'المهارت المستهدفة'!BQ34</f>
        <v>#N/A</v>
      </c>
      <c r="AJ18" s="676"/>
      <c r="AK18" s="677"/>
      <c r="AL18" s="427" t="e">
        <f>'المهارت المستهدفة'!BR34</f>
        <v>#N/A</v>
      </c>
      <c r="AM18" s="410"/>
      <c r="AN18" s="410"/>
      <c r="AY18" t="str">
        <f>'الترتيب حسب النسبة المئوية'!AC19</f>
        <v>منخفض</v>
      </c>
      <c r="AZ18">
        <f>'الترتيب حسب النسبة المئوية'!AD19</f>
        <v>0</v>
      </c>
    </row>
    <row r="19" spans="3:52" x14ac:dyDescent="0.2">
      <c r="C19" s="88"/>
      <c r="N19" s="93"/>
      <c r="AG19" s="661"/>
      <c r="AH19" s="423" t="e">
        <f>'المهارت المستهدفة'!BS35</f>
        <v>#N/A</v>
      </c>
      <c r="AI19" s="675" t="e">
        <f>'المهارت المستهدفة'!BQ35</f>
        <v>#N/A</v>
      </c>
      <c r="AJ19" s="676"/>
      <c r="AK19" s="677"/>
      <c r="AL19" s="427" t="e">
        <f>'المهارت المستهدفة'!BR35</f>
        <v>#N/A</v>
      </c>
      <c r="AM19" s="410"/>
      <c r="AN19" s="410"/>
      <c r="AY19" t="str">
        <f>'الترتيب حسب النسبة المئوية'!AC20</f>
        <v>دون المنخفض</v>
      </c>
      <c r="AZ19">
        <f>'الترتيب حسب النسبة المئوية'!AD20</f>
        <v>0</v>
      </c>
    </row>
    <row r="20" spans="3:52" x14ac:dyDescent="0.2">
      <c r="C20" s="88"/>
      <c r="N20" s="93"/>
      <c r="AG20" s="662"/>
      <c r="AH20" s="423" t="e">
        <f>'المهارت المستهدفة'!BS36</f>
        <v>#N/A</v>
      </c>
      <c r="AI20" s="675" t="e">
        <f>'المهارت المستهدفة'!BQ36</f>
        <v>#N/A</v>
      </c>
      <c r="AJ20" s="676"/>
      <c r="AK20" s="677"/>
      <c r="AL20" s="427" t="e">
        <f>'المهارت المستهدفة'!BR36</f>
        <v>#N/A</v>
      </c>
      <c r="AM20" s="410"/>
      <c r="AN20" s="410"/>
    </row>
    <row r="21" spans="3:52" ht="15.75" thickBot="1" x14ac:dyDescent="0.25">
      <c r="C21" s="88"/>
      <c r="N21" s="93"/>
      <c r="AG21" s="409" t="s">
        <v>298</v>
      </c>
      <c r="AH21" s="409" t="s">
        <v>4</v>
      </c>
      <c r="AI21" s="672" t="s">
        <v>172</v>
      </c>
      <c r="AJ21" s="673"/>
      <c r="AK21" s="674"/>
      <c r="AL21" s="409" t="s">
        <v>2</v>
      </c>
      <c r="AM21" s="410"/>
      <c r="AN21" s="410"/>
    </row>
    <row r="22" spans="3:52" ht="14.25" customHeight="1" x14ac:dyDescent="0.2">
      <c r="C22" s="699" t="s">
        <v>225</v>
      </c>
      <c r="D22" s="684"/>
      <c r="E22" s="684"/>
      <c r="F22" s="684"/>
      <c r="G22" s="684"/>
      <c r="H22" s="684"/>
      <c r="I22" s="684"/>
      <c r="J22" s="684"/>
      <c r="K22" s="684"/>
      <c r="L22" s="684"/>
      <c r="M22" s="684"/>
      <c r="N22" s="685"/>
      <c r="AG22" s="660"/>
      <c r="AH22" s="424" t="e">
        <f>'المهارت المستهدفة'!BS52</f>
        <v>#N/A</v>
      </c>
      <c r="AI22" s="675" t="e">
        <f>'المهارت المستهدفة'!BQ52</f>
        <v>#N/A</v>
      </c>
      <c r="AJ22" s="676"/>
      <c r="AK22" s="677"/>
      <c r="AL22" s="426" t="e">
        <f>'المهارت المستهدفة'!BR52</f>
        <v>#N/A</v>
      </c>
      <c r="AM22" s="410"/>
      <c r="AN22" s="410"/>
    </row>
    <row r="23" spans="3:52" ht="14.25" customHeight="1" thickBot="1" x14ac:dyDescent="0.25">
      <c r="C23" s="686"/>
      <c r="D23" s="687"/>
      <c r="E23" s="687"/>
      <c r="F23" s="687"/>
      <c r="G23" s="687"/>
      <c r="H23" s="687"/>
      <c r="I23" s="687"/>
      <c r="J23" s="687"/>
      <c r="K23" s="687"/>
      <c r="L23" s="687"/>
      <c r="M23" s="687"/>
      <c r="N23" s="688"/>
      <c r="AG23" s="661"/>
      <c r="AH23" s="425" t="e">
        <f>'المهارت المستهدفة'!BS51</f>
        <v>#N/A</v>
      </c>
      <c r="AI23" s="675" t="e">
        <f>'المهارت المستهدفة'!BQ51</f>
        <v>#N/A</v>
      </c>
      <c r="AJ23" s="676"/>
      <c r="AK23" s="677"/>
      <c r="AL23" s="426" t="e">
        <f>'المهارت المستهدفة'!BR51</f>
        <v>#N/A</v>
      </c>
      <c r="AM23" s="410"/>
      <c r="AN23" s="410"/>
    </row>
    <row r="24" spans="3:52" ht="15.75" thickBot="1" x14ac:dyDescent="0.25">
      <c r="C24" s="126" t="s">
        <v>147</v>
      </c>
      <c r="D24" s="132"/>
      <c r="E24" s="126" t="s">
        <v>152</v>
      </c>
      <c r="F24" s="132"/>
      <c r="G24" s="126" t="s">
        <v>153</v>
      </c>
      <c r="H24" s="132"/>
      <c r="I24" s="126" t="s">
        <v>154</v>
      </c>
      <c r="J24" s="132"/>
      <c r="K24" s="126" t="s">
        <v>155</v>
      </c>
      <c r="L24" s="132"/>
      <c r="M24" s="126" t="s">
        <v>9</v>
      </c>
      <c r="N24" s="136"/>
      <c r="AG24" s="661"/>
      <c r="AH24" s="424" t="e">
        <f>'المهارت المستهدفة'!BS50</f>
        <v>#N/A</v>
      </c>
      <c r="AI24" s="675" t="e">
        <f>'المهارت المستهدفة'!BQ50</f>
        <v>#N/A</v>
      </c>
      <c r="AJ24" s="676"/>
      <c r="AK24" s="677"/>
      <c r="AL24" s="426" t="e">
        <f>'المهارت المستهدفة'!BR50</f>
        <v>#N/A</v>
      </c>
      <c r="AM24" s="410"/>
      <c r="AN24" s="410"/>
    </row>
    <row r="25" spans="3:52" ht="21" customHeight="1" thickBot="1" x14ac:dyDescent="0.25">
      <c r="C25" s="127">
        <f>'الترتيب حسب النسبة المئوية'!L12</f>
        <v>0</v>
      </c>
      <c r="D25" s="134"/>
      <c r="E25" s="127">
        <f>'الترتيب حسب النسبة المئوية'!L13</f>
        <v>0</v>
      </c>
      <c r="F25" s="134"/>
      <c r="G25" s="127">
        <f>'الترتيب حسب النسبة المئوية'!L14</f>
        <v>0</v>
      </c>
      <c r="H25" s="134"/>
      <c r="I25" s="127">
        <f>'الترتيب حسب النسبة المئوية'!L15</f>
        <v>0</v>
      </c>
      <c r="J25" s="134"/>
      <c r="K25" s="127">
        <f>'الترتيب حسب النسبة المئوية'!L16</f>
        <v>0</v>
      </c>
      <c r="L25" s="134"/>
      <c r="M25" s="127">
        <f>'الترتيب حسب النسبة المئوية'!L17</f>
        <v>0</v>
      </c>
      <c r="N25" s="136"/>
      <c r="AG25" s="661"/>
      <c r="AH25" s="424" t="e">
        <f>'المهارت المستهدفة'!BS49</f>
        <v>#N/A</v>
      </c>
      <c r="AI25" s="675" t="e">
        <f>'المهارت المستهدفة'!BQ49</f>
        <v>#N/A</v>
      </c>
      <c r="AJ25" s="676"/>
      <c r="AK25" s="677"/>
      <c r="AL25" s="426" t="e">
        <f>'المهارت المستهدفة'!BR49</f>
        <v>#N/A</v>
      </c>
      <c r="AM25" s="410"/>
      <c r="AN25" s="410"/>
    </row>
    <row r="26" spans="3:52" ht="14.25" customHeight="1" x14ac:dyDescent="0.2">
      <c r="C26" s="683" t="s">
        <v>227</v>
      </c>
      <c r="D26" s="684"/>
      <c r="E26" s="684"/>
      <c r="F26" s="684"/>
      <c r="G26" s="684"/>
      <c r="H26" s="684"/>
      <c r="I26" s="684"/>
      <c r="J26" s="684"/>
      <c r="K26" s="684"/>
      <c r="L26" s="684"/>
      <c r="M26" s="684"/>
      <c r="N26" s="685"/>
      <c r="AG26" s="662"/>
      <c r="AH26" s="424" t="e">
        <f>'المهارت المستهدفة'!BS48</f>
        <v>#N/A</v>
      </c>
      <c r="AI26" s="675" t="e">
        <f>'المهارت المستهدفة'!BQ48</f>
        <v>#N/A</v>
      </c>
      <c r="AJ26" s="676"/>
      <c r="AK26" s="677"/>
      <c r="AL26" s="426" t="e">
        <f>'المهارت المستهدفة'!BR48</f>
        <v>#N/A</v>
      </c>
      <c r="AM26" s="410"/>
      <c r="AN26" s="410"/>
    </row>
    <row r="27" spans="3:52" ht="14.25" customHeight="1" thickBot="1" x14ac:dyDescent="0.25">
      <c r="C27" s="686"/>
      <c r="D27" s="687"/>
      <c r="E27" s="687"/>
      <c r="F27" s="687"/>
      <c r="G27" s="687"/>
      <c r="H27" s="687"/>
      <c r="I27" s="687"/>
      <c r="J27" s="687"/>
      <c r="K27" s="687"/>
      <c r="L27" s="687"/>
      <c r="M27" s="687"/>
      <c r="N27" s="688"/>
      <c r="AG27" s="672" t="s">
        <v>299</v>
      </c>
      <c r="AH27" s="673"/>
      <c r="AI27" s="673"/>
      <c r="AJ27" s="673"/>
      <c r="AK27" s="674"/>
      <c r="AL27" s="410"/>
      <c r="AM27" s="410"/>
      <c r="AN27" s="410"/>
    </row>
    <row r="28" spans="3:52" ht="18.75" customHeight="1" x14ac:dyDescent="0.2">
      <c r="C28" s="689" t="s">
        <v>156</v>
      </c>
      <c r="D28" s="534"/>
      <c r="E28" s="51">
        <f>G6</f>
        <v>1</v>
      </c>
      <c r="F28" s="51"/>
      <c r="G28" s="51"/>
      <c r="H28" s="51"/>
      <c r="I28" s="51"/>
      <c r="J28" s="51"/>
      <c r="K28" s="51"/>
      <c r="L28" s="51"/>
      <c r="M28" s="51"/>
      <c r="N28" s="137"/>
      <c r="AG28" s="663"/>
      <c r="AH28" s="664"/>
      <c r="AI28" s="664"/>
      <c r="AJ28" s="664"/>
      <c r="AK28" s="664"/>
      <c r="AL28" s="664"/>
      <c r="AM28" s="665"/>
      <c r="AN28" s="410"/>
    </row>
    <row r="29" spans="3:52" ht="21.75" customHeight="1" x14ac:dyDescent="0.2">
      <c r="C29" s="689" t="s">
        <v>226</v>
      </c>
      <c r="D29" s="534"/>
      <c r="E29" s="51">
        <f>G9</f>
        <v>0</v>
      </c>
      <c r="F29" s="51"/>
      <c r="G29" s="51"/>
      <c r="H29" s="51"/>
      <c r="I29" s="51"/>
      <c r="J29" s="51"/>
      <c r="K29" s="51"/>
      <c r="L29" s="51"/>
      <c r="M29" s="51"/>
      <c r="N29" s="137"/>
      <c r="AG29" s="666"/>
      <c r="AH29" s="667"/>
      <c r="AI29" s="667"/>
      <c r="AJ29" s="667"/>
      <c r="AK29" s="667"/>
      <c r="AL29" s="667"/>
      <c r="AM29" s="668"/>
      <c r="AN29" s="410"/>
    </row>
    <row r="30" spans="3:52" ht="23.25" customHeight="1" x14ac:dyDescent="0.2">
      <c r="C30" s="689" t="s">
        <v>222</v>
      </c>
      <c r="D30" s="534"/>
      <c r="E30" s="275" t="e">
        <f>I9</f>
        <v>#DIV/0!</v>
      </c>
      <c r="F30" s="51"/>
      <c r="G30" s="51"/>
      <c r="H30" s="51"/>
      <c r="I30" s="51"/>
      <c r="J30" s="51"/>
      <c r="K30" s="51"/>
      <c r="L30" s="51"/>
      <c r="M30" s="51"/>
      <c r="N30" s="137"/>
      <c r="AG30" s="666"/>
      <c r="AH30" s="667"/>
      <c r="AI30" s="667"/>
      <c r="AJ30" s="667"/>
      <c r="AK30" s="667"/>
      <c r="AL30" s="667"/>
      <c r="AM30" s="668"/>
      <c r="AN30" s="410"/>
    </row>
    <row r="31" spans="3:52" ht="23.25" customHeight="1" x14ac:dyDescent="0.2">
      <c r="C31" s="705" t="s">
        <v>239</v>
      </c>
      <c r="D31" s="706"/>
      <c r="E31" s="276" t="e">
        <f>J9</f>
        <v>#DIV/0!</v>
      </c>
      <c r="F31" s="133"/>
      <c r="G31" s="133"/>
      <c r="H31" s="133"/>
      <c r="I31" s="133"/>
      <c r="J31" s="133"/>
      <c r="K31" s="133"/>
      <c r="L31" s="133"/>
      <c r="M31" s="133"/>
      <c r="N31" s="138"/>
      <c r="AG31" s="669"/>
      <c r="AH31" s="670"/>
      <c r="AI31" s="670"/>
      <c r="AJ31" s="670"/>
      <c r="AK31" s="670"/>
      <c r="AL31" s="670"/>
      <c r="AM31" s="671"/>
      <c r="AN31" s="410"/>
    </row>
    <row r="32" spans="3:52" x14ac:dyDescent="0.2">
      <c r="AG32" s="672" t="s">
        <v>300</v>
      </c>
      <c r="AH32" s="673"/>
      <c r="AI32" s="673"/>
      <c r="AJ32" s="673"/>
      <c r="AK32" s="674"/>
      <c r="AL32" s="410"/>
      <c r="AM32" s="410"/>
      <c r="AN32" s="410"/>
    </row>
    <row r="33" spans="33:40" x14ac:dyDescent="0.2">
      <c r="AG33" s="410"/>
      <c r="AH33" s="410"/>
      <c r="AI33" s="410"/>
      <c r="AJ33" s="410"/>
      <c r="AK33" s="410"/>
      <c r="AL33" s="410"/>
      <c r="AM33" s="410"/>
      <c r="AN33" s="410"/>
    </row>
    <row r="34" spans="33:40" x14ac:dyDescent="0.2">
      <c r="AG34" s="409" t="s">
        <v>4</v>
      </c>
      <c r="AH34" s="679" t="s">
        <v>172</v>
      </c>
      <c r="AI34" s="679"/>
      <c r="AJ34" s="409" t="s">
        <v>2</v>
      </c>
      <c r="AK34" s="679" t="s">
        <v>301</v>
      </c>
      <c r="AL34" s="679"/>
      <c r="AM34" s="679"/>
      <c r="AN34" s="679"/>
    </row>
    <row r="35" spans="33:40" x14ac:dyDescent="0.2">
      <c r="AG35" s="410" t="e">
        <f>AH22</f>
        <v>#N/A</v>
      </c>
      <c r="AH35" s="678" t="e">
        <f>AI22</f>
        <v>#N/A</v>
      </c>
      <c r="AI35" s="678"/>
      <c r="AJ35" s="416" t="e">
        <f>AL22</f>
        <v>#N/A</v>
      </c>
      <c r="AK35" s="678"/>
      <c r="AL35" s="678"/>
      <c r="AM35" s="678"/>
      <c r="AN35" s="678"/>
    </row>
    <row r="36" spans="33:40" x14ac:dyDescent="0.2">
      <c r="AG36" s="410" t="e">
        <f t="shared" ref="AG36:AH39" si="0">AH23</f>
        <v>#N/A</v>
      </c>
      <c r="AH36" s="678" t="e">
        <f t="shared" si="0"/>
        <v>#N/A</v>
      </c>
      <c r="AI36" s="678"/>
      <c r="AJ36" s="416" t="e">
        <f t="shared" ref="AJ36:AJ39" si="1">AL23</f>
        <v>#N/A</v>
      </c>
      <c r="AK36" s="678"/>
      <c r="AL36" s="678"/>
      <c r="AM36" s="678"/>
      <c r="AN36" s="678"/>
    </row>
    <row r="37" spans="33:40" x14ac:dyDescent="0.2">
      <c r="AG37" s="410" t="e">
        <f t="shared" si="0"/>
        <v>#N/A</v>
      </c>
      <c r="AH37" s="678" t="e">
        <f t="shared" si="0"/>
        <v>#N/A</v>
      </c>
      <c r="AI37" s="678"/>
      <c r="AJ37" s="416" t="e">
        <f t="shared" si="1"/>
        <v>#N/A</v>
      </c>
      <c r="AK37" s="678"/>
      <c r="AL37" s="678"/>
      <c r="AM37" s="678"/>
      <c r="AN37" s="678"/>
    </row>
    <row r="38" spans="33:40" x14ac:dyDescent="0.2">
      <c r="AG38" s="410" t="e">
        <f t="shared" si="0"/>
        <v>#N/A</v>
      </c>
      <c r="AH38" s="678" t="e">
        <f t="shared" si="0"/>
        <v>#N/A</v>
      </c>
      <c r="AI38" s="678"/>
      <c r="AJ38" s="416" t="e">
        <f t="shared" si="1"/>
        <v>#N/A</v>
      </c>
      <c r="AK38" s="678"/>
      <c r="AL38" s="678"/>
      <c r="AM38" s="678"/>
      <c r="AN38" s="678"/>
    </row>
    <row r="39" spans="33:40" x14ac:dyDescent="0.2">
      <c r="AG39" s="410" t="e">
        <f t="shared" si="0"/>
        <v>#N/A</v>
      </c>
      <c r="AH39" s="678" t="e">
        <f t="shared" si="0"/>
        <v>#N/A</v>
      </c>
      <c r="AI39" s="678"/>
      <c r="AJ39" s="416" t="e">
        <f t="shared" si="1"/>
        <v>#N/A</v>
      </c>
      <c r="AK39" s="678"/>
      <c r="AL39" s="678"/>
      <c r="AM39" s="678"/>
      <c r="AN39" s="678"/>
    </row>
    <row r="40" spans="33:40" x14ac:dyDescent="0.2">
      <c r="AG40" s="410"/>
      <c r="AH40" s="675"/>
      <c r="AI40" s="677"/>
      <c r="AJ40" s="410"/>
      <c r="AK40" s="678"/>
      <c r="AL40" s="678"/>
      <c r="AM40" s="678"/>
      <c r="AN40" s="678"/>
    </row>
    <row r="41" spans="33:40" x14ac:dyDescent="0.2">
      <c r="AG41" s="410"/>
      <c r="AH41" s="675"/>
      <c r="AI41" s="677"/>
      <c r="AJ41" s="410"/>
      <c r="AK41" s="678"/>
      <c r="AL41" s="678"/>
      <c r="AM41" s="678"/>
      <c r="AN41" s="678"/>
    </row>
    <row r="42" spans="33:40" x14ac:dyDescent="0.2">
      <c r="AG42" s="410"/>
      <c r="AH42" s="675"/>
      <c r="AI42" s="677"/>
      <c r="AJ42" s="410"/>
      <c r="AK42" s="675"/>
      <c r="AL42" s="676"/>
      <c r="AM42" s="676"/>
      <c r="AN42" s="677"/>
    </row>
    <row r="43" spans="33:40" x14ac:dyDescent="0.2">
      <c r="AG43" s="410"/>
      <c r="AH43" s="675"/>
      <c r="AI43" s="677"/>
      <c r="AJ43" s="410"/>
      <c r="AK43" s="675"/>
      <c r="AL43" s="676"/>
      <c r="AM43" s="676"/>
      <c r="AN43" s="677"/>
    </row>
    <row r="44" spans="33:40" x14ac:dyDescent="0.2">
      <c r="AG44" s="4" t="s">
        <v>306</v>
      </c>
      <c r="AH44" s="707">
        <f>'الصفحة الرئيسية'!J10</f>
        <v>0</v>
      </c>
      <c r="AI44" s="707"/>
    </row>
  </sheetData>
  <mergeCells count="57">
    <mergeCell ref="AH44:AI44"/>
    <mergeCell ref="AH40:AI40"/>
    <mergeCell ref="AH41:AI41"/>
    <mergeCell ref="AH42:AI42"/>
    <mergeCell ref="AH43:AI43"/>
    <mergeCell ref="AK42:AN42"/>
    <mergeCell ref="AK43:AN43"/>
    <mergeCell ref="C29:D29"/>
    <mergeCell ref="C30:D30"/>
    <mergeCell ref="C31:D31"/>
    <mergeCell ref="AH34:AI34"/>
    <mergeCell ref="AH35:AI35"/>
    <mergeCell ref="AH36:AI36"/>
    <mergeCell ref="AG32:AK32"/>
    <mergeCell ref="AK35:AN35"/>
    <mergeCell ref="AK36:AN36"/>
    <mergeCell ref="AK37:AN37"/>
    <mergeCell ref="AK38:AN38"/>
    <mergeCell ref="AK39:AN39"/>
    <mergeCell ref="AK40:AN40"/>
    <mergeCell ref="AK41:AN41"/>
    <mergeCell ref="C4:N4"/>
    <mergeCell ref="C10:N11"/>
    <mergeCell ref="C26:N27"/>
    <mergeCell ref="C28:D28"/>
    <mergeCell ref="C7:D7"/>
    <mergeCell ref="C8:D8"/>
    <mergeCell ref="E8:F8"/>
    <mergeCell ref="G8:H8"/>
    <mergeCell ref="K8:N8"/>
    <mergeCell ref="L6:N6"/>
    <mergeCell ref="C22:N23"/>
    <mergeCell ref="C9:D9"/>
    <mergeCell ref="E9:F9"/>
    <mergeCell ref="G9:H9"/>
    <mergeCell ref="K9:N9"/>
    <mergeCell ref="AH9:AI9"/>
    <mergeCell ref="AG8:AN8"/>
    <mergeCell ref="AI16:AK16"/>
    <mergeCell ref="AI17:AK17"/>
    <mergeCell ref="AI18:AK18"/>
    <mergeCell ref="AG17:AG20"/>
    <mergeCell ref="AI19:AK19"/>
    <mergeCell ref="AI20:AK20"/>
    <mergeCell ref="AI21:AK21"/>
    <mergeCell ref="AI22:AK22"/>
    <mergeCell ref="AI23:AK23"/>
    <mergeCell ref="AH38:AI38"/>
    <mergeCell ref="AH39:AI39"/>
    <mergeCell ref="AK34:AN34"/>
    <mergeCell ref="AI24:AK24"/>
    <mergeCell ref="AI25:AK25"/>
    <mergeCell ref="AG22:AG26"/>
    <mergeCell ref="AG28:AM31"/>
    <mergeCell ref="AG27:AK27"/>
    <mergeCell ref="AI26:AK26"/>
    <mergeCell ref="AH37:AI37"/>
  </mergeCells>
  <dataValidations count="2">
    <dataValidation type="list" allowBlank="1" showInputMessage="1" showErrorMessage="1" sqref="D6" xr:uid="{00000000-0002-0000-1200-000000000000}">
      <formula1>$AB$11:$AB$12</formula1>
    </dataValidation>
    <dataValidation type="list" allowBlank="1" showInputMessage="1" showErrorMessage="1" sqref="J6" xr:uid="{00000000-0002-0000-1200-000001000000}">
      <formula1>$T$10:$T$12</formula1>
    </dataValidation>
  </dataValidations>
  <pageMargins left="0.7" right="1.33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ورقة12"/>
  <dimension ref="G1:M4"/>
  <sheetViews>
    <sheetView rightToLeft="1" workbookViewId="0">
      <selection activeCell="E23" sqref="E23"/>
    </sheetView>
  </sheetViews>
  <sheetFormatPr defaultRowHeight="15" x14ac:dyDescent="0.2"/>
  <cols>
    <col min="1" max="1" width="80.98046875" bestFit="1" customWidth="1"/>
    <col min="2" max="2" width="11.02734375" bestFit="1" customWidth="1"/>
    <col min="3" max="3" width="10.625" bestFit="1" customWidth="1"/>
    <col min="7" max="15" width="0" hidden="1" customWidth="1"/>
  </cols>
  <sheetData>
    <row r="1" spans="7:13" x14ac:dyDescent="0.2">
      <c r="G1" s="294"/>
      <c r="H1" s="295"/>
      <c r="I1" s="296"/>
      <c r="M1" s="283" t="s">
        <v>242</v>
      </c>
    </row>
    <row r="2" spans="7:13" ht="15.75" customHeight="1" x14ac:dyDescent="0.2">
      <c r="M2" s="285" t="s">
        <v>240</v>
      </c>
    </row>
    <row r="4" spans="7:13" ht="14.25" customHeight="1" x14ac:dyDescent="0.2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ورقة8">
    <tabColor theme="7" tint="-0.249977111117893"/>
  </sheetPr>
  <dimension ref="A1:BF68"/>
  <sheetViews>
    <sheetView rightToLeft="1" zoomScale="80" zoomScaleNormal="80" workbookViewId="0"/>
  </sheetViews>
  <sheetFormatPr defaultColWidth="0" defaultRowHeight="15" x14ac:dyDescent="0.2"/>
  <cols>
    <col min="1" max="15" width="8.609375" customWidth="1"/>
    <col min="16" max="22" width="9.01171875" customWidth="1"/>
    <col min="23" max="34" width="9.01171875" hidden="1" customWidth="1"/>
    <col min="35" max="41" width="0" hidden="1" customWidth="1"/>
    <col min="42" max="42" width="9.01171875" customWidth="1"/>
    <col min="43" max="52" width="9.01171875" hidden="1" customWidth="1"/>
    <col min="53" max="53" width="6.9921875" hidden="1" customWidth="1"/>
    <col min="54" max="58" width="0" hidden="1" customWidth="1"/>
    <col min="59" max="16384" width="9.01171875" hidden="1"/>
  </cols>
  <sheetData>
    <row r="1" spans="1:58" ht="15.75" thickBot="1" x14ac:dyDescent="0.25">
      <c r="A1" s="111"/>
      <c r="B1" s="111"/>
      <c r="C1" s="111"/>
      <c r="D1" s="111"/>
      <c r="E1" s="111"/>
      <c r="F1" s="111"/>
      <c r="G1" s="715" t="s">
        <v>275</v>
      </c>
      <c r="H1" s="715"/>
      <c r="I1" s="715"/>
      <c r="J1" s="715"/>
      <c r="K1" s="715"/>
      <c r="L1" s="111"/>
      <c r="M1" s="111"/>
      <c r="N1" s="111"/>
      <c r="O1" s="111"/>
      <c r="P1" s="111"/>
      <c r="Q1" s="121"/>
      <c r="R1" s="121"/>
      <c r="S1" s="122"/>
      <c r="T1" s="123"/>
      <c r="U1" s="123"/>
      <c r="V1" s="123"/>
    </row>
    <row r="2" spans="1:58" x14ac:dyDescent="0.2">
      <c r="A2" s="112"/>
      <c r="B2" s="726"/>
      <c r="C2" s="726"/>
      <c r="D2" s="726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37"/>
      <c r="S2" s="113"/>
      <c r="T2" s="113"/>
      <c r="U2" s="113"/>
      <c r="V2" s="114"/>
    </row>
    <row r="3" spans="1:58" x14ac:dyDescent="0.2">
      <c r="A3" s="88"/>
      <c r="B3" s="731" t="s">
        <v>272</v>
      </c>
      <c r="C3" s="731"/>
      <c r="D3" s="731"/>
      <c r="E3" s="4">
        <f>'الترتيب حسب النسبة المئوية'!$AD$18</f>
        <v>0</v>
      </c>
      <c r="L3" s="712" t="s">
        <v>161</v>
      </c>
      <c r="M3" s="712"/>
      <c r="N3" s="712"/>
      <c r="O3" s="712"/>
      <c r="T3" s="713">
        <f>BA16</f>
        <v>1</v>
      </c>
      <c r="U3" s="713"/>
      <c r="V3" s="714"/>
    </row>
    <row r="4" spans="1:58" x14ac:dyDescent="0.2">
      <c r="A4" s="88"/>
      <c r="B4" s="709"/>
      <c r="C4" s="709"/>
      <c r="D4" s="709"/>
      <c r="M4" s="600">
        <f>T3</f>
        <v>1</v>
      </c>
      <c r="N4" s="600"/>
      <c r="V4" s="93"/>
    </row>
    <row r="5" spans="1:58" x14ac:dyDescent="0.2">
      <c r="A5" s="88"/>
      <c r="B5" s="709"/>
      <c r="C5" s="709"/>
      <c r="D5" s="709"/>
      <c r="P5" s="203"/>
      <c r="Q5" s="203"/>
      <c r="R5" s="203"/>
      <c r="S5" s="203"/>
      <c r="T5" s="201"/>
      <c r="U5" s="201"/>
      <c r="V5" s="202"/>
    </row>
    <row r="6" spans="1:58" ht="15.75" thickBot="1" x14ac:dyDescent="0.25">
      <c r="A6" s="88"/>
      <c r="V6" s="93"/>
    </row>
    <row r="7" spans="1:58" ht="26.25" customHeight="1" thickBot="1" x14ac:dyDescent="0.25">
      <c r="A7" s="728" t="s">
        <v>88</v>
      </c>
      <c r="B7" s="729"/>
      <c r="C7" s="729"/>
      <c r="D7" s="729"/>
      <c r="E7" s="729"/>
      <c r="F7" s="729"/>
      <c r="G7" s="729"/>
      <c r="H7" s="86" t="s">
        <v>76</v>
      </c>
      <c r="I7" s="281">
        <f>'الترتيب حسب النسبة المئوية'!L2</f>
        <v>0</v>
      </c>
      <c r="J7" s="86" t="s">
        <v>87</v>
      </c>
      <c r="K7" s="281">
        <f>'الترتيب حسب النسبة المئوية'!L3</f>
        <v>0</v>
      </c>
      <c r="L7" s="89"/>
      <c r="M7" s="89"/>
      <c r="N7" s="89"/>
      <c r="O7" s="89"/>
      <c r="P7" s="727"/>
      <c r="Q7" s="727"/>
      <c r="R7" s="89"/>
      <c r="S7" s="89"/>
      <c r="T7" s="89"/>
      <c r="U7" s="89"/>
      <c r="V7" s="124"/>
    </row>
    <row r="8" spans="1:58" ht="15.75" thickBot="1" x14ac:dyDescent="0.25">
      <c r="A8" s="112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4"/>
    </row>
    <row r="9" spans="1:58" s="277" customFormat="1" ht="24" customHeight="1" thickBot="1" x14ac:dyDescent="0.25">
      <c r="A9" s="278" t="s">
        <v>89</v>
      </c>
      <c r="C9" s="725" t="s">
        <v>90</v>
      </c>
      <c r="D9" s="725"/>
      <c r="E9" s="725"/>
      <c r="F9" s="725"/>
      <c r="G9" s="725"/>
      <c r="H9" s="725"/>
      <c r="I9" s="725"/>
      <c r="L9" s="512" t="s">
        <v>127</v>
      </c>
      <c r="M9" s="514"/>
      <c r="N9" s="312">
        <f>'التقرير الختامي'!D15</f>
        <v>0</v>
      </c>
      <c r="O9" s="512" t="s">
        <v>228</v>
      </c>
      <c r="P9" s="514"/>
      <c r="Q9" s="279">
        <f>'التقرير الختامي'!D13</f>
        <v>0</v>
      </c>
      <c r="V9" s="280"/>
    </row>
    <row r="10" spans="1:58" x14ac:dyDescent="0.2">
      <c r="A10" s="88"/>
      <c r="Q10" s="118"/>
      <c r="V10" s="93"/>
    </row>
    <row r="11" spans="1:58" x14ac:dyDescent="0.2">
      <c r="A11" s="710" t="s">
        <v>4</v>
      </c>
      <c r="B11" s="711"/>
      <c r="C11" s="100">
        <v>1</v>
      </c>
      <c r="D11" s="100">
        <v>2</v>
      </c>
      <c r="E11" s="100">
        <v>3</v>
      </c>
      <c r="F11" s="100">
        <v>4</v>
      </c>
      <c r="G11" s="100">
        <v>5</v>
      </c>
      <c r="H11" s="100">
        <v>6</v>
      </c>
      <c r="I11" s="100">
        <v>7</v>
      </c>
      <c r="J11" s="100">
        <v>8</v>
      </c>
      <c r="K11" s="100">
        <v>9</v>
      </c>
      <c r="L11" s="100">
        <v>10</v>
      </c>
      <c r="M11" s="100">
        <v>11</v>
      </c>
      <c r="N11" s="100">
        <v>12</v>
      </c>
      <c r="O11" s="100">
        <v>13</v>
      </c>
      <c r="P11" s="100">
        <v>14</v>
      </c>
      <c r="Q11" s="101">
        <v>15</v>
      </c>
      <c r="R11" s="101">
        <v>16</v>
      </c>
      <c r="S11" s="101">
        <v>17</v>
      </c>
      <c r="T11" s="101">
        <v>18</v>
      </c>
      <c r="U11" s="101">
        <v>19</v>
      </c>
      <c r="V11" s="101">
        <v>20</v>
      </c>
      <c r="W11" s="109">
        <v>15</v>
      </c>
      <c r="X11" s="101">
        <v>15</v>
      </c>
      <c r="Y11" s="101">
        <v>15</v>
      </c>
      <c r="Z11" s="101">
        <v>15</v>
      </c>
      <c r="AA11" s="101">
        <v>15</v>
      </c>
      <c r="AB11" s="101">
        <v>15</v>
      </c>
      <c r="AC11" s="101">
        <v>15</v>
      </c>
      <c r="AD11" s="101">
        <v>15</v>
      </c>
      <c r="AE11" s="101">
        <v>15</v>
      </c>
      <c r="AF11" s="101">
        <v>15</v>
      </c>
      <c r="AG11" s="101">
        <v>15</v>
      </c>
      <c r="AH11" s="101">
        <v>15</v>
      </c>
      <c r="AI11" s="101">
        <v>17</v>
      </c>
      <c r="AJ11" s="101">
        <v>18</v>
      </c>
      <c r="AK11" s="101">
        <v>19</v>
      </c>
      <c r="AL11" s="107">
        <v>20</v>
      </c>
      <c r="AM11" s="108"/>
      <c r="AN11" s="108"/>
      <c r="AO11" s="108"/>
      <c r="BA11">
        <f>MAX(C12:V12)</f>
        <v>0</v>
      </c>
    </row>
    <row r="12" spans="1:58" x14ac:dyDescent="0.2">
      <c r="A12" s="690" t="s">
        <v>91</v>
      </c>
      <c r="B12" s="691"/>
      <c r="C12" s="90">
        <f>'ادخال البيانات'!B463</f>
        <v>0</v>
      </c>
      <c r="D12" s="90">
        <f>'ادخال البيانات'!C463</f>
        <v>0</v>
      </c>
      <c r="E12" s="90">
        <f>'ادخال البيانات'!D463</f>
        <v>0</v>
      </c>
      <c r="F12" s="90">
        <f>'ادخال البيانات'!E463</f>
        <v>0</v>
      </c>
      <c r="G12" s="90">
        <f>'ادخال البيانات'!F463</f>
        <v>0</v>
      </c>
      <c r="H12" s="90">
        <f>'ادخال البيانات'!G463</f>
        <v>0</v>
      </c>
      <c r="I12" s="90">
        <f>'ادخال البيانات'!H463</f>
        <v>0</v>
      </c>
      <c r="J12" s="90">
        <f>'ادخال البيانات'!I463</f>
        <v>0</v>
      </c>
      <c r="K12" s="90">
        <f>'ادخال البيانات'!J463</f>
        <v>0</v>
      </c>
      <c r="L12" s="90">
        <f>'ادخال البيانات'!K463</f>
        <v>0</v>
      </c>
      <c r="M12" s="90">
        <f>'ادخال البيانات'!L463</f>
        <v>0</v>
      </c>
      <c r="N12" s="90">
        <f>'ادخال البيانات'!M463</f>
        <v>0</v>
      </c>
      <c r="O12" s="90">
        <f>'ادخال البيانات'!N463</f>
        <v>0</v>
      </c>
      <c r="P12" s="90">
        <f>'ادخال البيانات'!O463</f>
        <v>0</v>
      </c>
      <c r="Q12" s="90">
        <f>'ادخال البيانات'!P463</f>
        <v>0</v>
      </c>
      <c r="R12" s="90">
        <f>'ادخال البيانات'!Q463</f>
        <v>0</v>
      </c>
      <c r="S12" s="90">
        <f>'ادخال البيانات'!R463</f>
        <v>0</v>
      </c>
      <c r="T12" s="90">
        <f>'ادخال البيانات'!S463</f>
        <v>0</v>
      </c>
      <c r="U12" s="90">
        <f>'ادخال البيانات'!T463</f>
        <v>0</v>
      </c>
      <c r="V12" s="96">
        <f>'ادخال البيانات'!U463</f>
        <v>0</v>
      </c>
      <c r="W12" s="110">
        <f>'ادخال البيانات'!V463</f>
        <v>0</v>
      </c>
      <c r="X12" s="90">
        <f>'ادخال البيانات'!W463</f>
        <v>0</v>
      </c>
      <c r="Y12" s="90">
        <f>'ادخال البيانات'!X463</f>
        <v>0</v>
      </c>
      <c r="Z12" s="90">
        <f>'ادخال البيانات'!Y463</f>
        <v>0</v>
      </c>
      <c r="AA12" s="90">
        <f>'ادخال البيانات'!Z463</f>
        <v>0</v>
      </c>
      <c r="AB12" s="90">
        <f>'ادخال البيانات'!AA463</f>
        <v>0</v>
      </c>
      <c r="AC12" s="90">
        <f>'ادخال البيانات'!AB463</f>
        <v>0</v>
      </c>
      <c r="AD12" s="90">
        <f>'ادخال البيانات'!AC463</f>
        <v>0</v>
      </c>
      <c r="AE12" s="90">
        <f>'ادخال البيانات'!AD463</f>
        <v>0</v>
      </c>
      <c r="AF12" s="90">
        <f>'ادخال البيانات'!AE463</f>
        <v>0</v>
      </c>
      <c r="AG12" s="90">
        <f>'ادخال البيانات'!AF463</f>
        <v>0</v>
      </c>
      <c r="AH12" s="90">
        <f>'ادخال البيانات'!AG463</f>
        <v>0</v>
      </c>
      <c r="AI12" s="90">
        <f>'ادخال البيانات'!AH463</f>
        <v>0</v>
      </c>
      <c r="AJ12" s="90">
        <f>'ادخال البيانات'!AI463</f>
        <v>0</v>
      </c>
      <c r="AK12" s="90">
        <f>'ادخال البيانات'!AJ463</f>
        <v>0</v>
      </c>
      <c r="AL12" s="90">
        <f>'ادخال البيانات'!AK463</f>
        <v>0</v>
      </c>
      <c r="BF12" s="204"/>
    </row>
    <row r="13" spans="1:58" x14ac:dyDescent="0.2">
      <c r="A13" s="710" t="s">
        <v>92</v>
      </c>
      <c r="B13" s="711"/>
      <c r="C13" s="91" t="e">
        <f>'الترتيب حسب الفقرات'!$BD$6-'الرسم البياني للفقرات'!J6</f>
        <v>#DIV/0!</v>
      </c>
      <c r="D13" s="91" t="e">
        <f>'الترتيب حسب الفقرات'!$BD$6-'الرسم البياني للفقرات'!K6</f>
        <v>#DIV/0!</v>
      </c>
      <c r="E13" s="91" t="e">
        <f>'الترتيب حسب الفقرات'!$BD$6-'الرسم البياني للفقرات'!L6</f>
        <v>#DIV/0!</v>
      </c>
      <c r="F13" s="91" t="e">
        <f>'الترتيب حسب الفقرات'!$BD$6-'الرسم البياني للفقرات'!M6</f>
        <v>#DIV/0!</v>
      </c>
      <c r="G13" s="91" t="e">
        <f>'الترتيب حسب الفقرات'!$BD$6-'الرسم البياني للفقرات'!N6</f>
        <v>#DIV/0!</v>
      </c>
      <c r="H13" s="91" t="e">
        <f>'الترتيب حسب الفقرات'!$BD$6-'الرسم البياني للفقرات'!O6</f>
        <v>#DIV/0!</v>
      </c>
      <c r="I13" s="91" t="e">
        <f>'الترتيب حسب الفقرات'!$BD$6-'الرسم البياني للفقرات'!P6</f>
        <v>#DIV/0!</v>
      </c>
      <c r="J13" s="91" t="e">
        <f>'الترتيب حسب الفقرات'!$BD$6-'الرسم البياني للفقرات'!Q6</f>
        <v>#DIV/0!</v>
      </c>
      <c r="K13" s="91" t="e">
        <f>'الترتيب حسب الفقرات'!$BD$6-'الرسم البياني للفقرات'!R6</f>
        <v>#DIV/0!</v>
      </c>
      <c r="L13" s="91" t="e">
        <f>'الترتيب حسب الفقرات'!$BD$6-'الرسم البياني للفقرات'!S6</f>
        <v>#DIV/0!</v>
      </c>
      <c r="M13" s="91" t="e">
        <f>'الترتيب حسب الفقرات'!$BD$6-'الرسم البياني للفقرات'!T6</f>
        <v>#DIV/0!</v>
      </c>
      <c r="N13" s="91" t="e">
        <f>'الترتيب حسب الفقرات'!$BD$6-'الرسم البياني للفقرات'!U6</f>
        <v>#DIV/0!</v>
      </c>
      <c r="O13" s="91" t="e">
        <f>'الترتيب حسب الفقرات'!$BD$6-'الرسم البياني للفقرات'!V6</f>
        <v>#DIV/0!</v>
      </c>
      <c r="P13" s="91" t="e">
        <f>'الترتيب حسب الفقرات'!$BD$6-'الرسم البياني للفقرات'!W6</f>
        <v>#DIV/0!</v>
      </c>
      <c r="Q13" s="91" t="e">
        <f>'الترتيب حسب الفقرات'!$BD$6-'الرسم البياني للفقرات'!X6</f>
        <v>#DIV/0!</v>
      </c>
      <c r="R13" s="91" t="e">
        <f>'الترتيب حسب الفقرات'!$BD$6-'الرسم البياني للفقرات'!Y6</f>
        <v>#DIV/0!</v>
      </c>
      <c r="S13" s="91" t="e">
        <f>'الترتيب حسب الفقرات'!$BD$6-'الرسم البياني للفقرات'!Z6</f>
        <v>#DIV/0!</v>
      </c>
      <c r="T13" s="91" t="e">
        <f>'الترتيب حسب الفقرات'!$BD$6-'الرسم البياني للفقرات'!AA6</f>
        <v>#DIV/0!</v>
      </c>
      <c r="U13" s="91" t="e">
        <f>'الترتيب حسب الفقرات'!$BD$6-'الرسم البياني للفقرات'!AB6</f>
        <v>#DIV/0!</v>
      </c>
      <c r="V13" s="97" t="e">
        <f>'الترتيب حسب الفقرات'!$BD$6-'الرسم البياني للفقرات'!AC6</f>
        <v>#DIV/0!</v>
      </c>
    </row>
    <row r="14" spans="1:58" x14ac:dyDescent="0.2">
      <c r="A14" s="88"/>
      <c r="Q14" s="119"/>
      <c r="V14" s="93"/>
    </row>
    <row r="15" spans="1:58" ht="21.75" customHeight="1" x14ac:dyDescent="0.2">
      <c r="A15" s="730" t="s">
        <v>93</v>
      </c>
      <c r="B15" s="725"/>
      <c r="C15" s="725"/>
      <c r="D15" s="725"/>
      <c r="E15" s="725"/>
      <c r="F15" s="725"/>
      <c r="V15" s="93"/>
    </row>
    <row r="16" spans="1:58" x14ac:dyDescent="0.2">
      <c r="A16" s="88"/>
      <c r="Q16" s="118"/>
      <c r="V16" s="93"/>
      <c r="W16" t="s">
        <v>94</v>
      </c>
      <c r="AA16" t="s">
        <v>107</v>
      </c>
      <c r="AB16" t="s">
        <v>112</v>
      </c>
      <c r="AC16" t="s">
        <v>120</v>
      </c>
      <c r="BA16">
        <f>MATCH(BA11,C12:V12,0)</f>
        <v>1</v>
      </c>
    </row>
    <row r="17" spans="1:53" x14ac:dyDescent="0.2">
      <c r="A17" s="88"/>
      <c r="B17" s="92" t="s">
        <v>1</v>
      </c>
      <c r="C17" s="711" t="s">
        <v>271</v>
      </c>
      <c r="D17" s="711"/>
      <c r="E17" s="711"/>
      <c r="F17" s="92" t="s">
        <v>110</v>
      </c>
      <c r="G17" s="92" t="s">
        <v>111</v>
      </c>
      <c r="H17" s="711" t="s">
        <v>117</v>
      </c>
      <c r="I17" s="711"/>
      <c r="J17" s="92" t="s">
        <v>119</v>
      </c>
      <c r="K17" s="711" t="s">
        <v>229</v>
      </c>
      <c r="L17" s="711"/>
      <c r="M17" s="711"/>
      <c r="N17" s="711" t="s">
        <v>230</v>
      </c>
      <c r="O17" s="711"/>
      <c r="P17" s="711"/>
      <c r="Q17" s="315" t="s">
        <v>124</v>
      </c>
      <c r="S17" s="600"/>
      <c r="T17" s="600"/>
      <c r="U17" s="600"/>
      <c r="V17" s="733"/>
      <c r="W17" t="s">
        <v>95</v>
      </c>
      <c r="AA17" t="s">
        <v>108</v>
      </c>
      <c r="AB17" t="s">
        <v>113</v>
      </c>
      <c r="AC17" t="s">
        <v>121</v>
      </c>
    </row>
    <row r="18" spans="1:53" ht="20.100000000000001" customHeight="1" x14ac:dyDescent="0.2">
      <c r="A18" s="88"/>
      <c r="B18" s="92">
        <v>1</v>
      </c>
      <c r="C18" s="530" t="s">
        <v>102</v>
      </c>
      <c r="D18" s="530"/>
      <c r="E18" s="530"/>
      <c r="F18" s="6" t="s">
        <v>107</v>
      </c>
      <c r="G18" s="6" t="s">
        <v>115</v>
      </c>
      <c r="H18" s="530" t="s">
        <v>118</v>
      </c>
      <c r="I18" s="530"/>
      <c r="J18" s="6" t="s">
        <v>120</v>
      </c>
      <c r="K18" s="716">
        <f>'التقرير الختامي'!E22</f>
        <v>0</v>
      </c>
      <c r="L18" s="717"/>
      <c r="M18" s="718"/>
      <c r="N18" s="716">
        <f>'التقرير الختامي'!M22</f>
        <v>0</v>
      </c>
      <c r="O18" s="717"/>
      <c r="P18" s="718"/>
      <c r="Q18" s="183"/>
      <c r="S18" s="600"/>
      <c r="T18" s="600"/>
      <c r="U18" s="600"/>
      <c r="V18" s="93"/>
      <c r="W18" t="s">
        <v>96</v>
      </c>
      <c r="AA18" t="s">
        <v>109</v>
      </c>
      <c r="AB18" t="s">
        <v>114</v>
      </c>
    </row>
    <row r="19" spans="1:53" ht="20.100000000000001" customHeight="1" x14ac:dyDescent="0.2">
      <c r="A19" s="88"/>
      <c r="B19" s="92">
        <v>2</v>
      </c>
      <c r="C19" s="530" t="s">
        <v>97</v>
      </c>
      <c r="D19" s="530"/>
      <c r="E19" s="530"/>
      <c r="F19" s="6" t="s">
        <v>109</v>
      </c>
      <c r="G19" s="6" t="s">
        <v>114</v>
      </c>
      <c r="H19" s="530" t="s">
        <v>118</v>
      </c>
      <c r="I19" s="530"/>
      <c r="J19" s="6" t="s">
        <v>121</v>
      </c>
      <c r="K19" s="719"/>
      <c r="L19" s="565"/>
      <c r="M19" s="720"/>
      <c r="N19" s="719"/>
      <c r="O19" s="565"/>
      <c r="P19" s="720"/>
      <c r="Q19" s="95"/>
      <c r="S19" s="600"/>
      <c r="T19" s="600"/>
      <c r="U19" s="600"/>
      <c r="V19" s="93"/>
      <c r="W19" t="s">
        <v>97</v>
      </c>
      <c r="AB19" t="s">
        <v>115</v>
      </c>
      <c r="BA19" t="e">
        <f>MATCH("&gt;BC11",C12:V12)</f>
        <v>#N/A</v>
      </c>
    </row>
    <row r="20" spans="1:53" ht="20.100000000000001" customHeight="1" x14ac:dyDescent="0.2">
      <c r="A20" s="88"/>
      <c r="B20" s="92">
        <v>3</v>
      </c>
      <c r="C20" s="530"/>
      <c r="D20" s="530"/>
      <c r="E20" s="530"/>
      <c r="F20" s="6" t="s">
        <v>107</v>
      </c>
      <c r="G20" s="6" t="s">
        <v>115</v>
      </c>
      <c r="H20" s="530" t="s">
        <v>118</v>
      </c>
      <c r="I20" s="530"/>
      <c r="J20" s="6" t="s">
        <v>121</v>
      </c>
      <c r="K20" s="719"/>
      <c r="L20" s="565"/>
      <c r="M20" s="720"/>
      <c r="N20" s="719"/>
      <c r="O20" s="565"/>
      <c r="P20" s="720"/>
      <c r="Q20" s="95"/>
      <c r="S20" s="600"/>
      <c r="T20" s="600"/>
      <c r="U20" s="600"/>
      <c r="V20" s="93"/>
      <c r="W20" t="s">
        <v>98</v>
      </c>
      <c r="AB20" t="s">
        <v>116</v>
      </c>
    </row>
    <row r="21" spans="1:53" ht="20.100000000000001" customHeight="1" x14ac:dyDescent="0.2">
      <c r="A21" s="88"/>
      <c r="B21" s="92">
        <v>4</v>
      </c>
      <c r="C21" s="530"/>
      <c r="D21" s="530"/>
      <c r="E21" s="530"/>
      <c r="F21" s="6" t="s">
        <v>108</v>
      </c>
      <c r="G21" s="6" t="s">
        <v>116</v>
      </c>
      <c r="H21" s="530" t="s">
        <v>118</v>
      </c>
      <c r="I21" s="530"/>
      <c r="J21" s="6" t="s">
        <v>121</v>
      </c>
      <c r="K21" s="719"/>
      <c r="L21" s="565"/>
      <c r="M21" s="720"/>
      <c r="N21" s="719"/>
      <c r="O21" s="565"/>
      <c r="P21" s="720"/>
      <c r="Q21" s="95"/>
      <c r="S21" s="600"/>
      <c r="T21" s="600"/>
      <c r="U21" s="600"/>
      <c r="V21" s="93"/>
      <c r="W21" t="s">
        <v>99</v>
      </c>
    </row>
    <row r="22" spans="1:53" ht="20.100000000000001" customHeight="1" x14ac:dyDescent="0.2">
      <c r="A22" s="88"/>
      <c r="B22" s="92">
        <v>5</v>
      </c>
      <c r="C22" s="530"/>
      <c r="D22" s="530"/>
      <c r="E22" s="530"/>
      <c r="F22" s="6" t="s">
        <v>107</v>
      </c>
      <c r="G22" s="6" t="s">
        <v>114</v>
      </c>
      <c r="H22" s="530" t="s">
        <v>118</v>
      </c>
      <c r="I22" s="530"/>
      <c r="J22" s="6" t="s">
        <v>121</v>
      </c>
      <c r="K22" s="719"/>
      <c r="L22" s="565"/>
      <c r="M22" s="720"/>
      <c r="N22" s="719"/>
      <c r="O22" s="565"/>
      <c r="P22" s="720"/>
      <c r="Q22" s="95"/>
      <c r="S22" s="600"/>
      <c r="T22" s="600"/>
      <c r="U22" s="600"/>
      <c r="V22" s="93"/>
      <c r="W22" t="s">
        <v>100</v>
      </c>
    </row>
    <row r="23" spans="1:53" ht="20.100000000000001" customHeight="1" x14ac:dyDescent="0.2">
      <c r="A23" s="88"/>
      <c r="B23" s="92">
        <v>6</v>
      </c>
      <c r="C23" s="530"/>
      <c r="D23" s="530"/>
      <c r="E23" s="530"/>
      <c r="F23" s="6" t="s">
        <v>107</v>
      </c>
      <c r="G23" s="6" t="s">
        <v>122</v>
      </c>
      <c r="H23" s="530" t="s">
        <v>118</v>
      </c>
      <c r="I23" s="530"/>
      <c r="J23" s="6" t="s">
        <v>121</v>
      </c>
      <c r="K23" s="719"/>
      <c r="L23" s="565"/>
      <c r="M23" s="720"/>
      <c r="N23" s="719"/>
      <c r="O23" s="565"/>
      <c r="P23" s="720"/>
      <c r="Q23" s="95"/>
      <c r="S23" s="600"/>
      <c r="T23" s="600"/>
      <c r="U23" s="600"/>
      <c r="V23" s="93"/>
      <c r="W23" t="s">
        <v>101</v>
      </c>
    </row>
    <row r="24" spans="1:53" ht="20.100000000000001" customHeight="1" x14ac:dyDescent="0.2">
      <c r="A24" s="88"/>
      <c r="B24" s="92">
        <v>7</v>
      </c>
      <c r="C24" s="530"/>
      <c r="D24" s="530"/>
      <c r="E24" s="530"/>
      <c r="F24" s="6" t="s">
        <v>107</v>
      </c>
      <c r="G24" s="6" t="s">
        <v>115</v>
      </c>
      <c r="H24" s="530" t="s">
        <v>118</v>
      </c>
      <c r="I24" s="530"/>
      <c r="J24" s="6" t="s">
        <v>121</v>
      </c>
      <c r="K24" s="719"/>
      <c r="L24" s="565"/>
      <c r="M24" s="720"/>
      <c r="N24" s="719"/>
      <c r="O24" s="565"/>
      <c r="P24" s="720"/>
      <c r="Q24" s="95"/>
      <c r="S24" s="600"/>
      <c r="T24" s="600"/>
      <c r="U24" s="600"/>
      <c r="V24" s="93"/>
      <c r="W24" t="s">
        <v>102</v>
      </c>
    </row>
    <row r="25" spans="1:53" ht="20.100000000000001" customHeight="1" x14ac:dyDescent="0.2">
      <c r="A25" s="88"/>
      <c r="B25" s="92">
        <v>8</v>
      </c>
      <c r="C25" s="530"/>
      <c r="D25" s="530"/>
      <c r="E25" s="530"/>
      <c r="F25" s="6" t="s">
        <v>107</v>
      </c>
      <c r="G25" s="6" t="s">
        <v>123</v>
      </c>
      <c r="H25" s="530" t="s">
        <v>118</v>
      </c>
      <c r="I25" s="530"/>
      <c r="J25" s="6" t="s">
        <v>121</v>
      </c>
      <c r="K25" s="719"/>
      <c r="L25" s="565"/>
      <c r="M25" s="720"/>
      <c r="N25" s="719"/>
      <c r="O25" s="565"/>
      <c r="P25" s="720"/>
      <c r="Q25" s="95"/>
      <c r="S25" s="600"/>
      <c r="T25" s="600"/>
      <c r="U25" s="600"/>
      <c r="V25" s="93"/>
      <c r="W25" t="s">
        <v>103</v>
      </c>
    </row>
    <row r="26" spans="1:53" ht="20.100000000000001" customHeight="1" x14ac:dyDescent="0.2">
      <c r="A26" s="88"/>
      <c r="B26" s="92">
        <v>9</v>
      </c>
      <c r="C26" s="530"/>
      <c r="D26" s="530"/>
      <c r="E26" s="530"/>
      <c r="F26" s="6" t="s">
        <v>107</v>
      </c>
      <c r="G26" s="6" t="s">
        <v>114</v>
      </c>
      <c r="H26" s="530" t="s">
        <v>118</v>
      </c>
      <c r="I26" s="530"/>
      <c r="J26" s="6" t="s">
        <v>121</v>
      </c>
      <c r="K26" s="719"/>
      <c r="L26" s="565"/>
      <c r="M26" s="720"/>
      <c r="N26" s="719"/>
      <c r="O26" s="565"/>
      <c r="P26" s="720"/>
      <c r="Q26" s="95"/>
      <c r="S26" s="600"/>
      <c r="T26" s="600"/>
      <c r="U26" s="600"/>
      <c r="V26" s="93"/>
      <c r="W26" t="s">
        <v>104</v>
      </c>
    </row>
    <row r="27" spans="1:53" ht="20.100000000000001" customHeight="1" thickBot="1" x14ac:dyDescent="0.25">
      <c r="A27" s="120"/>
      <c r="B27" s="115">
        <v>10</v>
      </c>
      <c r="C27" s="724"/>
      <c r="D27" s="724"/>
      <c r="E27" s="724"/>
      <c r="F27" s="116" t="s">
        <v>107</v>
      </c>
      <c r="G27" s="116" t="s">
        <v>115</v>
      </c>
      <c r="H27" s="724" t="s">
        <v>118</v>
      </c>
      <c r="I27" s="724"/>
      <c r="J27" s="116" t="s">
        <v>121</v>
      </c>
      <c r="K27" s="721"/>
      <c r="L27" s="722"/>
      <c r="M27" s="723"/>
      <c r="N27" s="721"/>
      <c r="O27" s="722"/>
      <c r="P27" s="723"/>
      <c r="Q27" s="117"/>
      <c r="S27" s="600"/>
      <c r="T27" s="600"/>
      <c r="U27" s="600"/>
      <c r="V27" s="93"/>
      <c r="W27" t="s">
        <v>106</v>
      </c>
    </row>
    <row r="28" spans="1:53" x14ac:dyDescent="0.2">
      <c r="A28" s="88"/>
      <c r="C28" s="483"/>
      <c r="D28" s="483"/>
      <c r="E28" s="483"/>
      <c r="Q28" s="113"/>
      <c r="S28" s="600"/>
      <c r="T28" s="600"/>
      <c r="U28" s="600"/>
      <c r="V28" s="93"/>
      <c r="W28" t="s">
        <v>105</v>
      </c>
    </row>
    <row r="29" spans="1:53" x14ac:dyDescent="0.2">
      <c r="A29" s="88"/>
      <c r="C29" s="483"/>
      <c r="D29" s="483"/>
      <c r="E29" s="483"/>
      <c r="S29" s="600"/>
      <c r="T29" s="600"/>
      <c r="U29" s="600"/>
      <c r="V29" s="93"/>
      <c r="W29" s="483"/>
      <c r="X29" s="483"/>
      <c r="Y29" s="483"/>
    </row>
    <row r="30" spans="1:53" x14ac:dyDescent="0.2">
      <c r="A30" s="88"/>
      <c r="C30" s="483"/>
      <c r="D30" s="483"/>
      <c r="E30" s="483"/>
      <c r="S30" s="600"/>
      <c r="T30" s="600"/>
      <c r="U30" s="600"/>
      <c r="V30" s="93"/>
      <c r="W30" s="483"/>
      <c r="X30" s="483"/>
      <c r="Y30" s="483"/>
    </row>
    <row r="31" spans="1:53" x14ac:dyDescent="0.2">
      <c r="A31" s="88"/>
      <c r="C31" s="483"/>
      <c r="D31" s="483"/>
      <c r="E31" s="483"/>
      <c r="K31" s="313" t="s">
        <v>126</v>
      </c>
      <c r="L31" s="732">
        <f>'التقرير الختامي'!E22</f>
        <v>0</v>
      </c>
      <c r="M31" s="732"/>
      <c r="N31" s="732"/>
      <c r="S31" s="600"/>
      <c r="T31" s="600"/>
      <c r="U31" s="600"/>
      <c r="V31" s="93"/>
      <c r="W31" s="483"/>
      <c r="X31" s="483"/>
      <c r="Y31" s="483"/>
    </row>
    <row r="32" spans="1:53" x14ac:dyDescent="0.2">
      <c r="A32" s="88"/>
      <c r="C32" s="483"/>
      <c r="D32" s="483"/>
      <c r="E32" s="483"/>
      <c r="S32" s="600"/>
      <c r="T32" s="600"/>
      <c r="U32" s="600"/>
      <c r="V32" s="93"/>
    </row>
    <row r="33" spans="1:22" ht="15.75" thickBot="1" x14ac:dyDescent="0.25">
      <c r="A33" s="98"/>
      <c r="B33" s="99"/>
      <c r="C33" s="734"/>
      <c r="D33" s="734"/>
      <c r="E33" s="734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708"/>
      <c r="T33" s="708"/>
      <c r="U33" s="708"/>
      <c r="V33" s="314"/>
    </row>
    <row r="34" spans="1:22" x14ac:dyDescent="0.2">
      <c r="C34" s="483"/>
      <c r="D34" s="483"/>
      <c r="E34" s="483"/>
      <c r="S34" s="600"/>
      <c r="T34" s="600"/>
      <c r="U34" s="600"/>
    </row>
    <row r="35" spans="1:22" x14ac:dyDescent="0.2">
      <c r="C35" s="483"/>
      <c r="D35" s="483"/>
      <c r="E35" s="483"/>
      <c r="S35" s="600"/>
      <c r="T35" s="600"/>
      <c r="U35" s="600"/>
    </row>
    <row r="36" spans="1:22" x14ac:dyDescent="0.2">
      <c r="C36" s="483"/>
      <c r="D36" s="483"/>
      <c r="E36" s="483"/>
      <c r="S36" s="600"/>
      <c r="T36" s="600"/>
      <c r="U36" s="600"/>
    </row>
    <row r="37" spans="1:22" x14ac:dyDescent="0.2">
      <c r="C37" s="483"/>
      <c r="D37" s="483"/>
      <c r="E37" s="483"/>
      <c r="S37" s="600"/>
      <c r="T37" s="600"/>
      <c r="U37" s="600"/>
    </row>
    <row r="38" spans="1:22" x14ac:dyDescent="0.2">
      <c r="C38" s="483"/>
      <c r="D38" s="483"/>
      <c r="E38" s="483"/>
      <c r="S38" s="600"/>
      <c r="T38" s="600"/>
      <c r="U38" s="600"/>
    </row>
    <row r="39" spans="1:22" x14ac:dyDescent="0.2">
      <c r="C39" s="483"/>
      <c r="D39" s="483"/>
      <c r="E39" s="483"/>
      <c r="S39" s="600"/>
      <c r="T39" s="600"/>
      <c r="U39" s="600"/>
    </row>
    <row r="40" spans="1:22" x14ac:dyDescent="0.2">
      <c r="C40" s="483"/>
      <c r="D40" s="483"/>
      <c r="E40" s="483"/>
      <c r="S40" s="600"/>
      <c r="T40" s="600"/>
      <c r="U40" s="600"/>
    </row>
    <row r="41" spans="1:22" x14ac:dyDescent="0.2">
      <c r="C41" s="483"/>
      <c r="D41" s="483"/>
      <c r="E41" s="483"/>
      <c r="S41" s="600"/>
      <c r="T41" s="600"/>
      <c r="U41" s="600"/>
    </row>
    <row r="42" spans="1:22" x14ac:dyDescent="0.2">
      <c r="C42" s="483"/>
      <c r="D42" s="483"/>
      <c r="E42" s="483"/>
      <c r="S42" s="600"/>
      <c r="T42" s="600"/>
      <c r="U42" s="600"/>
    </row>
    <row r="43" spans="1:22" x14ac:dyDescent="0.2">
      <c r="C43" s="483"/>
      <c r="D43" s="483"/>
      <c r="E43" s="483"/>
      <c r="S43" s="600"/>
      <c r="T43" s="600"/>
      <c r="U43" s="600"/>
    </row>
    <row r="44" spans="1:22" x14ac:dyDescent="0.2">
      <c r="C44" s="483"/>
      <c r="D44" s="483"/>
      <c r="E44" s="483"/>
      <c r="S44" s="600"/>
      <c r="T44" s="600"/>
      <c r="U44" s="600"/>
    </row>
    <row r="45" spans="1:22" x14ac:dyDescent="0.2">
      <c r="C45" s="483"/>
      <c r="D45" s="483"/>
      <c r="E45" s="483"/>
      <c r="S45" s="600"/>
      <c r="T45" s="600"/>
      <c r="U45" s="600"/>
    </row>
    <row r="46" spans="1:22" x14ac:dyDescent="0.2">
      <c r="C46" s="483"/>
      <c r="D46" s="483"/>
      <c r="E46" s="483"/>
    </row>
    <row r="47" spans="1:22" x14ac:dyDescent="0.2">
      <c r="C47" s="483"/>
      <c r="D47" s="483"/>
      <c r="E47" s="483"/>
    </row>
    <row r="48" spans="1:22" x14ac:dyDescent="0.2">
      <c r="C48" s="483"/>
      <c r="D48" s="483"/>
      <c r="E48" s="483"/>
    </row>
    <row r="49" spans="3:5" x14ac:dyDescent="0.2">
      <c r="C49" s="483"/>
      <c r="D49" s="483"/>
      <c r="E49" s="483"/>
    </row>
    <row r="50" spans="3:5" x14ac:dyDescent="0.2">
      <c r="C50" s="483"/>
      <c r="D50" s="483"/>
      <c r="E50" s="483"/>
    </row>
    <row r="51" spans="3:5" x14ac:dyDescent="0.2">
      <c r="C51" s="483"/>
      <c r="D51" s="483"/>
      <c r="E51" s="483"/>
    </row>
    <row r="52" spans="3:5" x14ac:dyDescent="0.2">
      <c r="C52" s="483"/>
      <c r="D52" s="483"/>
      <c r="E52" s="483"/>
    </row>
    <row r="53" spans="3:5" x14ac:dyDescent="0.2">
      <c r="C53" s="483"/>
      <c r="D53" s="483"/>
      <c r="E53" s="483"/>
    </row>
    <row r="54" spans="3:5" x14ac:dyDescent="0.2">
      <c r="C54" s="483"/>
      <c r="D54" s="483"/>
      <c r="E54" s="483"/>
    </row>
    <row r="55" spans="3:5" x14ac:dyDescent="0.2">
      <c r="C55" s="483"/>
      <c r="D55" s="483"/>
      <c r="E55" s="483"/>
    </row>
    <row r="56" spans="3:5" x14ac:dyDescent="0.2">
      <c r="C56" s="483"/>
      <c r="D56" s="483"/>
      <c r="E56" s="483"/>
    </row>
    <row r="57" spans="3:5" x14ac:dyDescent="0.2">
      <c r="C57" s="483"/>
      <c r="D57" s="483"/>
      <c r="E57" s="483"/>
    </row>
    <row r="58" spans="3:5" x14ac:dyDescent="0.2">
      <c r="C58" s="483"/>
      <c r="D58" s="483"/>
      <c r="E58" s="483"/>
    </row>
    <row r="59" spans="3:5" x14ac:dyDescent="0.2">
      <c r="C59" s="483"/>
      <c r="D59" s="483"/>
      <c r="E59" s="483"/>
    </row>
    <row r="60" spans="3:5" x14ac:dyDescent="0.2">
      <c r="C60" s="483"/>
      <c r="D60" s="483"/>
      <c r="E60" s="483"/>
    </row>
    <row r="61" spans="3:5" x14ac:dyDescent="0.2">
      <c r="C61" s="483"/>
      <c r="D61" s="483"/>
      <c r="E61" s="483"/>
    </row>
    <row r="62" spans="3:5" x14ac:dyDescent="0.2">
      <c r="C62" s="483"/>
      <c r="D62" s="483"/>
      <c r="E62" s="483"/>
    </row>
    <row r="63" spans="3:5" x14ac:dyDescent="0.2">
      <c r="C63" s="483"/>
      <c r="D63" s="483"/>
      <c r="E63" s="483"/>
    </row>
    <row r="64" spans="3:5" x14ac:dyDescent="0.2">
      <c r="C64" s="483"/>
      <c r="D64" s="483"/>
      <c r="E64" s="483"/>
    </row>
    <row r="65" spans="3:5" x14ac:dyDescent="0.2">
      <c r="C65" s="483"/>
      <c r="D65" s="483"/>
      <c r="E65" s="483"/>
    </row>
    <row r="66" spans="3:5" x14ac:dyDescent="0.2">
      <c r="C66" s="483"/>
      <c r="D66" s="483"/>
      <c r="E66" s="483"/>
    </row>
    <row r="67" spans="3:5" x14ac:dyDescent="0.2">
      <c r="C67" s="483"/>
      <c r="D67" s="483"/>
      <c r="E67" s="483"/>
    </row>
    <row r="68" spans="3:5" x14ac:dyDescent="0.2">
      <c r="C68" s="483"/>
      <c r="D68" s="483"/>
      <c r="E68" s="483"/>
    </row>
  </sheetData>
  <mergeCells count="117">
    <mergeCell ref="C28:E28"/>
    <mergeCell ref="C29:E29"/>
    <mergeCell ref="C30:E30"/>
    <mergeCell ref="C31:E31"/>
    <mergeCell ref="C44:E44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56:E56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68:E68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W29:Y29"/>
    <mergeCell ref="W30:Y30"/>
    <mergeCell ref="W31:Y31"/>
    <mergeCell ref="H17:I17"/>
    <mergeCell ref="H18:I18"/>
    <mergeCell ref="H19:I19"/>
    <mergeCell ref="H20:I20"/>
    <mergeCell ref="H21:I21"/>
    <mergeCell ref="H22:I22"/>
    <mergeCell ref="L31:N31"/>
    <mergeCell ref="S17:V17"/>
    <mergeCell ref="S18:U18"/>
    <mergeCell ref="S19:U19"/>
    <mergeCell ref="S20:U20"/>
    <mergeCell ref="S21:U21"/>
    <mergeCell ref="G1:K1"/>
    <mergeCell ref="K18:M27"/>
    <mergeCell ref="N18:P27"/>
    <mergeCell ref="N17:P17"/>
    <mergeCell ref="H23:I23"/>
    <mergeCell ref="H24:I24"/>
    <mergeCell ref="H25:I25"/>
    <mergeCell ref="H26:I26"/>
    <mergeCell ref="H27:I27"/>
    <mergeCell ref="K17:M17"/>
    <mergeCell ref="C9:I9"/>
    <mergeCell ref="B2:D2"/>
    <mergeCell ref="C18:E18"/>
    <mergeCell ref="C19:E19"/>
    <mergeCell ref="C20:E20"/>
    <mergeCell ref="A13:B13"/>
    <mergeCell ref="P7:Q7"/>
    <mergeCell ref="A7:G7"/>
    <mergeCell ref="A15:F15"/>
    <mergeCell ref="C17:E17"/>
    <mergeCell ref="L9:M9"/>
    <mergeCell ref="O9:P9"/>
    <mergeCell ref="B3:D3"/>
    <mergeCell ref="C27:E27"/>
    <mergeCell ref="B4:D4"/>
    <mergeCell ref="B5:D5"/>
    <mergeCell ref="A11:B11"/>
    <mergeCell ref="A12:B12"/>
    <mergeCell ref="S32:U32"/>
    <mergeCell ref="L3:O3"/>
    <mergeCell ref="T3:V3"/>
    <mergeCell ref="S27:U27"/>
    <mergeCell ref="S28:U28"/>
    <mergeCell ref="S29:U29"/>
    <mergeCell ref="S30:U30"/>
    <mergeCell ref="S31:U31"/>
    <mergeCell ref="S22:U22"/>
    <mergeCell ref="S23:U23"/>
    <mergeCell ref="S24:U24"/>
    <mergeCell ref="S25:U25"/>
    <mergeCell ref="S26:U26"/>
    <mergeCell ref="C32:E32"/>
    <mergeCell ref="C21:E21"/>
    <mergeCell ref="C22:E22"/>
    <mergeCell ref="C23:E23"/>
    <mergeCell ref="C24:E24"/>
    <mergeCell ref="C25:E25"/>
    <mergeCell ref="C26:E26"/>
    <mergeCell ref="M4:N4"/>
    <mergeCell ref="S42:U42"/>
    <mergeCell ref="S43:U43"/>
    <mergeCell ref="S44:U44"/>
    <mergeCell ref="S45:U45"/>
    <mergeCell ref="S33:U33"/>
    <mergeCell ref="S34:U34"/>
    <mergeCell ref="S35:U35"/>
    <mergeCell ref="S36:U36"/>
    <mergeCell ref="S37:U37"/>
    <mergeCell ref="S38:U38"/>
    <mergeCell ref="S39:U39"/>
    <mergeCell ref="S40:U40"/>
    <mergeCell ref="S41:U41"/>
  </mergeCells>
  <dataValidations count="4">
    <dataValidation type="list" allowBlank="1" showInputMessage="1" showErrorMessage="1" sqref="C18:E27" xr:uid="{00000000-0002-0000-1300-000000000000}">
      <formula1>$W$16:$W$28</formula1>
    </dataValidation>
    <dataValidation type="list" allowBlank="1" showInputMessage="1" showErrorMessage="1" sqref="F18:F27" xr:uid="{00000000-0002-0000-1300-000001000000}">
      <formula1>$AA$16:$AA$18</formula1>
    </dataValidation>
    <dataValidation type="list" allowBlank="1" showInputMessage="1" showErrorMessage="1" sqref="G18:G27" xr:uid="{00000000-0002-0000-1300-000002000000}">
      <formula1>$AB$16:$AB$20</formula1>
    </dataValidation>
    <dataValidation type="list" allowBlank="1" showInputMessage="1" showErrorMessage="1" sqref="J18:J27" xr:uid="{00000000-0002-0000-1300-000003000000}">
      <formula1>$AC$16:$AC$17</formula1>
    </dataValidation>
  </dataValidations>
  <pageMargins left="0.25" right="0.25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greaterThanOrEqual" id="{4F82473F-EBEC-469C-9607-28BE9C7D189D}">
            <xm:f>'التقرير الختامي'!$AJ$13</xm:f>
            <x14:dxf>
              <fill>
                <patternFill>
                  <bgColor rgb="FFFF0000"/>
                </patternFill>
              </fill>
            </x14:dxf>
          </x14:cfRule>
          <xm:sqref>C12:AL12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ورقة22"/>
  <dimension ref="A1:K47"/>
  <sheetViews>
    <sheetView rightToLeft="1" workbookViewId="0"/>
  </sheetViews>
  <sheetFormatPr defaultColWidth="0" defaultRowHeight="15" x14ac:dyDescent="0.2"/>
  <cols>
    <col min="1" max="2" width="9.01171875" customWidth="1"/>
    <col min="3" max="3" width="23.26953125" customWidth="1"/>
    <col min="4" max="4" width="12.5078125" customWidth="1"/>
    <col min="5" max="5" width="21.38671875" customWidth="1"/>
    <col min="6" max="6" width="9.01171875" customWidth="1"/>
    <col min="7" max="7" width="11.43359375" customWidth="1"/>
    <col min="8" max="8" width="13.5859375" customWidth="1"/>
    <col min="9" max="11" width="9.01171875" customWidth="1"/>
    <col min="12" max="16384" width="9.01171875" hidden="1"/>
  </cols>
  <sheetData>
    <row r="1" spans="3:8" ht="3.75" customHeight="1" x14ac:dyDescent="0.2"/>
    <row r="2" spans="3:8" ht="2.25" customHeight="1" thickBot="1" x14ac:dyDescent="0.25"/>
    <row r="3" spans="3:8" ht="15.75" thickBot="1" x14ac:dyDescent="0.25">
      <c r="C3" s="735" t="s">
        <v>274</v>
      </c>
      <c r="D3" s="736"/>
      <c r="E3" s="736"/>
      <c r="F3" s="736"/>
      <c r="G3" s="736"/>
      <c r="H3" s="737"/>
    </row>
    <row r="4" spans="3:8" hidden="1" x14ac:dyDescent="0.2"/>
    <row r="5" spans="3:8" ht="15.75" thickBot="1" x14ac:dyDescent="0.25">
      <c r="C5" s="600">
        <f>'تقرير الخطة العلاجية '!F36</f>
        <v>0</v>
      </c>
      <c r="D5" s="600"/>
      <c r="E5" s="600"/>
      <c r="F5" s="600"/>
      <c r="G5" s="600"/>
    </row>
    <row r="6" spans="3:8" x14ac:dyDescent="0.2">
      <c r="C6" s="352">
        <f>'تقرير الخطة العلاجية '!F37</f>
        <v>0</v>
      </c>
      <c r="D6" s="319">
        <f>'تقرير الخطة العلاجية '!G37</f>
        <v>0</v>
      </c>
      <c r="E6" s="353">
        <f>'تقرير الخطة العلاجية '!H37</f>
        <v>0</v>
      </c>
      <c r="F6" s="4"/>
      <c r="G6" s="4"/>
    </row>
    <row r="7" spans="3:8" x14ac:dyDescent="0.2">
      <c r="C7" s="354">
        <f>'تقرير الخطة العلاجية '!F38</f>
        <v>0</v>
      </c>
      <c r="D7" s="4">
        <f>'تقرير الخطة العلاجية '!G38</f>
        <v>0</v>
      </c>
      <c r="E7" s="355">
        <f>'تقرير الخطة العلاجية '!H38</f>
        <v>0</v>
      </c>
      <c r="F7" s="4"/>
      <c r="G7" s="4"/>
    </row>
    <row r="8" spans="3:8" x14ac:dyDescent="0.2">
      <c r="C8" s="356">
        <f>'تقرير الخطة العلاجية '!F39</f>
        <v>0</v>
      </c>
      <c r="D8" s="4">
        <f>'تقرير الخطة العلاجية '!G39</f>
        <v>0</v>
      </c>
      <c r="E8" s="357">
        <f>'تقرير الخطة العلاجية '!H39</f>
        <v>0</v>
      </c>
      <c r="F8" s="4"/>
      <c r="G8" s="4"/>
    </row>
    <row r="9" spans="3:8" x14ac:dyDescent="0.2">
      <c r="C9" s="94"/>
      <c r="D9" s="4"/>
      <c r="E9" s="320"/>
      <c r="F9" s="4"/>
      <c r="G9" s="4"/>
    </row>
    <row r="10" spans="3:8" x14ac:dyDescent="0.2">
      <c r="C10" s="370" t="str">
        <f>'تقرير الخطة العلاجية '!F41</f>
        <v>أقل نسبة حصلت عليها الطلاب/ات</v>
      </c>
      <c r="D10" s="371"/>
      <c r="E10" s="372" t="str">
        <f>'تقرير الخطة العلاجية '!H41</f>
        <v>أعلى نسبة حصلت عليها الطلاب/ات</v>
      </c>
      <c r="F10" s="4"/>
      <c r="G10" s="4"/>
    </row>
    <row r="11" spans="3:8" ht="15.75" thickBot="1" x14ac:dyDescent="0.25">
      <c r="C11" s="358" t="e">
        <f>'تقرير الخطة العلاجية '!F42</f>
        <v>#NUM!</v>
      </c>
      <c r="D11" s="318"/>
      <c r="E11" s="359">
        <f>'تقرير الخطة العلاجية '!H42</f>
        <v>0</v>
      </c>
      <c r="F11" s="4"/>
      <c r="G11" s="4"/>
    </row>
    <row r="12" spans="3:8" hidden="1" x14ac:dyDescent="0.2"/>
    <row r="13" spans="3:8" ht="15.75" thickBot="1" x14ac:dyDescent="0.25"/>
    <row r="14" spans="3:8" ht="15.75" thickBot="1" x14ac:dyDescent="0.25">
      <c r="C14" s="735" t="str">
        <f>'تقرير الخطة العلاجية '!A34</f>
        <v xml:space="preserve">3-1 : تصنيف أداء الطلاب/ات وفق المستويات الثلاث </v>
      </c>
      <c r="D14" s="736"/>
      <c r="E14" s="736"/>
      <c r="F14" s="736"/>
      <c r="G14" s="736"/>
      <c r="H14" s="737"/>
    </row>
    <row r="15" spans="3:8" ht="15.75" thickBot="1" x14ac:dyDescent="0.25">
      <c r="C15" s="4"/>
      <c r="D15" s="4"/>
      <c r="E15" s="4"/>
      <c r="F15" s="4"/>
    </row>
    <row r="16" spans="3:8" x14ac:dyDescent="0.2">
      <c r="C16" s="360" t="str">
        <f>'تقرير الخطة العلاجية '!A36</f>
        <v xml:space="preserve"> المستوى</v>
      </c>
      <c r="D16" s="361" t="str">
        <f>'تقرير الخطة العلاجية '!B36</f>
        <v>فوق المتوسط</v>
      </c>
      <c r="E16" s="362" t="str">
        <f>'تقرير الخطة العلاجية '!C36</f>
        <v xml:space="preserve">المتوسط </v>
      </c>
      <c r="F16" s="363" t="str">
        <f>'تقرير الخطة العلاجية '!D36</f>
        <v>دون المتوسط</v>
      </c>
    </row>
    <row r="17" spans="1:8" x14ac:dyDescent="0.2">
      <c r="C17" s="364"/>
      <c r="D17" s="39" t="str">
        <f>'تقرير الخطة العلاجية '!B37</f>
        <v xml:space="preserve"> (من 80 - 100)</v>
      </c>
      <c r="E17" s="39" t="str">
        <f>'تقرير الخطة العلاجية '!C37</f>
        <v>من 60 - 80</v>
      </c>
      <c r="F17" s="365" t="str">
        <f>'تقرير الخطة العلاجية '!D37</f>
        <v>(أقل من 60 )</v>
      </c>
    </row>
    <row r="18" spans="1:8" ht="15.75" thickBot="1" x14ac:dyDescent="0.25">
      <c r="C18" s="366" t="str">
        <f>'تقرير الخطة العلاجية '!A38</f>
        <v xml:space="preserve">العدد </v>
      </c>
      <c r="D18" s="367">
        <f>'تقرير الخطة العلاجية '!B38</f>
        <v>0</v>
      </c>
      <c r="E18" s="368">
        <f>'تقرير الخطة العلاجية '!C38</f>
        <v>0</v>
      </c>
      <c r="F18" s="369">
        <f>'تقرير الخطة العلاجية '!D38</f>
        <v>0</v>
      </c>
    </row>
    <row r="19" spans="1:8" ht="15.75" thickBot="1" x14ac:dyDescent="0.25"/>
    <row r="20" spans="1:8" ht="15.75" thickBot="1" x14ac:dyDescent="0.25">
      <c r="C20" s="735" t="s">
        <v>277</v>
      </c>
      <c r="D20" s="736"/>
      <c r="E20" s="736"/>
      <c r="F20" s="736"/>
      <c r="G20" s="736"/>
      <c r="H20" s="737"/>
    </row>
    <row r="22" spans="1:8" x14ac:dyDescent="0.2">
      <c r="A22" s="738" t="s">
        <v>247</v>
      </c>
      <c r="B22" s="738"/>
      <c r="C22" s="738"/>
      <c r="D22" s="160" t="str">
        <f>'المهارت المستهدفة'!BM4</f>
        <v xml:space="preserve">نسبة الإجابات الصحيحة </v>
      </c>
      <c r="E22" s="348" t="str">
        <f>'المهارت المستهدفة'!BN4</f>
        <v xml:space="preserve">نسبة الإجابات الخاطئة </v>
      </c>
      <c r="F22" s="6"/>
      <c r="G22" s="160" t="str">
        <f>'المهارت المستهدفة'!BQ4</f>
        <v>عدد الإجابات الصحيحة</v>
      </c>
      <c r="H22" s="348" t="str">
        <f>'المهارت المستهدفة'!BR4</f>
        <v>عدد الإجابات الخاطئة</v>
      </c>
    </row>
    <row r="23" spans="1:8" x14ac:dyDescent="0.2">
      <c r="A23" s="738">
        <f>'المهارت المستهدفة'!BI6</f>
        <v>0</v>
      </c>
      <c r="B23" s="738"/>
      <c r="C23" s="738"/>
      <c r="D23" s="161" t="str">
        <f>'المهارت المستهدفة'!BM6</f>
        <v/>
      </c>
      <c r="E23" s="349" t="str">
        <f>'المهارت المستهدفة'!BN6</f>
        <v/>
      </c>
      <c r="F23" s="6"/>
      <c r="G23" s="106" t="str">
        <f>'المهارت المستهدفة'!BQ6</f>
        <v/>
      </c>
      <c r="H23" s="105" t="str">
        <f>'المهارت المستهدفة'!BR6</f>
        <v/>
      </c>
    </row>
    <row r="24" spans="1:8" x14ac:dyDescent="0.2">
      <c r="A24" s="738">
        <f>'المهارت المستهدفة'!BI7</f>
        <v>0</v>
      </c>
      <c r="B24" s="738"/>
      <c r="C24" s="738"/>
      <c r="D24" s="161" t="str">
        <f>'المهارت المستهدفة'!BM7</f>
        <v/>
      </c>
      <c r="E24" s="349" t="str">
        <f>'المهارت المستهدفة'!BN7</f>
        <v/>
      </c>
      <c r="F24" s="6"/>
      <c r="G24" s="106" t="str">
        <f>'المهارت المستهدفة'!BQ7</f>
        <v/>
      </c>
      <c r="H24" s="105" t="str">
        <f>'المهارت المستهدفة'!BR7</f>
        <v/>
      </c>
    </row>
    <row r="25" spans="1:8" x14ac:dyDescent="0.2">
      <c r="A25" s="738">
        <f>'المهارت المستهدفة'!BI8</f>
        <v>0</v>
      </c>
      <c r="B25" s="738"/>
      <c r="C25" s="738"/>
      <c r="D25" s="161" t="str">
        <f>'المهارت المستهدفة'!BM8</f>
        <v/>
      </c>
      <c r="E25" s="349" t="str">
        <f>'المهارت المستهدفة'!BN8</f>
        <v/>
      </c>
      <c r="F25" s="6"/>
      <c r="G25" s="106" t="str">
        <f>'المهارت المستهدفة'!BQ8</f>
        <v/>
      </c>
      <c r="H25" s="105" t="str">
        <f>'المهارت المستهدفة'!BR8</f>
        <v/>
      </c>
    </row>
    <row r="26" spans="1:8" x14ac:dyDescent="0.2">
      <c r="A26" s="738">
        <f>'المهارت المستهدفة'!BI9</f>
        <v>0</v>
      </c>
      <c r="B26" s="738"/>
      <c r="C26" s="738"/>
      <c r="D26" s="161" t="str">
        <f>'المهارت المستهدفة'!BM9</f>
        <v/>
      </c>
      <c r="E26" s="349" t="str">
        <f>'المهارت المستهدفة'!BN9</f>
        <v/>
      </c>
      <c r="F26" s="6"/>
      <c r="G26" s="106" t="str">
        <f>'المهارت المستهدفة'!BQ9</f>
        <v/>
      </c>
      <c r="H26" s="105" t="str">
        <f>'المهارت المستهدفة'!BR9</f>
        <v/>
      </c>
    </row>
    <row r="27" spans="1:8" x14ac:dyDescent="0.2">
      <c r="A27" s="738">
        <f>'المهارت المستهدفة'!BI10</f>
        <v>0</v>
      </c>
      <c r="B27" s="738"/>
      <c r="C27" s="738"/>
      <c r="D27" s="161" t="str">
        <f>'المهارت المستهدفة'!BM10</f>
        <v/>
      </c>
      <c r="E27" s="349" t="str">
        <f>'المهارت المستهدفة'!BN10</f>
        <v/>
      </c>
      <c r="F27" s="6"/>
      <c r="G27" s="106" t="str">
        <f>'المهارت المستهدفة'!BQ10</f>
        <v/>
      </c>
      <c r="H27" s="105" t="str">
        <f>'المهارت المستهدفة'!BR10</f>
        <v/>
      </c>
    </row>
    <row r="28" spans="1:8" x14ac:dyDescent="0.2">
      <c r="A28" s="738">
        <f>'المهارت المستهدفة'!BI11</f>
        <v>0</v>
      </c>
      <c r="B28" s="738"/>
      <c r="C28" s="738"/>
      <c r="D28" s="161" t="str">
        <f>'المهارت المستهدفة'!BM11</f>
        <v/>
      </c>
      <c r="E28" s="349" t="str">
        <f>'المهارت المستهدفة'!BN11</f>
        <v/>
      </c>
      <c r="F28" s="6"/>
      <c r="G28" s="106" t="str">
        <f>'المهارت المستهدفة'!BQ11</f>
        <v/>
      </c>
      <c r="H28" s="105" t="str">
        <f>'المهارت المستهدفة'!BR11</f>
        <v/>
      </c>
    </row>
    <row r="29" spans="1:8" x14ac:dyDescent="0.2">
      <c r="A29" s="738">
        <f>'المهارت المستهدفة'!BI12</f>
        <v>0</v>
      </c>
      <c r="B29" s="738"/>
      <c r="C29" s="738"/>
      <c r="D29" s="161" t="str">
        <f>'المهارت المستهدفة'!BM12</f>
        <v/>
      </c>
      <c r="E29" s="349" t="str">
        <f>'المهارت المستهدفة'!BN12</f>
        <v/>
      </c>
      <c r="F29" s="6"/>
      <c r="G29" s="106" t="str">
        <f>'المهارت المستهدفة'!BQ12</f>
        <v/>
      </c>
      <c r="H29" s="105" t="str">
        <f>'المهارت المستهدفة'!BR12</f>
        <v/>
      </c>
    </row>
    <row r="30" spans="1:8" x14ac:dyDescent="0.2">
      <c r="A30" s="738">
        <f>'المهارت المستهدفة'!BI13</f>
        <v>0</v>
      </c>
      <c r="B30" s="738"/>
      <c r="C30" s="738"/>
      <c r="D30" s="161" t="str">
        <f>'المهارت المستهدفة'!BM13</f>
        <v/>
      </c>
      <c r="E30" s="349" t="str">
        <f>'المهارت المستهدفة'!BN13</f>
        <v/>
      </c>
      <c r="F30" s="6"/>
      <c r="G30" s="106" t="str">
        <f>'المهارت المستهدفة'!BQ13</f>
        <v/>
      </c>
      <c r="H30" s="105" t="str">
        <f>'المهارت المستهدفة'!BR13</f>
        <v/>
      </c>
    </row>
    <row r="31" spans="1:8" x14ac:dyDescent="0.2">
      <c r="A31" s="738">
        <f>'المهارت المستهدفة'!BI14</f>
        <v>0</v>
      </c>
      <c r="B31" s="738"/>
      <c r="C31" s="738"/>
      <c r="D31" s="161" t="str">
        <f>'المهارت المستهدفة'!BM14</f>
        <v/>
      </c>
      <c r="E31" s="349" t="str">
        <f>'المهارت المستهدفة'!BN14</f>
        <v/>
      </c>
      <c r="F31" s="6"/>
      <c r="G31" s="106" t="str">
        <f>'المهارت المستهدفة'!BQ14</f>
        <v/>
      </c>
      <c r="H31" s="105" t="str">
        <f>'المهارت المستهدفة'!BR14</f>
        <v/>
      </c>
    </row>
    <row r="32" spans="1:8" x14ac:dyDescent="0.2">
      <c r="A32" s="738">
        <f>'المهارت المستهدفة'!BI15</f>
        <v>0</v>
      </c>
      <c r="B32" s="738"/>
      <c r="C32" s="738"/>
      <c r="D32" s="161" t="str">
        <f>'المهارت المستهدفة'!BM15</f>
        <v/>
      </c>
      <c r="E32" s="349" t="str">
        <f>'المهارت المستهدفة'!BN15</f>
        <v/>
      </c>
      <c r="F32" s="6"/>
      <c r="G32" s="106" t="str">
        <f>'المهارت المستهدفة'!BQ15</f>
        <v/>
      </c>
      <c r="H32" s="105" t="str">
        <f>'المهارت المستهدفة'!BR15</f>
        <v/>
      </c>
    </row>
    <row r="33" spans="1:8" x14ac:dyDescent="0.2">
      <c r="A33" s="738">
        <f>'المهارت المستهدفة'!BI16</f>
        <v>0</v>
      </c>
      <c r="B33" s="738"/>
      <c r="C33" s="738"/>
      <c r="D33" s="161" t="str">
        <f>'المهارت المستهدفة'!BM16</f>
        <v/>
      </c>
      <c r="E33" s="349" t="str">
        <f>'المهارت المستهدفة'!BN16</f>
        <v/>
      </c>
      <c r="F33" s="6"/>
      <c r="G33" s="106" t="str">
        <f>'المهارت المستهدفة'!BQ16</f>
        <v/>
      </c>
      <c r="H33" s="105" t="str">
        <f>'المهارت المستهدفة'!BR16</f>
        <v/>
      </c>
    </row>
    <row r="34" spans="1:8" x14ac:dyDescent="0.2">
      <c r="A34" s="738">
        <f>'المهارت المستهدفة'!BI17</f>
        <v>0</v>
      </c>
      <c r="B34" s="738"/>
      <c r="C34" s="738"/>
      <c r="D34" s="161" t="str">
        <f>'المهارت المستهدفة'!BM17</f>
        <v/>
      </c>
      <c r="E34" s="349" t="str">
        <f>'المهارت المستهدفة'!BN17</f>
        <v/>
      </c>
      <c r="F34" s="6"/>
      <c r="G34" s="106" t="str">
        <f>'المهارت المستهدفة'!BQ17</f>
        <v/>
      </c>
      <c r="H34" s="105" t="str">
        <f>'المهارت المستهدفة'!BR17</f>
        <v/>
      </c>
    </row>
    <row r="35" spans="1:8" x14ac:dyDescent="0.2">
      <c r="A35" s="738">
        <f>'المهارت المستهدفة'!BI18</f>
        <v>0</v>
      </c>
      <c r="B35" s="738"/>
      <c r="C35" s="738"/>
      <c r="D35" s="161" t="str">
        <f>'المهارت المستهدفة'!BM18</f>
        <v/>
      </c>
      <c r="E35" s="349" t="str">
        <f>'المهارت المستهدفة'!BN18</f>
        <v/>
      </c>
      <c r="F35" s="6"/>
      <c r="G35" s="106" t="str">
        <f>'المهارت المستهدفة'!BQ18</f>
        <v/>
      </c>
      <c r="H35" s="105" t="str">
        <f>'المهارت المستهدفة'!BR18</f>
        <v/>
      </c>
    </row>
    <row r="36" spans="1:8" x14ac:dyDescent="0.2">
      <c r="A36" s="738">
        <f>'المهارت المستهدفة'!BI19</f>
        <v>0</v>
      </c>
      <c r="B36" s="738"/>
      <c r="C36" s="738"/>
      <c r="D36" s="161" t="str">
        <f>'المهارت المستهدفة'!BM19</f>
        <v/>
      </c>
      <c r="E36" s="349" t="str">
        <f>'المهارت المستهدفة'!BN19</f>
        <v/>
      </c>
      <c r="F36" s="6"/>
      <c r="G36" s="106" t="str">
        <f>'المهارت المستهدفة'!BQ19</f>
        <v/>
      </c>
      <c r="H36" s="105" t="str">
        <f>'المهارت المستهدفة'!BR19</f>
        <v/>
      </c>
    </row>
    <row r="37" spans="1:8" x14ac:dyDescent="0.2">
      <c r="A37" s="738">
        <f>'المهارت المستهدفة'!BI20</f>
        <v>0</v>
      </c>
      <c r="B37" s="738"/>
      <c r="C37" s="738"/>
      <c r="D37" s="161" t="str">
        <f>'المهارت المستهدفة'!BM20</f>
        <v/>
      </c>
      <c r="E37" s="349" t="str">
        <f>'المهارت المستهدفة'!BN20</f>
        <v/>
      </c>
      <c r="F37" s="6"/>
      <c r="G37" s="106" t="str">
        <f>'المهارت المستهدفة'!BQ20</f>
        <v/>
      </c>
      <c r="H37" s="105" t="str">
        <f>'المهارت المستهدفة'!BR20</f>
        <v/>
      </c>
    </row>
    <row r="38" spans="1:8" x14ac:dyDescent="0.2">
      <c r="A38" s="738">
        <f>'المهارت المستهدفة'!BI21</f>
        <v>0</v>
      </c>
      <c r="B38" s="738"/>
      <c r="C38" s="738"/>
      <c r="D38" s="161" t="str">
        <f>'المهارت المستهدفة'!BM21</f>
        <v/>
      </c>
      <c r="E38" s="349" t="str">
        <f>'المهارت المستهدفة'!BN21</f>
        <v/>
      </c>
      <c r="F38" s="6"/>
      <c r="G38" s="106" t="str">
        <f>'المهارت المستهدفة'!BQ21</f>
        <v/>
      </c>
      <c r="H38" s="105" t="str">
        <f>'المهارت المستهدفة'!BR21</f>
        <v/>
      </c>
    </row>
    <row r="39" spans="1:8" x14ac:dyDescent="0.2">
      <c r="A39" s="738">
        <f>'المهارت المستهدفة'!BI22</f>
        <v>0</v>
      </c>
      <c r="B39" s="738"/>
      <c r="C39" s="738"/>
      <c r="D39" s="350" t="str">
        <f>'المهارت المستهدفة'!BM21</f>
        <v/>
      </c>
      <c r="E39" s="351" t="str">
        <f>'المهارت المستهدفة'!BN21</f>
        <v/>
      </c>
      <c r="F39" s="6"/>
      <c r="G39" s="160" t="str">
        <f>'المهارت المستهدفة'!BQ21</f>
        <v/>
      </c>
      <c r="H39" s="348" t="str">
        <f>'المهارت المستهدفة'!BR21</f>
        <v/>
      </c>
    </row>
    <row r="40" spans="1:8" x14ac:dyDescent="0.2">
      <c r="A40" s="738">
        <f>'المهارت المستهدفة'!BI23</f>
        <v>0</v>
      </c>
      <c r="B40" s="738"/>
      <c r="C40" s="738"/>
      <c r="D40" s="161" t="str">
        <f>'المهارت المستهدفة'!BM22</f>
        <v/>
      </c>
      <c r="E40" s="349" t="str">
        <f>'المهارت المستهدفة'!BN22</f>
        <v/>
      </c>
      <c r="F40" s="6"/>
      <c r="G40" s="106" t="str">
        <f>'المهارت المستهدفة'!BQ22</f>
        <v/>
      </c>
      <c r="H40" s="105" t="str">
        <f>'المهارت المستهدفة'!BR22</f>
        <v/>
      </c>
    </row>
    <row r="41" spans="1:8" x14ac:dyDescent="0.2">
      <c r="A41" s="738">
        <f>'المهارت المستهدفة'!BI24</f>
        <v>0</v>
      </c>
      <c r="B41" s="738"/>
      <c r="C41" s="738"/>
      <c r="D41" s="161" t="str">
        <f>'المهارت المستهدفة'!BM23</f>
        <v/>
      </c>
      <c r="E41" s="349" t="str">
        <f>'المهارت المستهدفة'!BN23</f>
        <v/>
      </c>
      <c r="F41" s="6"/>
      <c r="G41" s="106" t="str">
        <f>'المهارت المستهدفة'!BQ23</f>
        <v/>
      </c>
      <c r="H41" s="105" t="str">
        <f>'المهارت المستهدفة'!BR23</f>
        <v/>
      </c>
    </row>
    <row r="42" spans="1:8" x14ac:dyDescent="0.2">
      <c r="A42" s="738">
        <f>'المهارت المستهدفة'!BI25</f>
        <v>0</v>
      </c>
      <c r="B42" s="738"/>
      <c r="C42" s="738"/>
      <c r="D42" s="161" t="str">
        <f>'المهارت المستهدفة'!BM24</f>
        <v/>
      </c>
      <c r="E42" s="349" t="str">
        <f>'المهارت المستهدفة'!BN24</f>
        <v/>
      </c>
      <c r="F42" s="6"/>
      <c r="G42" s="106" t="str">
        <f>'المهارت المستهدفة'!BQ24</f>
        <v/>
      </c>
      <c r="H42" s="105" t="str">
        <f>'المهارت المستهدفة'!BR24</f>
        <v/>
      </c>
    </row>
    <row r="43" spans="1:8" x14ac:dyDescent="0.2">
      <c r="A43" s="738">
        <f>'المهارت المستهدفة'!BI26</f>
        <v>0</v>
      </c>
      <c r="B43" s="738"/>
      <c r="C43" s="738"/>
      <c r="D43" s="161" t="str">
        <f>'المهارت المستهدفة'!BM25</f>
        <v/>
      </c>
      <c r="E43" s="349" t="str">
        <f>'المهارت المستهدفة'!BN25</f>
        <v/>
      </c>
      <c r="F43" s="6"/>
      <c r="G43" s="106" t="str">
        <f>'المهارت المستهدفة'!BQ25</f>
        <v/>
      </c>
      <c r="H43" s="105" t="str">
        <f>'المهارت المستهدفة'!BR25</f>
        <v/>
      </c>
    </row>
    <row r="44" spans="1:8" x14ac:dyDescent="0.2">
      <c r="C44" s="4"/>
      <c r="D44" s="4"/>
      <c r="E44" s="4"/>
      <c r="F44" s="4"/>
      <c r="G44" s="4"/>
      <c r="H44" s="4"/>
    </row>
    <row r="45" spans="1:8" x14ac:dyDescent="0.2">
      <c r="C45" s="4"/>
      <c r="D45" s="4"/>
      <c r="E45" s="4"/>
      <c r="F45" s="4"/>
      <c r="G45" s="4"/>
      <c r="H45" s="4"/>
    </row>
    <row r="46" spans="1:8" x14ac:dyDescent="0.2">
      <c r="C46" s="4"/>
      <c r="D46" s="4"/>
      <c r="E46" s="4"/>
      <c r="F46" s="4"/>
      <c r="G46" s="4"/>
      <c r="H46" s="4"/>
    </row>
    <row r="47" spans="1:8" x14ac:dyDescent="0.2">
      <c r="C47" s="4"/>
      <c r="D47" s="4"/>
      <c r="E47" s="4"/>
      <c r="F47" s="4"/>
      <c r="G47" s="4"/>
      <c r="H47" s="4"/>
    </row>
  </sheetData>
  <mergeCells count="26">
    <mergeCell ref="A43:C43"/>
    <mergeCell ref="A38:C38"/>
    <mergeCell ref="A39:C39"/>
    <mergeCell ref="A40:C40"/>
    <mergeCell ref="A41:C41"/>
    <mergeCell ref="A42:C42"/>
    <mergeCell ref="A33:C33"/>
    <mergeCell ref="A34:C34"/>
    <mergeCell ref="A35:C35"/>
    <mergeCell ref="A36:C36"/>
    <mergeCell ref="A37:C37"/>
    <mergeCell ref="A28:C28"/>
    <mergeCell ref="A29:C29"/>
    <mergeCell ref="A30:C30"/>
    <mergeCell ref="A31:C31"/>
    <mergeCell ref="A32:C32"/>
    <mergeCell ref="A23:C23"/>
    <mergeCell ref="A24:C24"/>
    <mergeCell ref="A25:C25"/>
    <mergeCell ref="A26:C26"/>
    <mergeCell ref="A27:C27"/>
    <mergeCell ref="C3:H3"/>
    <mergeCell ref="C5:G5"/>
    <mergeCell ref="C14:H14"/>
    <mergeCell ref="C20:H20"/>
    <mergeCell ref="A22:C22"/>
  </mergeCells>
  <conditionalFormatting sqref="D23:D43">
    <cfRule type="cellIs" dxfId="4" priority="1" operator="lessThan">
      <formula>0.5</formula>
    </cfRule>
  </conditionalFormatting>
  <pageMargins left="0.25" right="0.25" top="0.31" bottom="0.75" header="0.18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ورقة18">
    <tabColor rgb="FFFFC000"/>
  </sheetPr>
  <dimension ref="A2:AF495"/>
  <sheetViews>
    <sheetView rightToLeft="1" zoomScale="96" zoomScaleNormal="96" workbookViewId="0"/>
  </sheetViews>
  <sheetFormatPr defaultColWidth="0" defaultRowHeight="15" x14ac:dyDescent="0.2"/>
  <cols>
    <col min="1" max="1" width="14.52734375" customWidth="1"/>
    <col min="2" max="2" width="53" customWidth="1"/>
    <col min="3" max="3" width="18.96484375" customWidth="1"/>
    <col min="4" max="4" width="12.9140625" customWidth="1"/>
    <col min="5" max="5" width="13.98828125" customWidth="1"/>
    <col min="6" max="6" width="13.046875" customWidth="1"/>
    <col min="7" max="7" width="14.125" customWidth="1"/>
    <col min="8" max="8" width="11.56640625" customWidth="1"/>
    <col min="9" max="9" width="12.375" customWidth="1"/>
    <col min="10" max="10" width="9.01171875" customWidth="1"/>
    <col min="11" max="28" width="9.01171875" hidden="1" customWidth="1"/>
    <col min="29" max="29" width="0" hidden="1" customWidth="1"/>
    <col min="30" max="30" width="23.67578125" style="4" customWidth="1"/>
    <col min="31" max="31" width="11.02734375" style="4" customWidth="1"/>
    <col min="32" max="32" width="9.01171875" customWidth="1"/>
    <col min="33" max="16384" width="9.01171875" hidden="1"/>
  </cols>
  <sheetData>
    <row r="2" spans="1:31" ht="15.75" thickBot="1" x14ac:dyDescent="0.25"/>
    <row r="3" spans="1:31" ht="24.75" customHeight="1" thickBot="1" x14ac:dyDescent="0.25">
      <c r="A3" s="749" t="s">
        <v>308</v>
      </c>
      <c r="B3" s="750"/>
      <c r="C3" s="750"/>
      <c r="D3" s="750"/>
      <c r="E3" s="750"/>
      <c r="F3" s="750"/>
      <c r="G3" s="750"/>
      <c r="H3" s="750"/>
      <c r="I3" s="751"/>
      <c r="J3" s="227"/>
      <c r="K3" s="227"/>
    </row>
    <row r="4" spans="1:31" ht="20.25" customHeight="1" x14ac:dyDescent="0.2"/>
    <row r="5" spans="1:31" x14ac:dyDescent="0.2">
      <c r="A5" s="206" t="s">
        <v>170</v>
      </c>
    </row>
    <row r="7" spans="1:31" x14ac:dyDescent="0.2">
      <c r="A7" s="182" t="s">
        <v>163</v>
      </c>
      <c r="B7" s="182" t="s">
        <v>75</v>
      </c>
      <c r="C7" s="182" t="s">
        <v>164</v>
      </c>
      <c r="D7" s="182" t="s">
        <v>76</v>
      </c>
      <c r="E7" s="182" t="s">
        <v>165</v>
      </c>
      <c r="F7" s="182" t="s">
        <v>166</v>
      </c>
      <c r="G7" s="182" t="s">
        <v>167</v>
      </c>
      <c r="H7" s="182" t="s">
        <v>168</v>
      </c>
      <c r="I7" s="182" t="s">
        <v>169</v>
      </c>
    </row>
    <row r="8" spans="1:31" x14ac:dyDescent="0.2">
      <c r="A8" s="6">
        <f>'التقرير الختامي'!D11</f>
        <v>0</v>
      </c>
      <c r="B8" s="6">
        <f>'التقرير الختامي'!D7</f>
        <v>0</v>
      </c>
      <c r="C8" s="6">
        <f>'التقرير الختامي'!D17</f>
        <v>0</v>
      </c>
      <c r="D8" s="6">
        <f>'التقرير الختامي'!D9</f>
        <v>0</v>
      </c>
      <c r="E8" s="6">
        <f>'الصفحة الرئيسية'!O9</f>
        <v>1</v>
      </c>
      <c r="F8" s="6">
        <f>'الترتيب حسب النسبة المئوية'!AD8</f>
        <v>0</v>
      </c>
      <c r="G8" s="6">
        <f>'الصفحة الرئيسية'!O10</f>
        <v>0</v>
      </c>
      <c r="H8" s="54" t="e">
        <f>'التقرير الختامي'!D13/G8</f>
        <v>#DIV/0!</v>
      </c>
      <c r="I8" s="432" t="e">
        <f>'ادخال البيانات'!BV11</f>
        <v>#DIV/0!</v>
      </c>
      <c r="AD8" s="4">
        <f>'ادخال البيانات'!A7</f>
        <v>0</v>
      </c>
      <c r="AE8" s="4">
        <f>'ادخال البيانات'!W7</f>
        <v>0</v>
      </c>
    </row>
    <row r="9" spans="1:31" x14ac:dyDescent="0.2">
      <c r="AD9" s="4">
        <f>'ادخال البيانات'!A8</f>
        <v>0</v>
      </c>
      <c r="AE9" s="4">
        <f>'ادخال البيانات'!W8</f>
        <v>0</v>
      </c>
    </row>
    <row r="10" spans="1:31" x14ac:dyDescent="0.2">
      <c r="A10" s="748" t="s">
        <v>255</v>
      </c>
      <c r="B10" s="748"/>
      <c r="C10" s="748"/>
      <c r="E10" s="207"/>
      <c r="F10" s="207"/>
      <c r="G10" s="207"/>
      <c r="H10" s="207"/>
      <c r="AD10" s="4">
        <f>'ادخال البيانات'!A9</f>
        <v>0</v>
      </c>
      <c r="AE10" s="4">
        <f>'ادخال البيانات'!W9</f>
        <v>0</v>
      </c>
    </row>
    <row r="11" spans="1:31" x14ac:dyDescent="0.2">
      <c r="AD11" s="4">
        <f>'ادخال البيانات'!A10</f>
        <v>0</v>
      </c>
      <c r="AE11" s="4">
        <f>'ادخال البيانات'!W10</f>
        <v>0</v>
      </c>
    </row>
    <row r="12" spans="1:31" x14ac:dyDescent="0.2">
      <c r="A12" s="182" t="s">
        <v>171</v>
      </c>
      <c r="B12" s="182" t="s">
        <v>172</v>
      </c>
      <c r="C12" s="182" t="s">
        <v>173</v>
      </c>
      <c r="D12" s="182" t="s">
        <v>174</v>
      </c>
      <c r="E12" s="226" t="s">
        <v>196</v>
      </c>
      <c r="F12" s="4"/>
      <c r="G12" s="756"/>
      <c r="H12" s="756"/>
      <c r="I12" s="756"/>
      <c r="AD12" s="4">
        <f>'ادخال البيانات'!A11</f>
        <v>0</v>
      </c>
      <c r="AE12" s="4">
        <f>'ادخال البيانات'!W11</f>
        <v>0</v>
      </c>
    </row>
    <row r="13" spans="1:31" x14ac:dyDescent="0.2">
      <c r="A13" s="6">
        <v>1</v>
      </c>
      <c r="B13" s="6" t="str">
        <f>IF('المهارت المستهدفة'!BI6=0,"",'المهارت المستهدفة'!BI6)</f>
        <v/>
      </c>
      <c r="C13" s="218" t="str">
        <f>IF(A13&gt;$F$8,"",'الفقرات الضعيفة'!AC6)</f>
        <v/>
      </c>
      <c r="D13" s="6" t="str">
        <f>IF(C13="","",IF(C13&gt;=80%,"فوق المتوسط",IF(C13&gt;=60%,"متوسط",IF(C13&gt;=0%,"تحت المتوسط"))))</f>
        <v/>
      </c>
      <c r="E13" s="316" t="e">
        <f>RANK(C13,C13:C32,0)+COUNTIF($C$13:C13,C13)</f>
        <v>#VALUE!</v>
      </c>
      <c r="F13" s="4" t="str">
        <f>IF(D13="تحت المتوسط","تحتاج معالجة ","-")</f>
        <v>-</v>
      </c>
      <c r="G13" s="600"/>
      <c r="H13" s="600"/>
      <c r="I13" s="600"/>
      <c r="AD13" s="4">
        <f>'ادخال البيانات'!A12</f>
        <v>0</v>
      </c>
      <c r="AE13" s="4">
        <f>'ادخال البيانات'!W12</f>
        <v>0</v>
      </c>
    </row>
    <row r="14" spans="1:31" x14ac:dyDescent="0.2">
      <c r="A14" s="105">
        <v>2</v>
      </c>
      <c r="B14" s="6" t="str">
        <f>IF('المهارت المستهدفة'!BI7=0,"",'المهارت المستهدفة'!BI7)</f>
        <v/>
      </c>
      <c r="C14" s="282" t="str">
        <f>IF(A14&gt;$F$8,"",'الفقرات الضعيفة'!AC7)</f>
        <v/>
      </c>
      <c r="D14" s="105" t="str">
        <f t="shared" ref="D14:D32" si="0">IF(C14="","",IF(C14&gt;=80%,"فوق المتوسط",IF(C14&gt;=60%,"متوسط",IF(C14&gt;=0%,"تحت المتوسط"))))</f>
        <v/>
      </c>
      <c r="E14" s="317" t="e">
        <f>RANK(C14,C14:C33,0)+COUNTIF($C$13:C14,C14)</f>
        <v>#VALUE!</v>
      </c>
      <c r="F14" s="4" t="str">
        <f t="shared" ref="F14:F32" si="1">IF(D14="تحت المتوسط","تحتاج معالجة ","-")</f>
        <v>-</v>
      </c>
      <c r="G14" s="600" t="str">
        <f>IF('طلاب تحت المتوسط'!E6="","",'طلاب تحت المتوسط'!E6)</f>
        <v/>
      </c>
      <c r="H14" s="600"/>
      <c r="I14" s="600"/>
      <c r="AD14" s="4">
        <f>'ادخال البيانات'!A13</f>
        <v>0</v>
      </c>
      <c r="AE14" s="4">
        <f>'ادخال البيانات'!W13</f>
        <v>0</v>
      </c>
    </row>
    <row r="15" spans="1:31" x14ac:dyDescent="0.2">
      <c r="A15" s="6">
        <v>3</v>
      </c>
      <c r="B15" s="6" t="str">
        <f>IF('المهارت المستهدفة'!BI8=0,"",'المهارت المستهدفة'!BI8)</f>
        <v/>
      </c>
      <c r="C15" s="218" t="str">
        <f>IF(A15&gt;$F$8,"",'الفقرات الضعيفة'!AC8)</f>
        <v/>
      </c>
      <c r="D15" s="6" t="str">
        <f t="shared" si="0"/>
        <v/>
      </c>
      <c r="E15" s="316" t="e">
        <f>RANK(C15,C15:C34,0)+COUNTIF($C$13:C15,C15)</f>
        <v>#VALUE!</v>
      </c>
      <c r="F15" s="4" t="str">
        <f t="shared" si="1"/>
        <v>-</v>
      </c>
      <c r="G15" s="600" t="str">
        <f>IF('طلاب تحت المتوسط'!E7="","",'طلاب تحت المتوسط'!E7)</f>
        <v/>
      </c>
      <c r="H15" s="600"/>
      <c r="I15" s="600"/>
      <c r="AD15" s="4">
        <f>'ادخال البيانات'!A14</f>
        <v>0</v>
      </c>
      <c r="AE15" s="4">
        <f>'ادخال البيانات'!W14</f>
        <v>0</v>
      </c>
    </row>
    <row r="16" spans="1:31" x14ac:dyDescent="0.2">
      <c r="A16" s="105">
        <v>4</v>
      </c>
      <c r="B16" s="6" t="str">
        <f>IF('المهارت المستهدفة'!BI9=0,"",'المهارت المستهدفة'!BI9)</f>
        <v/>
      </c>
      <c r="C16" s="282" t="str">
        <f>IF(A16&gt;$F$8,"",'الفقرات الضعيفة'!AC9)</f>
        <v/>
      </c>
      <c r="D16" s="105" t="str">
        <f t="shared" si="0"/>
        <v/>
      </c>
      <c r="E16" s="317" t="e">
        <f>RANK(C16,C16:C35,0)+COUNTIF($C$13:C16,C16)</f>
        <v>#VALUE!</v>
      </c>
      <c r="F16" s="4" t="str">
        <f t="shared" si="1"/>
        <v>-</v>
      </c>
      <c r="G16" s="600" t="str">
        <f>IF('طلاب تحت المتوسط'!E8="","",'طلاب تحت المتوسط'!E8)</f>
        <v/>
      </c>
      <c r="H16" s="600"/>
      <c r="I16" s="600"/>
      <c r="AD16" s="4">
        <f>'ادخال البيانات'!A15</f>
        <v>0</v>
      </c>
      <c r="AE16" s="4">
        <f>'ادخال البيانات'!W15</f>
        <v>0</v>
      </c>
    </row>
    <row r="17" spans="1:31" x14ac:dyDescent="0.2">
      <c r="A17" s="6">
        <v>5</v>
      </c>
      <c r="B17" s="6" t="str">
        <f>IF('المهارت المستهدفة'!BI10=0,"",'المهارت المستهدفة'!BI10)</f>
        <v/>
      </c>
      <c r="C17" s="218" t="str">
        <f>IF(A17&gt;$F$8,"",'الفقرات الضعيفة'!AC10)</f>
        <v/>
      </c>
      <c r="D17" s="6" t="str">
        <f t="shared" si="0"/>
        <v/>
      </c>
      <c r="E17" s="316" t="e">
        <f>RANK(C17,C17:C36,0)+COUNTIF($C$13:C17,C17)</f>
        <v>#VALUE!</v>
      </c>
      <c r="F17" s="4" t="str">
        <f t="shared" si="1"/>
        <v>-</v>
      </c>
      <c r="G17" s="600" t="str">
        <f>IF('طلاب تحت المتوسط'!E9="","",'طلاب تحت المتوسط'!E9)</f>
        <v/>
      </c>
      <c r="H17" s="600"/>
      <c r="I17" s="600"/>
      <c r="AD17" s="4">
        <f>'ادخال البيانات'!A16</f>
        <v>0</v>
      </c>
      <c r="AE17" s="4">
        <f>'ادخال البيانات'!W16</f>
        <v>0</v>
      </c>
    </row>
    <row r="18" spans="1:31" x14ac:dyDescent="0.2">
      <c r="A18" s="105">
        <v>6</v>
      </c>
      <c r="B18" s="6" t="str">
        <f>IF('المهارت المستهدفة'!BI11=0,"",'المهارت المستهدفة'!BI11)</f>
        <v/>
      </c>
      <c r="C18" s="282" t="str">
        <f>IF(A18&gt;$F$8,"",'الفقرات الضعيفة'!AC11)</f>
        <v/>
      </c>
      <c r="D18" s="105" t="str">
        <f t="shared" si="0"/>
        <v/>
      </c>
      <c r="E18" s="317" t="e">
        <f>RANK(C18,C18:C37,0)+COUNTIF($C$13:C18,C18)</f>
        <v>#VALUE!</v>
      </c>
      <c r="F18" s="4" t="str">
        <f t="shared" si="1"/>
        <v>-</v>
      </c>
      <c r="G18" s="600" t="str">
        <f>IF('طلاب تحت المتوسط'!E10="","",'طلاب تحت المتوسط'!E10)</f>
        <v/>
      </c>
      <c r="H18" s="600"/>
      <c r="I18" s="600"/>
      <c r="AD18" s="4">
        <f>'ادخال البيانات'!A17</f>
        <v>0</v>
      </c>
      <c r="AE18" s="4">
        <f>'ادخال البيانات'!W17</f>
        <v>0</v>
      </c>
    </row>
    <row r="19" spans="1:31" x14ac:dyDescent="0.2">
      <c r="A19" s="6">
        <v>7</v>
      </c>
      <c r="B19" s="6" t="str">
        <f>IF('المهارت المستهدفة'!BI12=0,"",'المهارت المستهدفة'!BI12)</f>
        <v/>
      </c>
      <c r="C19" s="218" t="str">
        <f>IF(A19&gt;$F$8,"",'الفقرات الضعيفة'!AC12)</f>
        <v/>
      </c>
      <c r="D19" s="6" t="str">
        <f t="shared" si="0"/>
        <v/>
      </c>
      <c r="E19" s="316" t="e">
        <f>RANK(C19,C19:C38,0)+COUNTIF($C$13:C19,C19)</f>
        <v>#VALUE!</v>
      </c>
      <c r="F19" s="4" t="str">
        <f t="shared" si="1"/>
        <v>-</v>
      </c>
      <c r="G19" s="600" t="str">
        <f>IF('طلاب تحت المتوسط'!E11="","",'طلاب تحت المتوسط'!E11)</f>
        <v/>
      </c>
      <c r="H19" s="600"/>
      <c r="I19" s="600"/>
      <c r="AD19" s="4">
        <f>'ادخال البيانات'!A18</f>
        <v>0</v>
      </c>
      <c r="AE19" s="4">
        <f>'ادخال البيانات'!W18</f>
        <v>0</v>
      </c>
    </row>
    <row r="20" spans="1:31" x14ac:dyDescent="0.2">
      <c r="A20" s="105">
        <v>8</v>
      </c>
      <c r="B20" s="6" t="str">
        <f>IF('المهارت المستهدفة'!BI13=0,"",'المهارت المستهدفة'!BI13)</f>
        <v/>
      </c>
      <c r="C20" s="282" t="str">
        <f>IF(A20&gt;$F$8,"",'الفقرات الضعيفة'!AC13)</f>
        <v/>
      </c>
      <c r="D20" s="105" t="str">
        <f t="shared" si="0"/>
        <v/>
      </c>
      <c r="E20" s="317" t="e">
        <f>RANK(C20,C20:C39,0)+COUNTIF($C$13:C20,C20)</f>
        <v>#VALUE!</v>
      </c>
      <c r="F20" s="4" t="str">
        <f t="shared" si="1"/>
        <v>-</v>
      </c>
      <c r="G20" s="600" t="str">
        <f>IF('طلاب تحت المتوسط'!E12="","",'طلاب تحت المتوسط'!E12)</f>
        <v/>
      </c>
      <c r="H20" s="600"/>
      <c r="I20" s="600"/>
      <c r="AD20" s="4">
        <f>'ادخال البيانات'!A19</f>
        <v>0</v>
      </c>
      <c r="AE20" s="4">
        <f>'ادخال البيانات'!W19</f>
        <v>0</v>
      </c>
    </row>
    <row r="21" spans="1:31" x14ac:dyDescent="0.2">
      <c r="A21" s="6">
        <v>9</v>
      </c>
      <c r="B21" s="6" t="str">
        <f>IF('المهارت المستهدفة'!BI14=0,"",'المهارت المستهدفة'!BI14)</f>
        <v/>
      </c>
      <c r="C21" s="218" t="str">
        <f>IF(A21&gt;$F$8,"",'الفقرات الضعيفة'!AC14)</f>
        <v/>
      </c>
      <c r="D21" s="6" t="str">
        <f t="shared" si="0"/>
        <v/>
      </c>
      <c r="E21" s="316" t="e">
        <f>RANK(C21,C21:C40,0)+COUNTIF($C$13:C21,C21)</f>
        <v>#VALUE!</v>
      </c>
      <c r="F21" s="4" t="str">
        <f t="shared" si="1"/>
        <v>-</v>
      </c>
      <c r="G21" s="600" t="str">
        <f>IF('طلاب تحت المتوسط'!E13="","",'طلاب تحت المتوسط'!E13)</f>
        <v/>
      </c>
      <c r="H21" s="600"/>
      <c r="I21" s="600"/>
      <c r="AD21" s="4">
        <f>'ادخال البيانات'!A20</f>
        <v>0</v>
      </c>
      <c r="AE21" s="4">
        <f>'ادخال البيانات'!W20</f>
        <v>0</v>
      </c>
    </row>
    <row r="22" spans="1:31" x14ac:dyDescent="0.2">
      <c r="A22" s="105">
        <v>10</v>
      </c>
      <c r="B22" s="6" t="str">
        <f>IF('المهارت المستهدفة'!BI15=0,"",'المهارت المستهدفة'!BI15)</f>
        <v/>
      </c>
      <c r="C22" s="282" t="str">
        <f>IF(A22&gt;$F$8,"",'الفقرات الضعيفة'!AC15)</f>
        <v/>
      </c>
      <c r="D22" s="105" t="str">
        <f t="shared" si="0"/>
        <v/>
      </c>
      <c r="E22" s="317" t="e">
        <f>RANK(C22,C22:C41,0)+COUNTIF($C$13:C22,C22)</f>
        <v>#VALUE!</v>
      </c>
      <c r="F22" s="4" t="str">
        <f t="shared" si="1"/>
        <v>-</v>
      </c>
      <c r="G22" s="600" t="str">
        <f>IF('طلاب تحت المتوسط'!E14="","",'طلاب تحت المتوسط'!E14)</f>
        <v/>
      </c>
      <c r="H22" s="600"/>
      <c r="I22" s="600"/>
      <c r="AD22" s="4">
        <f>'ادخال البيانات'!A21</f>
        <v>0</v>
      </c>
      <c r="AE22" s="4">
        <f>'ادخال البيانات'!W21</f>
        <v>0</v>
      </c>
    </row>
    <row r="23" spans="1:31" x14ac:dyDescent="0.2">
      <c r="A23" s="6">
        <v>11</v>
      </c>
      <c r="B23" s="6" t="str">
        <f>IF('المهارت المستهدفة'!BI16=0,"",'المهارت المستهدفة'!BI16)</f>
        <v/>
      </c>
      <c r="C23" s="218" t="str">
        <f>IF(A23&gt;$F$8,"",'الفقرات الضعيفة'!AC16)</f>
        <v/>
      </c>
      <c r="D23" s="6" t="str">
        <f t="shared" si="0"/>
        <v/>
      </c>
      <c r="E23" s="316" t="e">
        <f>RANK(C23,C23:C42,0)+COUNTIF($C$13:C23,C23)</f>
        <v>#VALUE!</v>
      </c>
      <c r="F23" s="4" t="str">
        <f t="shared" si="1"/>
        <v>-</v>
      </c>
      <c r="G23" s="600" t="str">
        <f>IF('طلاب تحت المتوسط'!E15="","",'طلاب تحت المتوسط'!E15)</f>
        <v/>
      </c>
      <c r="H23" s="600"/>
      <c r="I23" s="600"/>
      <c r="AD23" s="4">
        <f>'ادخال البيانات'!A22</f>
        <v>0</v>
      </c>
      <c r="AE23" s="4">
        <f>'ادخال البيانات'!W22</f>
        <v>0</v>
      </c>
    </row>
    <row r="24" spans="1:31" x14ac:dyDescent="0.2">
      <c r="A24" s="105">
        <v>12</v>
      </c>
      <c r="B24" s="6" t="str">
        <f>IF('المهارت المستهدفة'!BI17=0,"",'المهارت المستهدفة'!BI17)</f>
        <v/>
      </c>
      <c r="C24" s="282" t="str">
        <f>IF(A24&gt;$F$8,"",'الفقرات الضعيفة'!AC17)</f>
        <v/>
      </c>
      <c r="D24" s="105" t="str">
        <f t="shared" si="0"/>
        <v/>
      </c>
      <c r="E24" s="317" t="e">
        <f>RANK(C24,C24:C43,0)+COUNTIF($C$13:C24,C24)</f>
        <v>#VALUE!</v>
      </c>
      <c r="F24" s="4" t="str">
        <f t="shared" si="1"/>
        <v>-</v>
      </c>
      <c r="G24" s="600" t="str">
        <f>IF('طلاب تحت المتوسط'!E16="","",'طلاب تحت المتوسط'!E16)</f>
        <v/>
      </c>
      <c r="H24" s="600"/>
      <c r="I24" s="600"/>
      <c r="AD24" s="4">
        <f>'ادخال البيانات'!A23</f>
        <v>0</v>
      </c>
      <c r="AE24" s="4">
        <f>'ادخال البيانات'!W23</f>
        <v>0</v>
      </c>
    </row>
    <row r="25" spans="1:31" x14ac:dyDescent="0.2">
      <c r="A25" s="6">
        <v>13</v>
      </c>
      <c r="B25" s="6" t="str">
        <f>IF('المهارت المستهدفة'!BI18=0,"",'المهارت المستهدفة'!BI18)</f>
        <v/>
      </c>
      <c r="C25" s="218" t="str">
        <f>IF(A25&gt;$F$8,"",'الفقرات الضعيفة'!AC18)</f>
        <v/>
      </c>
      <c r="D25" s="6" t="str">
        <f t="shared" si="0"/>
        <v/>
      </c>
      <c r="E25" s="316" t="e">
        <f>RANK(C25,C25:C44,0)+COUNTIF($C$13:C25,C25)</f>
        <v>#VALUE!</v>
      </c>
      <c r="F25" s="4" t="str">
        <f t="shared" si="1"/>
        <v>-</v>
      </c>
      <c r="G25" s="600" t="str">
        <f>IF('طلاب تحت المتوسط'!E17="","",'طلاب تحت المتوسط'!E17)</f>
        <v/>
      </c>
      <c r="H25" s="600"/>
      <c r="I25" s="600"/>
      <c r="AD25" s="4">
        <f>'ادخال البيانات'!A24</f>
        <v>0</v>
      </c>
      <c r="AE25" s="4">
        <f>'ادخال البيانات'!W24</f>
        <v>0</v>
      </c>
    </row>
    <row r="26" spans="1:31" x14ac:dyDescent="0.2">
      <c r="A26" s="105">
        <v>14</v>
      </c>
      <c r="B26" s="6" t="str">
        <f>IF('المهارت المستهدفة'!BI19=0,"",'المهارت المستهدفة'!BI19)</f>
        <v/>
      </c>
      <c r="C26" s="282" t="str">
        <f>IF(A26&gt;$F$8,"",'الفقرات الضعيفة'!AC19)</f>
        <v/>
      </c>
      <c r="D26" s="105" t="str">
        <f t="shared" si="0"/>
        <v/>
      </c>
      <c r="E26" s="317" t="e">
        <f>RANK(C26,C26:C45,0)+COUNTIF($C$13:C26,C26)</f>
        <v>#VALUE!</v>
      </c>
      <c r="F26" s="4" t="str">
        <f t="shared" si="1"/>
        <v>-</v>
      </c>
      <c r="G26" s="600" t="str">
        <f>IF('طلاب تحت المتوسط'!E18="","",'طلاب تحت المتوسط'!E18)</f>
        <v/>
      </c>
      <c r="H26" s="600"/>
      <c r="I26" s="600"/>
      <c r="AD26" s="4">
        <f>'ادخال البيانات'!A25</f>
        <v>0</v>
      </c>
      <c r="AE26" s="4">
        <f>'ادخال البيانات'!W25</f>
        <v>0</v>
      </c>
    </row>
    <row r="27" spans="1:31" x14ac:dyDescent="0.2">
      <c r="A27" s="6">
        <v>15</v>
      </c>
      <c r="B27" s="6" t="str">
        <f>IF('المهارت المستهدفة'!BI20=0,"",'المهارت المستهدفة'!BI20)</f>
        <v/>
      </c>
      <c r="C27" s="218" t="str">
        <f>IF(A27&gt;$F$8,"",'الفقرات الضعيفة'!AC20)</f>
        <v/>
      </c>
      <c r="D27" s="6" t="str">
        <f t="shared" si="0"/>
        <v/>
      </c>
      <c r="E27" s="316" t="e">
        <f>RANK(C27,C27:C46,0)+COUNTIF($C$13:C27,C27)</f>
        <v>#VALUE!</v>
      </c>
      <c r="F27" s="4" t="str">
        <f t="shared" si="1"/>
        <v>-</v>
      </c>
      <c r="G27" s="600" t="str">
        <f>IF('طلاب تحت المتوسط'!E19="","",'طلاب تحت المتوسط'!E19)</f>
        <v/>
      </c>
      <c r="H27" s="600"/>
      <c r="I27" s="600"/>
      <c r="AD27" s="4">
        <f>'ادخال البيانات'!A26</f>
        <v>0</v>
      </c>
      <c r="AE27" s="4">
        <f>'ادخال البيانات'!W26</f>
        <v>0</v>
      </c>
    </row>
    <row r="28" spans="1:31" x14ac:dyDescent="0.2">
      <c r="A28" s="105">
        <v>16</v>
      </c>
      <c r="B28" s="6" t="str">
        <f>IF('المهارت المستهدفة'!BI21=0,"",'المهارت المستهدفة'!BI21)</f>
        <v/>
      </c>
      <c r="C28" s="282" t="str">
        <f>IF(A28&gt;$F$8,"",'الفقرات الضعيفة'!AC21)</f>
        <v/>
      </c>
      <c r="D28" s="105" t="str">
        <f t="shared" si="0"/>
        <v/>
      </c>
      <c r="E28" s="317"/>
      <c r="F28" s="4" t="str">
        <f t="shared" si="1"/>
        <v>-</v>
      </c>
      <c r="G28" s="600" t="str">
        <f>IF('طلاب تحت المتوسط'!E20="","",'طلاب تحت المتوسط'!E20)</f>
        <v/>
      </c>
      <c r="H28" s="600"/>
      <c r="I28" s="600"/>
      <c r="AD28" s="4">
        <f>'ادخال البيانات'!A27</f>
        <v>0</v>
      </c>
      <c r="AE28" s="4">
        <f>'ادخال البيانات'!W27</f>
        <v>0</v>
      </c>
    </row>
    <row r="29" spans="1:31" x14ac:dyDescent="0.2">
      <c r="A29" s="6">
        <v>17</v>
      </c>
      <c r="B29" s="6" t="str">
        <f>IF('المهارت المستهدفة'!BI22=0,"",'المهارت المستهدفة'!BI22)</f>
        <v/>
      </c>
      <c r="C29" s="218" t="str">
        <f>IF(A29&gt;$F$8,"",'الفقرات الضعيفة'!AC22)</f>
        <v/>
      </c>
      <c r="D29" s="6" t="str">
        <f t="shared" si="0"/>
        <v/>
      </c>
      <c r="E29" s="316"/>
      <c r="F29" s="4" t="str">
        <f t="shared" si="1"/>
        <v>-</v>
      </c>
      <c r="G29" s="600" t="str">
        <f>IF('طلاب تحت المتوسط'!E21="","",'طلاب تحت المتوسط'!E21)</f>
        <v/>
      </c>
      <c r="H29" s="600"/>
      <c r="I29" s="600"/>
      <c r="AD29" s="4">
        <f>'ادخال البيانات'!A28</f>
        <v>0</v>
      </c>
      <c r="AE29" s="4">
        <f>'ادخال البيانات'!W28</f>
        <v>0</v>
      </c>
    </row>
    <row r="30" spans="1:31" x14ac:dyDescent="0.2">
      <c r="A30" s="105">
        <v>18</v>
      </c>
      <c r="B30" s="6" t="str">
        <f>IF('المهارت المستهدفة'!BI23=0,"",'المهارت المستهدفة'!BI23)</f>
        <v/>
      </c>
      <c r="C30" s="282" t="str">
        <f>IF(A30&gt;$F$8,"",'الفقرات الضعيفة'!AC23)</f>
        <v/>
      </c>
      <c r="D30" s="105" t="str">
        <f t="shared" si="0"/>
        <v/>
      </c>
      <c r="E30" s="317"/>
      <c r="F30" s="4" t="str">
        <f t="shared" si="1"/>
        <v>-</v>
      </c>
      <c r="G30" s="600" t="str">
        <f>IF('طلاب تحت المتوسط'!E22="","",'طلاب تحت المتوسط'!E22)</f>
        <v/>
      </c>
      <c r="H30" s="600"/>
      <c r="I30" s="600"/>
      <c r="AD30" s="4">
        <f>'ادخال البيانات'!A29</f>
        <v>0</v>
      </c>
      <c r="AE30" s="4">
        <f>'ادخال البيانات'!W29</f>
        <v>0</v>
      </c>
    </row>
    <row r="31" spans="1:31" x14ac:dyDescent="0.2">
      <c r="A31" s="6">
        <v>19</v>
      </c>
      <c r="B31" s="6" t="str">
        <f>IF('المهارت المستهدفة'!BI24=0,"",'المهارت المستهدفة'!BI24)</f>
        <v/>
      </c>
      <c r="C31" s="218" t="str">
        <f>IF(A31&gt;$F$8,"",'الفقرات الضعيفة'!AC24)</f>
        <v/>
      </c>
      <c r="D31" s="6" t="str">
        <f t="shared" si="0"/>
        <v/>
      </c>
      <c r="E31" s="316"/>
      <c r="F31" s="4" t="str">
        <f t="shared" si="1"/>
        <v>-</v>
      </c>
      <c r="G31" s="600" t="str">
        <f>IF('طلاب تحت المتوسط'!E23="","",'طلاب تحت المتوسط'!E23)</f>
        <v/>
      </c>
      <c r="H31" s="600"/>
      <c r="I31" s="600"/>
      <c r="AD31" s="4">
        <f>'ادخال البيانات'!A30</f>
        <v>0</v>
      </c>
      <c r="AE31" s="4">
        <f>'ادخال البيانات'!W30</f>
        <v>0</v>
      </c>
    </row>
    <row r="32" spans="1:31" x14ac:dyDescent="0.2">
      <c r="A32" s="105">
        <v>20</v>
      </c>
      <c r="B32" s="6" t="str">
        <f>IF('المهارت المستهدفة'!BI25=0,"",'المهارت المستهدفة'!BI25)</f>
        <v/>
      </c>
      <c r="C32" s="282" t="str">
        <f>IF(A32&gt;$F$8,"",'الفقرات الضعيفة'!AC25)</f>
        <v/>
      </c>
      <c r="D32" s="105" t="str">
        <f t="shared" si="0"/>
        <v/>
      </c>
      <c r="E32" s="317"/>
      <c r="F32" s="4" t="str">
        <f t="shared" si="1"/>
        <v>-</v>
      </c>
      <c r="G32" s="600" t="str">
        <f>IF('طلاب تحت المتوسط'!E24="","",'طلاب تحت المتوسط'!E24)</f>
        <v/>
      </c>
      <c r="H32" s="600"/>
      <c r="I32" s="600"/>
      <c r="AD32" s="4">
        <f>'ادخال البيانات'!A31</f>
        <v>0</v>
      </c>
      <c r="AE32" s="4">
        <f>'ادخال البيانات'!W31</f>
        <v>0</v>
      </c>
    </row>
    <row r="33" spans="1:31" x14ac:dyDescent="0.2">
      <c r="A33" s="208" t="s">
        <v>256</v>
      </c>
      <c r="B33" s="209"/>
      <c r="AD33" s="4">
        <f>'ادخال البيانات'!A32</f>
        <v>0</v>
      </c>
      <c r="AE33" s="4">
        <f>'ادخال البيانات'!W32</f>
        <v>0</v>
      </c>
    </row>
    <row r="34" spans="1:31" x14ac:dyDescent="0.2">
      <c r="A34" s="755" t="s">
        <v>175</v>
      </c>
      <c r="B34" s="755"/>
      <c r="F34" s="754"/>
      <c r="G34" s="754"/>
      <c r="H34" s="754"/>
      <c r="I34" s="754"/>
      <c r="J34" s="754"/>
      <c r="K34" s="754"/>
      <c r="L34" s="754"/>
      <c r="M34" s="754"/>
      <c r="N34" s="754"/>
      <c r="O34" s="754"/>
      <c r="P34" s="754"/>
      <c r="Q34" s="754"/>
      <c r="R34" s="754"/>
      <c r="S34" s="754"/>
      <c r="T34" s="754"/>
      <c r="U34" s="754"/>
      <c r="V34" s="754"/>
      <c r="W34" s="754"/>
      <c r="X34" s="754"/>
      <c r="Y34" s="754"/>
      <c r="Z34" s="754"/>
      <c r="AA34" s="754"/>
      <c r="AD34" s="4">
        <f>'ادخال البيانات'!A33</f>
        <v>0</v>
      </c>
      <c r="AE34" s="4">
        <f>'ادخال البيانات'!W33</f>
        <v>0</v>
      </c>
    </row>
    <row r="35" spans="1:31" x14ac:dyDescent="0.2">
      <c r="AD35" s="4">
        <f>'ادخال البيانات'!A34</f>
        <v>0</v>
      </c>
      <c r="AE35" s="4">
        <f>'ادخال البيانات'!W34</f>
        <v>0</v>
      </c>
    </row>
    <row r="36" spans="1:31" x14ac:dyDescent="0.2">
      <c r="A36" s="752" t="s">
        <v>176</v>
      </c>
      <c r="B36" s="210" t="s">
        <v>15</v>
      </c>
      <c r="C36" s="210" t="s">
        <v>178</v>
      </c>
      <c r="D36" s="210" t="s">
        <v>179</v>
      </c>
      <c r="F36" s="745"/>
      <c r="G36" s="745"/>
      <c r="H36" s="745"/>
      <c r="I36" s="745"/>
      <c r="AD36" s="4">
        <f>'ادخال البيانات'!A35</f>
        <v>0</v>
      </c>
      <c r="AE36" s="4">
        <f>'ادخال البيانات'!W35</f>
        <v>0</v>
      </c>
    </row>
    <row r="37" spans="1:31" x14ac:dyDescent="0.2">
      <c r="A37" s="753"/>
      <c r="B37" s="211" t="s">
        <v>177</v>
      </c>
      <c r="C37" s="5" t="s">
        <v>273</v>
      </c>
      <c r="D37" s="212" t="s">
        <v>180</v>
      </c>
      <c r="F37" s="433"/>
      <c r="G37" s="433"/>
      <c r="H37" s="745"/>
      <c r="I37" s="745"/>
      <c r="AD37" s="4">
        <f>'ادخال البيانات'!A36</f>
        <v>0</v>
      </c>
      <c r="AE37" s="4">
        <f>'ادخال البيانات'!W36</f>
        <v>0</v>
      </c>
    </row>
    <row r="38" spans="1:31" x14ac:dyDescent="0.2">
      <c r="A38" s="6" t="s">
        <v>181</v>
      </c>
      <c r="B38" s="6">
        <f>'الترتيب حسب النسبة المئوية'!AD16</f>
        <v>0</v>
      </c>
      <c r="C38" s="6">
        <f>'الترتيب حسب النسبة المئوية'!AD17</f>
        <v>0</v>
      </c>
      <c r="D38" s="6">
        <f>'الترتيب حسب النسبة المئوية'!AD18</f>
        <v>0</v>
      </c>
      <c r="F38" s="433"/>
      <c r="G38" s="433"/>
      <c r="H38" s="745"/>
      <c r="I38" s="745"/>
      <c r="AD38" s="4">
        <f>'ادخال البيانات'!A37</f>
        <v>0</v>
      </c>
      <c r="AE38" s="4">
        <f>'ادخال البيانات'!W37</f>
        <v>0</v>
      </c>
    </row>
    <row r="39" spans="1:31" x14ac:dyDescent="0.2">
      <c r="B39" s="4"/>
      <c r="C39" s="4"/>
      <c r="D39" s="4"/>
      <c r="F39" s="433"/>
      <c r="G39" s="433"/>
      <c r="H39" s="745"/>
      <c r="I39" s="745"/>
      <c r="AD39" s="4">
        <f>'ادخال البيانات'!A38</f>
        <v>0</v>
      </c>
      <c r="AE39" s="4">
        <f>'ادخال البيانات'!W38</f>
        <v>0</v>
      </c>
    </row>
    <row r="40" spans="1:31" ht="15.75" thickBot="1" x14ac:dyDescent="0.25">
      <c r="AD40" s="4">
        <f>'ادخال البيانات'!A39</f>
        <v>0</v>
      </c>
      <c r="AE40" s="4">
        <f>'ادخال البيانات'!W39</f>
        <v>0</v>
      </c>
    </row>
    <row r="41" spans="1:31" ht="15.75" thickBot="1" x14ac:dyDescent="0.25">
      <c r="F41" s="744" t="s">
        <v>198</v>
      </c>
      <c r="G41" s="743"/>
      <c r="H41" s="744" t="s">
        <v>197</v>
      </c>
      <c r="I41" s="743"/>
      <c r="AD41" s="4">
        <f>'ادخال البيانات'!A40</f>
        <v>0</v>
      </c>
      <c r="AE41" s="4">
        <f>'ادخال البيانات'!W40</f>
        <v>0</v>
      </c>
    </row>
    <row r="42" spans="1:31" ht="15.75" thickBot="1" x14ac:dyDescent="0.25">
      <c r="F42" s="746" t="e">
        <f>'الترتيب حسب النسبة المئوية'!AD11</f>
        <v>#NUM!</v>
      </c>
      <c r="G42" s="747"/>
      <c r="H42" s="746">
        <f>'الترتيب حسب النسبة المئوية'!AD10</f>
        <v>0</v>
      </c>
      <c r="I42" s="747"/>
      <c r="AD42" s="4">
        <f>'ادخال البيانات'!A41</f>
        <v>0</v>
      </c>
      <c r="AE42" s="4">
        <f>'ادخال البيانات'!W41</f>
        <v>0</v>
      </c>
    </row>
    <row r="43" spans="1:31" x14ac:dyDescent="0.2">
      <c r="AD43" s="4">
        <f>'ادخال البيانات'!A42</f>
        <v>0</v>
      </c>
      <c r="AE43" s="4">
        <f>'ادخال البيانات'!W42</f>
        <v>0</v>
      </c>
    </row>
    <row r="44" spans="1:31" x14ac:dyDescent="0.2">
      <c r="AD44" s="4">
        <f>'ادخال البيانات'!A43</f>
        <v>0</v>
      </c>
      <c r="AE44" s="4">
        <f>'ادخال البيانات'!W43</f>
        <v>0</v>
      </c>
    </row>
    <row r="45" spans="1:31" x14ac:dyDescent="0.2">
      <c r="AD45" s="4">
        <f>'ادخال البيانات'!A44</f>
        <v>0</v>
      </c>
      <c r="AE45" s="4">
        <f>'ادخال البيانات'!W44</f>
        <v>0</v>
      </c>
    </row>
    <row r="46" spans="1:31" x14ac:dyDescent="0.2">
      <c r="AD46" s="4">
        <f>'ادخال البيانات'!A45</f>
        <v>0</v>
      </c>
      <c r="AE46" s="4">
        <f>'ادخال البيانات'!W45</f>
        <v>0</v>
      </c>
    </row>
    <row r="47" spans="1:31" x14ac:dyDescent="0.2">
      <c r="A47" s="206" t="s">
        <v>182</v>
      </c>
      <c r="AD47" s="4">
        <f>'ادخال البيانات'!A46</f>
        <v>0</v>
      </c>
      <c r="AE47" s="4">
        <f>'ادخال البيانات'!W46</f>
        <v>0</v>
      </c>
    </row>
    <row r="48" spans="1:31" ht="15.75" thickBot="1" x14ac:dyDescent="0.25">
      <c r="AD48" s="4">
        <f>'ادخال البيانات'!A47</f>
        <v>0</v>
      </c>
      <c r="AE48" s="4">
        <f>'ادخال البيانات'!W47</f>
        <v>0</v>
      </c>
    </row>
    <row r="49" spans="1:31" ht="30.75" thickBot="1" x14ac:dyDescent="0.25">
      <c r="A49" s="213" t="s">
        <v>183</v>
      </c>
      <c r="B49" s="214" t="s">
        <v>184</v>
      </c>
      <c r="C49" s="214" t="s">
        <v>185</v>
      </c>
      <c r="D49" s="214" t="s">
        <v>186</v>
      </c>
      <c r="E49" s="347" t="s">
        <v>187</v>
      </c>
      <c r="F49" s="214" t="s">
        <v>188</v>
      </c>
      <c r="G49" s="214" t="s">
        <v>189</v>
      </c>
      <c r="H49" s="213" t="s">
        <v>190</v>
      </c>
      <c r="AD49" s="4">
        <f>'ادخال البيانات'!A48</f>
        <v>0</v>
      </c>
      <c r="AE49" s="4">
        <f>'ادخال البيانات'!W48</f>
        <v>0</v>
      </c>
    </row>
    <row r="50" spans="1:31" ht="15.75" thickBot="1" x14ac:dyDescent="0.25">
      <c r="A50" s="215"/>
      <c r="B50" s="216"/>
      <c r="C50" s="216"/>
      <c r="D50" s="216"/>
      <c r="E50" s="216"/>
      <c r="F50" s="217"/>
      <c r="G50" s="216"/>
      <c r="H50" s="215"/>
      <c r="AD50" s="4">
        <f>'ادخال البيانات'!A49</f>
        <v>0</v>
      </c>
      <c r="AE50" s="4">
        <f>'ادخال البيانات'!W49</f>
        <v>0</v>
      </c>
    </row>
    <row r="51" spans="1:31" ht="15.75" thickBot="1" x14ac:dyDescent="0.25">
      <c r="A51" s="215"/>
      <c r="B51" s="216"/>
      <c r="C51" s="216"/>
      <c r="D51" s="216"/>
      <c r="E51" s="216"/>
      <c r="F51" s="217"/>
      <c r="G51" s="216"/>
      <c r="H51" s="215"/>
      <c r="AD51" s="4">
        <f>'ادخال البيانات'!A50</f>
        <v>0</v>
      </c>
      <c r="AE51" s="4">
        <f>'ادخال البيانات'!W50</f>
        <v>0</v>
      </c>
    </row>
    <row r="52" spans="1:31" ht="15.75" thickBot="1" x14ac:dyDescent="0.25">
      <c r="A52" s="215"/>
      <c r="B52" s="216"/>
      <c r="C52" s="216"/>
      <c r="D52" s="216"/>
      <c r="E52" s="216"/>
      <c r="F52" s="217"/>
      <c r="G52" s="216"/>
      <c r="H52" s="215"/>
      <c r="AD52" s="4">
        <f>'ادخال البيانات'!A51</f>
        <v>0</v>
      </c>
      <c r="AE52" s="4">
        <f>'ادخال البيانات'!W51</f>
        <v>0</v>
      </c>
    </row>
    <row r="53" spans="1:31" ht="15.75" thickBot="1" x14ac:dyDescent="0.25">
      <c r="A53" s="215"/>
      <c r="B53" s="216"/>
      <c r="C53" s="216"/>
      <c r="D53" s="216"/>
      <c r="E53" s="216"/>
      <c r="F53" s="217"/>
      <c r="G53" s="216"/>
      <c r="H53" s="215"/>
      <c r="AD53" s="4">
        <f>'ادخال البيانات'!A52</f>
        <v>0</v>
      </c>
      <c r="AE53" s="4">
        <f>'ادخال البيانات'!W52</f>
        <v>0</v>
      </c>
    </row>
    <row r="54" spans="1:31" ht="15.75" thickBot="1" x14ac:dyDescent="0.25">
      <c r="A54" s="215"/>
      <c r="B54" s="216"/>
      <c r="C54" s="216"/>
      <c r="D54" s="216"/>
      <c r="E54" s="216"/>
      <c r="F54" s="217"/>
      <c r="G54" s="216"/>
      <c r="H54" s="215"/>
      <c r="AD54" s="4">
        <f>'ادخال البيانات'!A53</f>
        <v>0</v>
      </c>
      <c r="AE54" s="4">
        <f>'ادخال البيانات'!W53</f>
        <v>0</v>
      </c>
    </row>
    <row r="55" spans="1:31" ht="15.75" thickBot="1" x14ac:dyDescent="0.25">
      <c r="A55" s="215"/>
      <c r="B55" s="216"/>
      <c r="C55" s="216"/>
      <c r="D55" s="216"/>
      <c r="E55" s="216"/>
      <c r="F55" s="217"/>
      <c r="G55" s="216"/>
      <c r="H55" s="215"/>
      <c r="AD55" s="4">
        <f>'ادخال البيانات'!A54</f>
        <v>0</v>
      </c>
      <c r="AE55" s="4">
        <f>'ادخال البيانات'!W54</f>
        <v>0</v>
      </c>
    </row>
    <row r="56" spans="1:31" ht="15.75" thickBot="1" x14ac:dyDescent="0.25">
      <c r="AD56" s="4">
        <f>'ادخال البيانات'!A55</f>
        <v>0</v>
      </c>
      <c r="AE56" s="4">
        <f>'ادخال البيانات'!W55</f>
        <v>0</v>
      </c>
    </row>
    <row r="57" spans="1:31" ht="15.75" thickBot="1" x14ac:dyDescent="0.25">
      <c r="A57" s="744" t="s">
        <v>191</v>
      </c>
      <c r="B57" s="742"/>
      <c r="C57" s="742"/>
      <c r="D57" s="742"/>
      <c r="E57" s="742" t="s">
        <v>192</v>
      </c>
      <c r="F57" s="742"/>
      <c r="G57" s="742"/>
      <c r="H57" s="743"/>
      <c r="AD57" s="4">
        <f>'ادخال البيانات'!A56</f>
        <v>0</v>
      </c>
      <c r="AE57" s="4">
        <f>'ادخال البيانات'!W56</f>
        <v>0</v>
      </c>
    </row>
    <row r="58" spans="1:31" ht="15.75" thickBot="1" x14ac:dyDescent="0.25">
      <c r="A58" s="739"/>
      <c r="B58" s="740"/>
      <c r="C58" s="740"/>
      <c r="D58" s="741"/>
      <c r="E58" s="739"/>
      <c r="F58" s="740"/>
      <c r="G58" s="740"/>
      <c r="H58" s="741"/>
      <c r="AD58" s="4">
        <f>'ادخال البيانات'!A57</f>
        <v>0</v>
      </c>
      <c r="AE58" s="4">
        <f>'ادخال البيانات'!W57</f>
        <v>0</v>
      </c>
    </row>
    <row r="59" spans="1:31" ht="15.75" thickBot="1" x14ac:dyDescent="0.25">
      <c r="A59" s="739"/>
      <c r="B59" s="740"/>
      <c r="C59" s="740"/>
      <c r="D59" s="741"/>
      <c r="E59" s="739"/>
      <c r="F59" s="740"/>
      <c r="G59" s="740"/>
      <c r="H59" s="741"/>
      <c r="AD59" s="4">
        <f>'ادخال البيانات'!A58</f>
        <v>0</v>
      </c>
      <c r="AE59" s="4">
        <f>'ادخال البيانات'!W58</f>
        <v>0</v>
      </c>
    </row>
    <row r="60" spans="1:31" x14ac:dyDescent="0.2">
      <c r="A60" s="739"/>
      <c r="B60" s="740"/>
      <c r="C60" s="740"/>
      <c r="D60" s="741"/>
      <c r="E60" s="739"/>
      <c r="F60" s="740"/>
      <c r="G60" s="740"/>
      <c r="H60" s="741"/>
      <c r="AD60" s="4">
        <f>'ادخال البيانات'!A59</f>
        <v>0</v>
      </c>
      <c r="AE60" s="4">
        <f>'ادخال البيانات'!W59</f>
        <v>0</v>
      </c>
    </row>
    <row r="61" spans="1:31" x14ac:dyDescent="0.2">
      <c r="AD61" s="4">
        <f>'ادخال البيانات'!A60</f>
        <v>0</v>
      </c>
      <c r="AE61" s="4">
        <f>'ادخال البيانات'!W60</f>
        <v>0</v>
      </c>
    </row>
    <row r="62" spans="1:31" x14ac:dyDescent="0.2">
      <c r="AD62" s="4">
        <f>'ادخال البيانات'!A61</f>
        <v>0</v>
      </c>
      <c r="AE62" s="4">
        <f>'ادخال البيانات'!W61</f>
        <v>0</v>
      </c>
    </row>
    <row r="63" spans="1:31" x14ac:dyDescent="0.2">
      <c r="AD63" s="4">
        <f>'ادخال البيانات'!A62</f>
        <v>0</v>
      </c>
      <c r="AE63" s="4">
        <f>'ادخال البيانات'!W62</f>
        <v>0</v>
      </c>
    </row>
    <row r="64" spans="1:31" x14ac:dyDescent="0.2">
      <c r="AD64" s="4">
        <f>'ادخال البيانات'!A63</f>
        <v>0</v>
      </c>
      <c r="AE64" s="4">
        <f>'ادخال البيانات'!W63</f>
        <v>0</v>
      </c>
    </row>
    <row r="65" spans="30:31" x14ac:dyDescent="0.2">
      <c r="AD65" s="4">
        <f>'ادخال البيانات'!A64</f>
        <v>0</v>
      </c>
      <c r="AE65" s="4">
        <f>'ادخال البيانات'!W64</f>
        <v>0</v>
      </c>
    </row>
    <row r="66" spans="30:31" x14ac:dyDescent="0.2">
      <c r="AD66" s="4">
        <f>'ادخال البيانات'!A65</f>
        <v>0</v>
      </c>
      <c r="AE66" s="4">
        <f>'ادخال البيانات'!W65</f>
        <v>0</v>
      </c>
    </row>
    <row r="67" spans="30:31" x14ac:dyDescent="0.2">
      <c r="AD67" s="4">
        <f>'ادخال البيانات'!A66</f>
        <v>0</v>
      </c>
      <c r="AE67" s="4">
        <f>'ادخال البيانات'!W66</f>
        <v>0</v>
      </c>
    </row>
    <row r="68" spans="30:31" x14ac:dyDescent="0.2">
      <c r="AD68" s="4">
        <f>'ادخال البيانات'!A67</f>
        <v>0</v>
      </c>
      <c r="AE68" s="4">
        <f>'ادخال البيانات'!W67</f>
        <v>0</v>
      </c>
    </row>
    <row r="69" spans="30:31" x14ac:dyDescent="0.2">
      <c r="AD69" s="4">
        <f>'ادخال البيانات'!A68</f>
        <v>0</v>
      </c>
      <c r="AE69" s="4">
        <f>'ادخال البيانات'!W68</f>
        <v>0</v>
      </c>
    </row>
    <row r="70" spans="30:31" x14ac:dyDescent="0.2">
      <c r="AD70" s="4">
        <f>'ادخال البيانات'!A69</f>
        <v>0</v>
      </c>
      <c r="AE70" s="4">
        <f>'ادخال البيانات'!W69</f>
        <v>0</v>
      </c>
    </row>
    <row r="71" spans="30:31" x14ac:dyDescent="0.2">
      <c r="AD71" s="4">
        <f>'ادخال البيانات'!A70</f>
        <v>0</v>
      </c>
      <c r="AE71" s="4">
        <f>'ادخال البيانات'!W70</f>
        <v>0</v>
      </c>
    </row>
    <row r="72" spans="30:31" x14ac:dyDescent="0.2">
      <c r="AD72" s="4">
        <f>'ادخال البيانات'!A71</f>
        <v>0</v>
      </c>
      <c r="AE72" s="4">
        <f>'ادخال البيانات'!W71</f>
        <v>0</v>
      </c>
    </row>
    <row r="73" spans="30:31" x14ac:dyDescent="0.2">
      <c r="AD73" s="4">
        <f>'ادخال البيانات'!A72</f>
        <v>0</v>
      </c>
      <c r="AE73" s="4">
        <f>'ادخال البيانات'!W72</f>
        <v>0</v>
      </c>
    </row>
    <row r="74" spans="30:31" x14ac:dyDescent="0.2">
      <c r="AD74" s="4">
        <f>'ادخال البيانات'!A73</f>
        <v>0</v>
      </c>
      <c r="AE74" s="4">
        <f>'ادخال البيانات'!W73</f>
        <v>0</v>
      </c>
    </row>
    <row r="75" spans="30:31" x14ac:dyDescent="0.2">
      <c r="AD75" s="4">
        <f>'ادخال البيانات'!A74</f>
        <v>0</v>
      </c>
      <c r="AE75" s="4">
        <f>'ادخال البيانات'!W74</f>
        <v>0</v>
      </c>
    </row>
    <row r="76" spans="30:31" x14ac:dyDescent="0.2">
      <c r="AD76" s="4">
        <f>'ادخال البيانات'!A75</f>
        <v>0</v>
      </c>
      <c r="AE76" s="4">
        <f>'ادخال البيانات'!W75</f>
        <v>0</v>
      </c>
    </row>
    <row r="77" spans="30:31" x14ac:dyDescent="0.2">
      <c r="AD77" s="4">
        <f>'ادخال البيانات'!A76</f>
        <v>0</v>
      </c>
      <c r="AE77" s="4">
        <f>'ادخال البيانات'!W76</f>
        <v>0</v>
      </c>
    </row>
    <row r="78" spans="30:31" x14ac:dyDescent="0.2">
      <c r="AD78" s="4">
        <f>'ادخال البيانات'!A77</f>
        <v>0</v>
      </c>
      <c r="AE78" s="4">
        <f>'ادخال البيانات'!W77</f>
        <v>0</v>
      </c>
    </row>
    <row r="79" spans="30:31" x14ac:dyDescent="0.2">
      <c r="AD79" s="4">
        <f>'ادخال البيانات'!A78</f>
        <v>0</v>
      </c>
      <c r="AE79" s="4">
        <f>'ادخال البيانات'!W78</f>
        <v>0</v>
      </c>
    </row>
    <row r="80" spans="30:31" x14ac:dyDescent="0.2">
      <c r="AD80" s="4">
        <f>'ادخال البيانات'!A79</f>
        <v>0</v>
      </c>
      <c r="AE80" s="4">
        <f>'ادخال البيانات'!W79</f>
        <v>0</v>
      </c>
    </row>
    <row r="81" spans="30:31" x14ac:dyDescent="0.2">
      <c r="AD81" s="4">
        <f>'ادخال البيانات'!A80</f>
        <v>0</v>
      </c>
      <c r="AE81" s="4">
        <f>'ادخال البيانات'!W80</f>
        <v>0</v>
      </c>
    </row>
    <row r="82" spans="30:31" x14ac:dyDescent="0.2">
      <c r="AD82" s="4">
        <f>'ادخال البيانات'!A81</f>
        <v>0</v>
      </c>
      <c r="AE82" s="4">
        <f>'ادخال البيانات'!W81</f>
        <v>0</v>
      </c>
    </row>
    <row r="83" spans="30:31" x14ac:dyDescent="0.2">
      <c r="AD83" s="4">
        <f>'ادخال البيانات'!A82</f>
        <v>0</v>
      </c>
      <c r="AE83" s="4">
        <f>'ادخال البيانات'!W82</f>
        <v>0</v>
      </c>
    </row>
    <row r="84" spans="30:31" x14ac:dyDescent="0.2">
      <c r="AD84" s="4">
        <f>'ادخال البيانات'!A83</f>
        <v>0</v>
      </c>
      <c r="AE84" s="4">
        <f>'ادخال البيانات'!W83</f>
        <v>0</v>
      </c>
    </row>
    <row r="85" spans="30:31" x14ac:dyDescent="0.2">
      <c r="AD85" s="4">
        <f>'ادخال البيانات'!A84</f>
        <v>0</v>
      </c>
      <c r="AE85" s="4">
        <f>'ادخال البيانات'!W84</f>
        <v>0</v>
      </c>
    </row>
    <row r="86" spans="30:31" x14ac:dyDescent="0.2">
      <c r="AD86" s="4">
        <f>'ادخال البيانات'!A85</f>
        <v>0</v>
      </c>
      <c r="AE86" s="4">
        <f>'ادخال البيانات'!W85</f>
        <v>0</v>
      </c>
    </row>
    <row r="87" spans="30:31" x14ac:dyDescent="0.2">
      <c r="AD87" s="4">
        <f>'ادخال البيانات'!A86</f>
        <v>0</v>
      </c>
      <c r="AE87" s="4">
        <f>'ادخال البيانات'!W86</f>
        <v>0</v>
      </c>
    </row>
    <row r="88" spans="30:31" x14ac:dyDescent="0.2">
      <c r="AD88" s="4">
        <f>'ادخال البيانات'!A87</f>
        <v>0</v>
      </c>
      <c r="AE88" s="4">
        <f>'ادخال البيانات'!W87</f>
        <v>0</v>
      </c>
    </row>
    <row r="89" spans="30:31" x14ac:dyDescent="0.2">
      <c r="AD89" s="4">
        <f>'ادخال البيانات'!A88</f>
        <v>0</v>
      </c>
      <c r="AE89" s="4">
        <f>'ادخال البيانات'!W88</f>
        <v>0</v>
      </c>
    </row>
    <row r="90" spans="30:31" x14ac:dyDescent="0.2">
      <c r="AD90" s="4">
        <f>'ادخال البيانات'!A89</f>
        <v>0</v>
      </c>
      <c r="AE90" s="4">
        <f>'ادخال البيانات'!W89</f>
        <v>0</v>
      </c>
    </row>
    <row r="91" spans="30:31" x14ac:dyDescent="0.2">
      <c r="AD91" s="4">
        <f>'ادخال البيانات'!A90</f>
        <v>0</v>
      </c>
      <c r="AE91" s="4">
        <f>'ادخال البيانات'!W90</f>
        <v>0</v>
      </c>
    </row>
    <row r="92" spans="30:31" x14ac:dyDescent="0.2">
      <c r="AD92" s="4">
        <f>'ادخال البيانات'!A91</f>
        <v>0</v>
      </c>
      <c r="AE92" s="4">
        <f>'ادخال البيانات'!W91</f>
        <v>0</v>
      </c>
    </row>
    <row r="93" spans="30:31" x14ac:dyDescent="0.2">
      <c r="AD93" s="4">
        <f>'ادخال البيانات'!A92</f>
        <v>0</v>
      </c>
      <c r="AE93" s="4">
        <f>'ادخال البيانات'!W92</f>
        <v>0</v>
      </c>
    </row>
    <row r="94" spans="30:31" x14ac:dyDescent="0.2">
      <c r="AD94" s="4">
        <f>'ادخال البيانات'!A93</f>
        <v>0</v>
      </c>
      <c r="AE94" s="4">
        <f>'ادخال البيانات'!W93</f>
        <v>0</v>
      </c>
    </row>
    <row r="95" spans="30:31" x14ac:dyDescent="0.2">
      <c r="AD95" s="4">
        <f>'ادخال البيانات'!A94</f>
        <v>0</v>
      </c>
      <c r="AE95" s="4">
        <f>'ادخال البيانات'!W94</f>
        <v>0</v>
      </c>
    </row>
    <row r="96" spans="30:31" x14ac:dyDescent="0.2">
      <c r="AD96" s="4">
        <f>'ادخال البيانات'!A95</f>
        <v>0</v>
      </c>
      <c r="AE96" s="4">
        <f>'ادخال البيانات'!W95</f>
        <v>0</v>
      </c>
    </row>
    <row r="97" spans="30:31" x14ac:dyDescent="0.2">
      <c r="AD97" s="4">
        <f>'ادخال البيانات'!A96</f>
        <v>0</v>
      </c>
      <c r="AE97" s="4">
        <f>'ادخال البيانات'!W96</f>
        <v>0</v>
      </c>
    </row>
    <row r="98" spans="30:31" x14ac:dyDescent="0.2">
      <c r="AD98" s="4">
        <f>'ادخال البيانات'!A97</f>
        <v>0</v>
      </c>
      <c r="AE98" s="4">
        <f>'ادخال البيانات'!W97</f>
        <v>0</v>
      </c>
    </row>
    <row r="99" spans="30:31" x14ac:dyDescent="0.2">
      <c r="AD99" s="4">
        <f>'ادخال البيانات'!A98</f>
        <v>0</v>
      </c>
      <c r="AE99" s="4">
        <f>'ادخال البيانات'!W98</f>
        <v>0</v>
      </c>
    </row>
    <row r="100" spans="30:31" x14ac:dyDescent="0.2">
      <c r="AD100" s="4">
        <f>'ادخال البيانات'!A99</f>
        <v>0</v>
      </c>
      <c r="AE100" s="4">
        <f>'ادخال البيانات'!W99</f>
        <v>0</v>
      </c>
    </row>
    <row r="101" spans="30:31" x14ac:dyDescent="0.2">
      <c r="AD101" s="4">
        <f>'ادخال البيانات'!A100</f>
        <v>0</v>
      </c>
      <c r="AE101" s="4">
        <f>'ادخال البيانات'!W100</f>
        <v>0</v>
      </c>
    </row>
    <row r="102" spans="30:31" x14ac:dyDescent="0.2">
      <c r="AD102" s="4">
        <f>'ادخال البيانات'!A101</f>
        <v>0</v>
      </c>
      <c r="AE102" s="4">
        <f>'ادخال البيانات'!W101</f>
        <v>0</v>
      </c>
    </row>
    <row r="103" spans="30:31" x14ac:dyDescent="0.2">
      <c r="AD103" s="4">
        <f>'ادخال البيانات'!A102</f>
        <v>0</v>
      </c>
      <c r="AE103" s="4">
        <f>'ادخال البيانات'!W102</f>
        <v>0</v>
      </c>
    </row>
    <row r="104" spans="30:31" x14ac:dyDescent="0.2">
      <c r="AD104" s="4">
        <f>'ادخال البيانات'!A103</f>
        <v>0</v>
      </c>
      <c r="AE104" s="4">
        <f>'ادخال البيانات'!W103</f>
        <v>0</v>
      </c>
    </row>
    <row r="105" spans="30:31" x14ac:dyDescent="0.2">
      <c r="AD105" s="4">
        <f>'ادخال البيانات'!A104</f>
        <v>0</v>
      </c>
      <c r="AE105" s="4">
        <f>'ادخال البيانات'!W104</f>
        <v>0</v>
      </c>
    </row>
    <row r="106" spans="30:31" x14ac:dyDescent="0.2">
      <c r="AD106" s="4">
        <f>'ادخال البيانات'!A105</f>
        <v>0</v>
      </c>
      <c r="AE106" s="4">
        <f>'ادخال البيانات'!W105</f>
        <v>0</v>
      </c>
    </row>
    <row r="107" spans="30:31" x14ac:dyDescent="0.2">
      <c r="AD107" s="4">
        <f>'ادخال البيانات'!A106</f>
        <v>0</v>
      </c>
      <c r="AE107" s="4">
        <f>'ادخال البيانات'!W106</f>
        <v>0</v>
      </c>
    </row>
    <row r="108" spans="30:31" x14ac:dyDescent="0.2">
      <c r="AD108" s="4">
        <f>'ادخال البيانات'!A107</f>
        <v>0</v>
      </c>
      <c r="AE108" s="4">
        <f>'ادخال البيانات'!W107</f>
        <v>0</v>
      </c>
    </row>
    <row r="109" spans="30:31" x14ac:dyDescent="0.2">
      <c r="AD109" s="4">
        <f>'ادخال البيانات'!A108</f>
        <v>0</v>
      </c>
      <c r="AE109" s="4">
        <f>'ادخال البيانات'!W108</f>
        <v>0</v>
      </c>
    </row>
    <row r="110" spans="30:31" x14ac:dyDescent="0.2">
      <c r="AD110" s="4">
        <f>'ادخال البيانات'!A109</f>
        <v>0</v>
      </c>
      <c r="AE110" s="4">
        <f>'ادخال البيانات'!W109</f>
        <v>0</v>
      </c>
    </row>
    <row r="111" spans="30:31" x14ac:dyDescent="0.2">
      <c r="AD111" s="4">
        <f>'ادخال البيانات'!A110</f>
        <v>0</v>
      </c>
      <c r="AE111" s="4">
        <f>'ادخال البيانات'!W110</f>
        <v>0</v>
      </c>
    </row>
    <row r="112" spans="30:31" x14ac:dyDescent="0.2">
      <c r="AD112" s="4">
        <f>'ادخال البيانات'!A111</f>
        <v>0</v>
      </c>
      <c r="AE112" s="4">
        <f>'ادخال البيانات'!W111</f>
        <v>0</v>
      </c>
    </row>
    <row r="113" spans="30:31" x14ac:dyDescent="0.2">
      <c r="AD113" s="4">
        <f>'ادخال البيانات'!A112</f>
        <v>0</v>
      </c>
      <c r="AE113" s="4">
        <f>'ادخال البيانات'!W112</f>
        <v>0</v>
      </c>
    </row>
    <row r="114" spans="30:31" x14ac:dyDescent="0.2">
      <c r="AD114" s="4">
        <f>'ادخال البيانات'!A113</f>
        <v>0</v>
      </c>
      <c r="AE114" s="4">
        <f>'ادخال البيانات'!W113</f>
        <v>0</v>
      </c>
    </row>
    <row r="115" spans="30:31" x14ac:dyDescent="0.2">
      <c r="AD115" s="4">
        <f>'ادخال البيانات'!A114</f>
        <v>0</v>
      </c>
      <c r="AE115" s="4">
        <f>'ادخال البيانات'!W114</f>
        <v>0</v>
      </c>
    </row>
    <row r="116" spans="30:31" x14ac:dyDescent="0.2">
      <c r="AD116" s="4">
        <f>'ادخال البيانات'!A115</f>
        <v>0</v>
      </c>
      <c r="AE116" s="4">
        <f>'ادخال البيانات'!W115</f>
        <v>0</v>
      </c>
    </row>
    <row r="117" spans="30:31" x14ac:dyDescent="0.2">
      <c r="AD117" s="4">
        <f>'ادخال البيانات'!A116</f>
        <v>0</v>
      </c>
      <c r="AE117" s="4">
        <f>'ادخال البيانات'!W116</f>
        <v>0</v>
      </c>
    </row>
    <row r="118" spans="30:31" x14ac:dyDescent="0.2">
      <c r="AD118" s="4">
        <f>'ادخال البيانات'!A117</f>
        <v>0</v>
      </c>
      <c r="AE118" s="4">
        <f>'ادخال البيانات'!W117</f>
        <v>0</v>
      </c>
    </row>
    <row r="119" spans="30:31" x14ac:dyDescent="0.2">
      <c r="AD119" s="4">
        <f>'ادخال البيانات'!A118</f>
        <v>0</v>
      </c>
      <c r="AE119" s="4">
        <f>'ادخال البيانات'!W118</f>
        <v>0</v>
      </c>
    </row>
    <row r="120" spans="30:31" x14ac:dyDescent="0.2">
      <c r="AD120" s="4">
        <f>'ادخال البيانات'!A119</f>
        <v>0</v>
      </c>
      <c r="AE120" s="4">
        <f>'ادخال البيانات'!W119</f>
        <v>0</v>
      </c>
    </row>
    <row r="121" spans="30:31" x14ac:dyDescent="0.2">
      <c r="AD121" s="4">
        <f>'ادخال البيانات'!A120</f>
        <v>0</v>
      </c>
      <c r="AE121" s="4">
        <f>'ادخال البيانات'!W120</f>
        <v>0</v>
      </c>
    </row>
    <row r="122" spans="30:31" x14ac:dyDescent="0.2">
      <c r="AD122" s="4">
        <f>'ادخال البيانات'!A121</f>
        <v>0</v>
      </c>
      <c r="AE122" s="4">
        <f>'ادخال البيانات'!W121</f>
        <v>0</v>
      </c>
    </row>
    <row r="123" spans="30:31" x14ac:dyDescent="0.2">
      <c r="AD123" s="4">
        <f>'ادخال البيانات'!A122</f>
        <v>0</v>
      </c>
      <c r="AE123" s="4">
        <f>'ادخال البيانات'!W122</f>
        <v>0</v>
      </c>
    </row>
    <row r="124" spans="30:31" x14ac:dyDescent="0.2">
      <c r="AD124" s="4">
        <f>'ادخال البيانات'!A123</f>
        <v>0</v>
      </c>
      <c r="AE124" s="4">
        <f>'ادخال البيانات'!W123</f>
        <v>0</v>
      </c>
    </row>
    <row r="125" spans="30:31" x14ac:dyDescent="0.2">
      <c r="AD125" s="4">
        <f>'ادخال البيانات'!A124</f>
        <v>0</v>
      </c>
      <c r="AE125" s="4">
        <f>'ادخال البيانات'!W124</f>
        <v>0</v>
      </c>
    </row>
    <row r="126" spans="30:31" x14ac:dyDescent="0.2">
      <c r="AD126" s="4">
        <f>'ادخال البيانات'!A125</f>
        <v>0</v>
      </c>
      <c r="AE126" s="4">
        <f>'ادخال البيانات'!W125</f>
        <v>0</v>
      </c>
    </row>
    <row r="127" spans="30:31" x14ac:dyDescent="0.2">
      <c r="AD127" s="4">
        <f>'ادخال البيانات'!A126</f>
        <v>0</v>
      </c>
      <c r="AE127" s="4">
        <f>'ادخال البيانات'!W126</f>
        <v>0</v>
      </c>
    </row>
    <row r="128" spans="30:31" x14ac:dyDescent="0.2">
      <c r="AD128" s="4">
        <f>'ادخال البيانات'!A127</f>
        <v>0</v>
      </c>
      <c r="AE128" s="4">
        <f>'ادخال البيانات'!W127</f>
        <v>0</v>
      </c>
    </row>
    <row r="129" spans="30:31" x14ac:dyDescent="0.2">
      <c r="AD129" s="4">
        <f>'ادخال البيانات'!A128</f>
        <v>0</v>
      </c>
      <c r="AE129" s="4">
        <f>'ادخال البيانات'!W128</f>
        <v>0</v>
      </c>
    </row>
    <row r="130" spans="30:31" x14ac:dyDescent="0.2">
      <c r="AD130" s="4">
        <f>'ادخال البيانات'!A129</f>
        <v>0</v>
      </c>
      <c r="AE130" s="4">
        <f>'ادخال البيانات'!W129</f>
        <v>0</v>
      </c>
    </row>
    <row r="131" spans="30:31" x14ac:dyDescent="0.2">
      <c r="AD131" s="4">
        <f>'ادخال البيانات'!A130</f>
        <v>0</v>
      </c>
      <c r="AE131" s="4">
        <f>'ادخال البيانات'!W130</f>
        <v>0</v>
      </c>
    </row>
    <row r="132" spans="30:31" x14ac:dyDescent="0.2">
      <c r="AD132" s="4">
        <f>'ادخال البيانات'!A131</f>
        <v>0</v>
      </c>
      <c r="AE132" s="4">
        <f>'ادخال البيانات'!W131</f>
        <v>0</v>
      </c>
    </row>
    <row r="133" spans="30:31" x14ac:dyDescent="0.2">
      <c r="AD133" s="4">
        <f>'ادخال البيانات'!A132</f>
        <v>0</v>
      </c>
      <c r="AE133" s="4">
        <f>'ادخال البيانات'!W132</f>
        <v>0</v>
      </c>
    </row>
    <row r="134" spans="30:31" x14ac:dyDescent="0.2">
      <c r="AD134" s="4">
        <f>'ادخال البيانات'!A133</f>
        <v>0</v>
      </c>
      <c r="AE134" s="4">
        <f>'ادخال البيانات'!W133</f>
        <v>0</v>
      </c>
    </row>
    <row r="135" spans="30:31" x14ac:dyDescent="0.2">
      <c r="AD135" s="4">
        <f>'ادخال البيانات'!A134</f>
        <v>0</v>
      </c>
      <c r="AE135" s="4">
        <f>'ادخال البيانات'!W134</f>
        <v>0</v>
      </c>
    </row>
    <row r="136" spans="30:31" x14ac:dyDescent="0.2">
      <c r="AD136" s="4">
        <f>'ادخال البيانات'!A135</f>
        <v>0</v>
      </c>
      <c r="AE136" s="4">
        <f>'ادخال البيانات'!W135</f>
        <v>0</v>
      </c>
    </row>
    <row r="137" spans="30:31" x14ac:dyDescent="0.2">
      <c r="AD137" s="4">
        <f>'ادخال البيانات'!A136</f>
        <v>0</v>
      </c>
      <c r="AE137" s="4">
        <f>'ادخال البيانات'!W136</f>
        <v>0</v>
      </c>
    </row>
    <row r="138" spans="30:31" x14ac:dyDescent="0.2">
      <c r="AD138" s="4">
        <f>'ادخال البيانات'!A137</f>
        <v>0</v>
      </c>
      <c r="AE138" s="4">
        <f>'ادخال البيانات'!W137</f>
        <v>0</v>
      </c>
    </row>
    <row r="139" spans="30:31" x14ac:dyDescent="0.2">
      <c r="AD139" s="4">
        <f>'ادخال البيانات'!A138</f>
        <v>0</v>
      </c>
      <c r="AE139" s="4">
        <f>'ادخال البيانات'!W138</f>
        <v>0</v>
      </c>
    </row>
    <row r="140" spans="30:31" x14ac:dyDescent="0.2">
      <c r="AD140" s="4">
        <f>'ادخال البيانات'!A139</f>
        <v>0</v>
      </c>
      <c r="AE140" s="4">
        <f>'ادخال البيانات'!W139</f>
        <v>0</v>
      </c>
    </row>
    <row r="141" spans="30:31" x14ac:dyDescent="0.2">
      <c r="AD141" s="4">
        <f>'ادخال البيانات'!A140</f>
        <v>0</v>
      </c>
      <c r="AE141" s="4">
        <f>'ادخال البيانات'!W140</f>
        <v>0</v>
      </c>
    </row>
    <row r="142" spans="30:31" x14ac:dyDescent="0.2">
      <c r="AD142" s="4">
        <f>'ادخال البيانات'!A141</f>
        <v>0</v>
      </c>
      <c r="AE142" s="4">
        <f>'ادخال البيانات'!W141</f>
        <v>0</v>
      </c>
    </row>
    <row r="143" spans="30:31" x14ac:dyDescent="0.2">
      <c r="AD143" s="4">
        <f>'ادخال البيانات'!A142</f>
        <v>0</v>
      </c>
      <c r="AE143" s="4">
        <f>'ادخال البيانات'!W142</f>
        <v>0</v>
      </c>
    </row>
    <row r="144" spans="30:31" x14ac:dyDescent="0.2">
      <c r="AD144" s="4">
        <f>'ادخال البيانات'!A143</f>
        <v>0</v>
      </c>
      <c r="AE144" s="4">
        <f>'ادخال البيانات'!W143</f>
        <v>0</v>
      </c>
    </row>
    <row r="145" spans="30:31" x14ac:dyDescent="0.2">
      <c r="AD145" s="4">
        <f>'ادخال البيانات'!A144</f>
        <v>0</v>
      </c>
      <c r="AE145" s="4">
        <f>'ادخال البيانات'!W144</f>
        <v>0</v>
      </c>
    </row>
    <row r="146" spans="30:31" x14ac:dyDescent="0.2">
      <c r="AD146" s="4">
        <f>'ادخال البيانات'!A145</f>
        <v>0</v>
      </c>
      <c r="AE146" s="4">
        <f>'ادخال البيانات'!W145</f>
        <v>0</v>
      </c>
    </row>
    <row r="147" spans="30:31" x14ac:dyDescent="0.2">
      <c r="AD147" s="4">
        <f>'ادخال البيانات'!A146</f>
        <v>0</v>
      </c>
      <c r="AE147" s="4">
        <f>'ادخال البيانات'!W146</f>
        <v>0</v>
      </c>
    </row>
    <row r="148" spans="30:31" x14ac:dyDescent="0.2">
      <c r="AD148" s="4">
        <f>'ادخال البيانات'!A147</f>
        <v>0</v>
      </c>
      <c r="AE148" s="4">
        <f>'ادخال البيانات'!W147</f>
        <v>0</v>
      </c>
    </row>
    <row r="149" spans="30:31" x14ac:dyDescent="0.2">
      <c r="AD149" s="4">
        <f>'ادخال البيانات'!A148</f>
        <v>0</v>
      </c>
      <c r="AE149" s="4">
        <f>'ادخال البيانات'!W148</f>
        <v>0</v>
      </c>
    </row>
    <row r="150" spans="30:31" x14ac:dyDescent="0.2">
      <c r="AD150" s="4">
        <f>'ادخال البيانات'!A149</f>
        <v>0</v>
      </c>
      <c r="AE150" s="4">
        <f>'ادخال البيانات'!W149</f>
        <v>0</v>
      </c>
    </row>
    <row r="151" spans="30:31" x14ac:dyDescent="0.2">
      <c r="AD151" s="4">
        <f>'ادخال البيانات'!A150</f>
        <v>0</v>
      </c>
      <c r="AE151" s="4">
        <f>'ادخال البيانات'!W150</f>
        <v>0</v>
      </c>
    </row>
    <row r="152" spans="30:31" x14ac:dyDescent="0.2">
      <c r="AD152" s="4">
        <f>'ادخال البيانات'!A151</f>
        <v>0</v>
      </c>
      <c r="AE152" s="4">
        <f>'ادخال البيانات'!W151</f>
        <v>0</v>
      </c>
    </row>
    <row r="153" spans="30:31" x14ac:dyDescent="0.2">
      <c r="AD153" s="4">
        <f>'ادخال البيانات'!A152</f>
        <v>0</v>
      </c>
      <c r="AE153" s="4">
        <f>'ادخال البيانات'!W152</f>
        <v>0</v>
      </c>
    </row>
    <row r="154" spans="30:31" x14ac:dyDescent="0.2">
      <c r="AD154" s="4">
        <f>'ادخال البيانات'!A153</f>
        <v>0</v>
      </c>
      <c r="AE154" s="4">
        <f>'ادخال البيانات'!W153</f>
        <v>0</v>
      </c>
    </row>
    <row r="155" spans="30:31" x14ac:dyDescent="0.2">
      <c r="AD155" s="4">
        <f>'ادخال البيانات'!A154</f>
        <v>0</v>
      </c>
      <c r="AE155" s="4">
        <f>'ادخال البيانات'!W154</f>
        <v>0</v>
      </c>
    </row>
    <row r="156" spans="30:31" x14ac:dyDescent="0.2">
      <c r="AD156" s="4">
        <f>'ادخال البيانات'!A155</f>
        <v>0</v>
      </c>
      <c r="AE156" s="4">
        <f>'ادخال البيانات'!W155</f>
        <v>0</v>
      </c>
    </row>
    <row r="157" spans="30:31" x14ac:dyDescent="0.2">
      <c r="AD157" s="4">
        <f>'ادخال البيانات'!A156</f>
        <v>0</v>
      </c>
      <c r="AE157" s="4">
        <f>'ادخال البيانات'!W156</f>
        <v>0</v>
      </c>
    </row>
    <row r="158" spans="30:31" x14ac:dyDescent="0.2">
      <c r="AD158" s="4">
        <f>'ادخال البيانات'!A157</f>
        <v>0</v>
      </c>
      <c r="AE158" s="4">
        <f>'ادخال البيانات'!W157</f>
        <v>0</v>
      </c>
    </row>
    <row r="159" spans="30:31" x14ac:dyDescent="0.2">
      <c r="AD159" s="4">
        <f>'ادخال البيانات'!A158</f>
        <v>0</v>
      </c>
      <c r="AE159" s="4">
        <f>'ادخال البيانات'!W158</f>
        <v>0</v>
      </c>
    </row>
    <row r="160" spans="30:31" x14ac:dyDescent="0.2">
      <c r="AD160" s="4">
        <f>'ادخال البيانات'!A159</f>
        <v>0</v>
      </c>
      <c r="AE160" s="4">
        <f>'ادخال البيانات'!W159</f>
        <v>0</v>
      </c>
    </row>
    <row r="161" spans="30:31" x14ac:dyDescent="0.2">
      <c r="AD161" s="4">
        <f>'ادخال البيانات'!A160</f>
        <v>0</v>
      </c>
      <c r="AE161" s="4">
        <f>'ادخال البيانات'!W160</f>
        <v>0</v>
      </c>
    </row>
    <row r="162" spans="30:31" x14ac:dyDescent="0.2">
      <c r="AD162" s="4">
        <f>'ادخال البيانات'!A161</f>
        <v>0</v>
      </c>
      <c r="AE162" s="4">
        <f>'ادخال البيانات'!W161</f>
        <v>0</v>
      </c>
    </row>
    <row r="163" spans="30:31" x14ac:dyDescent="0.2">
      <c r="AD163" s="4">
        <f>'ادخال البيانات'!A162</f>
        <v>0</v>
      </c>
      <c r="AE163" s="4">
        <f>'ادخال البيانات'!W162</f>
        <v>0</v>
      </c>
    </row>
    <row r="164" spans="30:31" x14ac:dyDescent="0.2">
      <c r="AD164" s="4">
        <f>'ادخال البيانات'!A163</f>
        <v>0</v>
      </c>
      <c r="AE164" s="4">
        <f>'ادخال البيانات'!W163</f>
        <v>0</v>
      </c>
    </row>
    <row r="165" spans="30:31" x14ac:dyDescent="0.2">
      <c r="AD165" s="4">
        <f>'ادخال البيانات'!A164</f>
        <v>0</v>
      </c>
      <c r="AE165" s="4">
        <f>'ادخال البيانات'!W164</f>
        <v>0</v>
      </c>
    </row>
    <row r="166" spans="30:31" x14ac:dyDescent="0.2">
      <c r="AD166" s="4">
        <f>'ادخال البيانات'!A165</f>
        <v>0</v>
      </c>
      <c r="AE166" s="4">
        <f>'ادخال البيانات'!W165</f>
        <v>0</v>
      </c>
    </row>
    <row r="167" spans="30:31" x14ac:dyDescent="0.2">
      <c r="AD167" s="4">
        <f>'ادخال البيانات'!A166</f>
        <v>0</v>
      </c>
      <c r="AE167" s="4">
        <f>'ادخال البيانات'!W166</f>
        <v>0</v>
      </c>
    </row>
    <row r="168" spans="30:31" x14ac:dyDescent="0.2">
      <c r="AD168" s="4">
        <f>'ادخال البيانات'!A167</f>
        <v>0</v>
      </c>
      <c r="AE168" s="4">
        <f>'ادخال البيانات'!W167</f>
        <v>0</v>
      </c>
    </row>
    <row r="169" spans="30:31" x14ac:dyDescent="0.2">
      <c r="AD169" s="4">
        <f>'ادخال البيانات'!A168</f>
        <v>0</v>
      </c>
      <c r="AE169" s="4">
        <f>'ادخال البيانات'!W168</f>
        <v>0</v>
      </c>
    </row>
    <row r="170" spans="30:31" x14ac:dyDescent="0.2">
      <c r="AD170" s="4">
        <f>'ادخال البيانات'!A169</f>
        <v>0</v>
      </c>
      <c r="AE170" s="4">
        <f>'ادخال البيانات'!W169</f>
        <v>0</v>
      </c>
    </row>
    <row r="171" spans="30:31" x14ac:dyDescent="0.2">
      <c r="AD171" s="4">
        <f>'ادخال البيانات'!A170</f>
        <v>0</v>
      </c>
      <c r="AE171" s="4">
        <f>'ادخال البيانات'!W170</f>
        <v>0</v>
      </c>
    </row>
    <row r="172" spans="30:31" x14ac:dyDescent="0.2">
      <c r="AD172" s="4">
        <f>'ادخال البيانات'!A171</f>
        <v>0</v>
      </c>
      <c r="AE172" s="4">
        <f>'ادخال البيانات'!W171</f>
        <v>0</v>
      </c>
    </row>
    <row r="173" spans="30:31" x14ac:dyDescent="0.2">
      <c r="AD173" s="4">
        <f>'ادخال البيانات'!A172</f>
        <v>0</v>
      </c>
      <c r="AE173" s="4">
        <f>'ادخال البيانات'!W172</f>
        <v>0</v>
      </c>
    </row>
    <row r="174" spans="30:31" x14ac:dyDescent="0.2">
      <c r="AD174" s="4">
        <f>'ادخال البيانات'!A173</f>
        <v>0</v>
      </c>
      <c r="AE174" s="4">
        <f>'ادخال البيانات'!W173</f>
        <v>0</v>
      </c>
    </row>
    <row r="175" spans="30:31" x14ac:dyDescent="0.2">
      <c r="AD175" s="4">
        <f>'ادخال البيانات'!A174</f>
        <v>0</v>
      </c>
      <c r="AE175" s="4">
        <f>'ادخال البيانات'!W174</f>
        <v>0</v>
      </c>
    </row>
    <row r="176" spans="30:31" x14ac:dyDescent="0.2">
      <c r="AD176" s="4">
        <f>'ادخال البيانات'!A175</f>
        <v>0</v>
      </c>
      <c r="AE176" s="4">
        <f>'ادخال البيانات'!W175</f>
        <v>0</v>
      </c>
    </row>
    <row r="177" spans="30:31" x14ac:dyDescent="0.2">
      <c r="AD177" s="4">
        <f>'ادخال البيانات'!A176</f>
        <v>0</v>
      </c>
      <c r="AE177" s="4">
        <f>'ادخال البيانات'!W176</f>
        <v>0</v>
      </c>
    </row>
    <row r="178" spans="30:31" x14ac:dyDescent="0.2">
      <c r="AD178" s="4">
        <f>'ادخال البيانات'!A177</f>
        <v>0</v>
      </c>
      <c r="AE178" s="4">
        <f>'ادخال البيانات'!W177</f>
        <v>0</v>
      </c>
    </row>
    <row r="179" spans="30:31" x14ac:dyDescent="0.2">
      <c r="AD179" s="4">
        <f>'ادخال البيانات'!A178</f>
        <v>0</v>
      </c>
      <c r="AE179" s="4">
        <f>'ادخال البيانات'!W178</f>
        <v>0</v>
      </c>
    </row>
    <row r="180" spans="30:31" x14ac:dyDescent="0.2">
      <c r="AD180" s="4">
        <f>'ادخال البيانات'!A179</f>
        <v>0</v>
      </c>
      <c r="AE180" s="4">
        <f>'ادخال البيانات'!W179</f>
        <v>0</v>
      </c>
    </row>
    <row r="181" spans="30:31" x14ac:dyDescent="0.2">
      <c r="AD181" s="4">
        <f>'ادخال البيانات'!A180</f>
        <v>0</v>
      </c>
      <c r="AE181" s="4">
        <f>'ادخال البيانات'!W180</f>
        <v>0</v>
      </c>
    </row>
    <row r="182" spans="30:31" x14ac:dyDescent="0.2">
      <c r="AD182" s="4">
        <f>'ادخال البيانات'!A181</f>
        <v>0</v>
      </c>
      <c r="AE182" s="4">
        <f>'ادخال البيانات'!W181</f>
        <v>0</v>
      </c>
    </row>
    <row r="183" spans="30:31" x14ac:dyDescent="0.2">
      <c r="AD183" s="4">
        <f>'ادخال البيانات'!A182</f>
        <v>0</v>
      </c>
      <c r="AE183" s="4">
        <f>'ادخال البيانات'!W182</f>
        <v>0</v>
      </c>
    </row>
    <row r="184" spans="30:31" x14ac:dyDescent="0.2">
      <c r="AD184" s="4">
        <f>'ادخال البيانات'!A183</f>
        <v>0</v>
      </c>
      <c r="AE184" s="4">
        <f>'ادخال البيانات'!W183</f>
        <v>0</v>
      </c>
    </row>
    <row r="185" spans="30:31" x14ac:dyDescent="0.2">
      <c r="AD185" s="4">
        <f>'ادخال البيانات'!A184</f>
        <v>0</v>
      </c>
      <c r="AE185" s="4">
        <f>'ادخال البيانات'!W184</f>
        <v>0</v>
      </c>
    </row>
    <row r="186" spans="30:31" x14ac:dyDescent="0.2">
      <c r="AD186" s="4">
        <f>'ادخال البيانات'!A185</f>
        <v>0</v>
      </c>
      <c r="AE186" s="4">
        <f>'ادخال البيانات'!W185</f>
        <v>0</v>
      </c>
    </row>
    <row r="187" spans="30:31" x14ac:dyDescent="0.2">
      <c r="AD187" s="4">
        <f>'ادخال البيانات'!A186</f>
        <v>0</v>
      </c>
      <c r="AE187" s="4">
        <f>'ادخال البيانات'!W186</f>
        <v>0</v>
      </c>
    </row>
    <row r="188" spans="30:31" x14ac:dyDescent="0.2">
      <c r="AD188" s="4">
        <f>'ادخال البيانات'!A187</f>
        <v>0</v>
      </c>
      <c r="AE188" s="4">
        <f>'ادخال البيانات'!W187</f>
        <v>0</v>
      </c>
    </row>
    <row r="189" spans="30:31" x14ac:dyDescent="0.2">
      <c r="AD189" s="4">
        <f>'ادخال البيانات'!A188</f>
        <v>0</v>
      </c>
      <c r="AE189" s="4">
        <f>'ادخال البيانات'!W188</f>
        <v>0</v>
      </c>
    </row>
    <row r="190" spans="30:31" x14ac:dyDescent="0.2">
      <c r="AD190" s="4">
        <f>'ادخال البيانات'!A189</f>
        <v>0</v>
      </c>
      <c r="AE190" s="4">
        <f>'ادخال البيانات'!W189</f>
        <v>0</v>
      </c>
    </row>
    <row r="191" spans="30:31" x14ac:dyDescent="0.2">
      <c r="AD191" s="4">
        <f>'ادخال البيانات'!A190</f>
        <v>0</v>
      </c>
      <c r="AE191" s="4">
        <f>'ادخال البيانات'!W190</f>
        <v>0</v>
      </c>
    </row>
    <row r="192" spans="30:31" x14ac:dyDescent="0.2">
      <c r="AD192" s="4">
        <f>'ادخال البيانات'!A191</f>
        <v>0</v>
      </c>
      <c r="AE192" s="4">
        <f>'ادخال البيانات'!W191</f>
        <v>0</v>
      </c>
    </row>
    <row r="193" spans="30:31" x14ac:dyDescent="0.2">
      <c r="AD193" s="4">
        <f>'ادخال البيانات'!A192</f>
        <v>0</v>
      </c>
      <c r="AE193" s="4">
        <f>'ادخال البيانات'!W192</f>
        <v>0</v>
      </c>
    </row>
    <row r="194" spans="30:31" x14ac:dyDescent="0.2">
      <c r="AD194" s="4">
        <f>'ادخال البيانات'!A193</f>
        <v>0</v>
      </c>
      <c r="AE194" s="4">
        <f>'ادخال البيانات'!W193</f>
        <v>0</v>
      </c>
    </row>
    <row r="195" spans="30:31" x14ac:dyDescent="0.2">
      <c r="AD195" s="4">
        <f>'ادخال البيانات'!A194</f>
        <v>0</v>
      </c>
      <c r="AE195" s="4">
        <f>'ادخال البيانات'!W194</f>
        <v>0</v>
      </c>
    </row>
    <row r="196" spans="30:31" x14ac:dyDescent="0.2">
      <c r="AD196" s="4">
        <f>'ادخال البيانات'!A195</f>
        <v>0</v>
      </c>
      <c r="AE196" s="4">
        <f>'ادخال البيانات'!W195</f>
        <v>0</v>
      </c>
    </row>
    <row r="197" spans="30:31" x14ac:dyDescent="0.2">
      <c r="AD197" s="4">
        <f>'ادخال البيانات'!A196</f>
        <v>0</v>
      </c>
      <c r="AE197" s="4">
        <f>'ادخال البيانات'!W196</f>
        <v>0</v>
      </c>
    </row>
    <row r="198" spans="30:31" x14ac:dyDescent="0.2">
      <c r="AD198" s="4">
        <f>'ادخال البيانات'!A197</f>
        <v>0</v>
      </c>
      <c r="AE198" s="4">
        <f>'ادخال البيانات'!W197</f>
        <v>0</v>
      </c>
    </row>
    <row r="199" spans="30:31" x14ac:dyDescent="0.2">
      <c r="AD199" s="4">
        <f>'ادخال البيانات'!A198</f>
        <v>0</v>
      </c>
      <c r="AE199" s="4">
        <f>'ادخال البيانات'!W198</f>
        <v>0</v>
      </c>
    </row>
    <row r="200" spans="30:31" x14ac:dyDescent="0.2">
      <c r="AD200" s="4">
        <f>'ادخال البيانات'!A199</f>
        <v>0</v>
      </c>
      <c r="AE200" s="4">
        <f>'ادخال البيانات'!W199</f>
        <v>0</v>
      </c>
    </row>
    <row r="201" spans="30:31" x14ac:dyDescent="0.2">
      <c r="AD201" s="4">
        <f>'ادخال البيانات'!A200</f>
        <v>0</v>
      </c>
      <c r="AE201" s="4">
        <f>'ادخال البيانات'!W200</f>
        <v>0</v>
      </c>
    </row>
    <row r="202" spans="30:31" x14ac:dyDescent="0.2">
      <c r="AD202" s="4">
        <f>'ادخال البيانات'!A201</f>
        <v>0</v>
      </c>
      <c r="AE202" s="4">
        <f>'ادخال البيانات'!W201</f>
        <v>0</v>
      </c>
    </row>
    <row r="203" spans="30:31" x14ac:dyDescent="0.2">
      <c r="AD203" s="4">
        <f>'ادخال البيانات'!A202</f>
        <v>0</v>
      </c>
      <c r="AE203" s="4">
        <f>'ادخال البيانات'!W202</f>
        <v>0</v>
      </c>
    </row>
    <row r="204" spans="30:31" x14ac:dyDescent="0.2">
      <c r="AD204" s="4">
        <f>'ادخال البيانات'!A203</f>
        <v>0</v>
      </c>
      <c r="AE204" s="4">
        <f>'ادخال البيانات'!W203</f>
        <v>0</v>
      </c>
    </row>
    <row r="205" spans="30:31" x14ac:dyDescent="0.2">
      <c r="AD205" s="4">
        <f>'ادخال البيانات'!A204</f>
        <v>0</v>
      </c>
      <c r="AE205" s="4">
        <f>'ادخال البيانات'!W204</f>
        <v>0</v>
      </c>
    </row>
    <row r="206" spans="30:31" x14ac:dyDescent="0.2">
      <c r="AD206" s="4">
        <f>'ادخال البيانات'!A205</f>
        <v>0</v>
      </c>
      <c r="AE206" s="4">
        <f>'ادخال البيانات'!W205</f>
        <v>0</v>
      </c>
    </row>
    <row r="207" spans="30:31" x14ac:dyDescent="0.2">
      <c r="AD207" s="4">
        <f>'ادخال البيانات'!A206</f>
        <v>0</v>
      </c>
      <c r="AE207" s="4">
        <f>'ادخال البيانات'!W206</f>
        <v>0</v>
      </c>
    </row>
    <row r="208" spans="30:31" x14ac:dyDescent="0.2">
      <c r="AD208" s="4">
        <f>'ادخال البيانات'!A207</f>
        <v>0</v>
      </c>
      <c r="AE208" s="4">
        <f>'ادخال البيانات'!W207</f>
        <v>0</v>
      </c>
    </row>
    <row r="209" spans="30:31" x14ac:dyDescent="0.2">
      <c r="AD209" s="4">
        <f>'ادخال البيانات'!A208</f>
        <v>0</v>
      </c>
      <c r="AE209" s="4">
        <f>'ادخال البيانات'!W208</f>
        <v>0</v>
      </c>
    </row>
    <row r="210" spans="30:31" x14ac:dyDescent="0.2">
      <c r="AD210" s="4">
        <f>'ادخال البيانات'!A209</f>
        <v>0</v>
      </c>
      <c r="AE210" s="4">
        <f>'ادخال البيانات'!W209</f>
        <v>0</v>
      </c>
    </row>
    <row r="211" spans="30:31" x14ac:dyDescent="0.2">
      <c r="AD211" s="4">
        <f>'ادخال البيانات'!A210</f>
        <v>0</v>
      </c>
      <c r="AE211" s="4">
        <f>'ادخال البيانات'!W210</f>
        <v>0</v>
      </c>
    </row>
    <row r="212" spans="30:31" x14ac:dyDescent="0.2">
      <c r="AD212" s="4">
        <f>'ادخال البيانات'!A211</f>
        <v>0</v>
      </c>
      <c r="AE212" s="4">
        <f>'ادخال البيانات'!W211</f>
        <v>0</v>
      </c>
    </row>
    <row r="213" spans="30:31" x14ac:dyDescent="0.2">
      <c r="AD213" s="4">
        <f>'ادخال البيانات'!A212</f>
        <v>0</v>
      </c>
      <c r="AE213" s="4">
        <f>'ادخال البيانات'!W212</f>
        <v>0</v>
      </c>
    </row>
    <row r="214" spans="30:31" x14ac:dyDescent="0.2">
      <c r="AD214" s="4">
        <f>'ادخال البيانات'!A213</f>
        <v>0</v>
      </c>
      <c r="AE214" s="4">
        <f>'ادخال البيانات'!W213</f>
        <v>0</v>
      </c>
    </row>
    <row r="215" spans="30:31" x14ac:dyDescent="0.2">
      <c r="AD215" s="4">
        <f>'ادخال البيانات'!A214</f>
        <v>0</v>
      </c>
      <c r="AE215" s="4">
        <f>'ادخال البيانات'!W214</f>
        <v>0</v>
      </c>
    </row>
    <row r="216" spans="30:31" x14ac:dyDescent="0.2">
      <c r="AD216" s="4">
        <f>'ادخال البيانات'!A215</f>
        <v>0</v>
      </c>
      <c r="AE216" s="4">
        <f>'ادخال البيانات'!W215</f>
        <v>0</v>
      </c>
    </row>
    <row r="217" spans="30:31" x14ac:dyDescent="0.2">
      <c r="AD217" s="4">
        <f>'ادخال البيانات'!A216</f>
        <v>0</v>
      </c>
      <c r="AE217" s="4">
        <f>'ادخال البيانات'!W216</f>
        <v>0</v>
      </c>
    </row>
    <row r="218" spans="30:31" x14ac:dyDescent="0.2">
      <c r="AD218" s="4">
        <f>'ادخال البيانات'!A217</f>
        <v>0</v>
      </c>
      <c r="AE218" s="4">
        <f>'ادخال البيانات'!W217</f>
        <v>0</v>
      </c>
    </row>
    <row r="219" spans="30:31" x14ac:dyDescent="0.2">
      <c r="AD219" s="4">
        <f>'ادخال البيانات'!A218</f>
        <v>0</v>
      </c>
      <c r="AE219" s="4">
        <f>'ادخال البيانات'!W218</f>
        <v>0</v>
      </c>
    </row>
    <row r="220" spans="30:31" x14ac:dyDescent="0.2">
      <c r="AD220" s="4">
        <f>'ادخال البيانات'!A219</f>
        <v>0</v>
      </c>
      <c r="AE220" s="4">
        <f>'ادخال البيانات'!W219</f>
        <v>0</v>
      </c>
    </row>
    <row r="221" spans="30:31" x14ac:dyDescent="0.2">
      <c r="AD221" s="4">
        <f>'ادخال البيانات'!A220</f>
        <v>0</v>
      </c>
      <c r="AE221" s="4">
        <f>'ادخال البيانات'!W220</f>
        <v>0</v>
      </c>
    </row>
    <row r="222" spans="30:31" x14ac:dyDescent="0.2">
      <c r="AD222" s="4">
        <f>'ادخال البيانات'!A221</f>
        <v>0</v>
      </c>
      <c r="AE222" s="4">
        <f>'ادخال البيانات'!W221</f>
        <v>0</v>
      </c>
    </row>
    <row r="223" spans="30:31" x14ac:dyDescent="0.2">
      <c r="AD223" s="4">
        <f>'ادخال البيانات'!A222</f>
        <v>0</v>
      </c>
      <c r="AE223" s="4">
        <f>'ادخال البيانات'!W222</f>
        <v>0</v>
      </c>
    </row>
    <row r="224" spans="30:31" x14ac:dyDescent="0.2">
      <c r="AD224" s="4">
        <f>'ادخال البيانات'!A223</f>
        <v>0</v>
      </c>
      <c r="AE224" s="4">
        <f>'ادخال البيانات'!W223</f>
        <v>0</v>
      </c>
    </row>
    <row r="225" spans="30:31" x14ac:dyDescent="0.2">
      <c r="AD225" s="4">
        <f>'ادخال البيانات'!A224</f>
        <v>0</v>
      </c>
      <c r="AE225" s="4">
        <f>'ادخال البيانات'!W224</f>
        <v>0</v>
      </c>
    </row>
    <row r="226" spans="30:31" x14ac:dyDescent="0.2">
      <c r="AD226" s="4">
        <f>'ادخال البيانات'!A225</f>
        <v>0</v>
      </c>
      <c r="AE226" s="4">
        <f>'ادخال البيانات'!W225</f>
        <v>0</v>
      </c>
    </row>
    <row r="227" spans="30:31" x14ac:dyDescent="0.2">
      <c r="AD227" s="4">
        <f>'ادخال البيانات'!A226</f>
        <v>0</v>
      </c>
      <c r="AE227" s="4">
        <f>'ادخال البيانات'!W226</f>
        <v>0</v>
      </c>
    </row>
    <row r="228" spans="30:31" x14ac:dyDescent="0.2">
      <c r="AD228" s="4">
        <f>'ادخال البيانات'!A227</f>
        <v>0</v>
      </c>
      <c r="AE228" s="4">
        <f>'ادخال البيانات'!W227</f>
        <v>0</v>
      </c>
    </row>
    <row r="229" spans="30:31" x14ac:dyDescent="0.2">
      <c r="AD229" s="4">
        <f>'ادخال البيانات'!A228</f>
        <v>0</v>
      </c>
      <c r="AE229" s="4">
        <f>'ادخال البيانات'!W228</f>
        <v>0</v>
      </c>
    </row>
    <row r="230" spans="30:31" x14ac:dyDescent="0.2">
      <c r="AD230" s="4">
        <f>'ادخال البيانات'!A229</f>
        <v>0</v>
      </c>
      <c r="AE230" s="4">
        <f>'ادخال البيانات'!W229</f>
        <v>0</v>
      </c>
    </row>
    <row r="231" spans="30:31" x14ac:dyDescent="0.2">
      <c r="AD231" s="4">
        <f>'ادخال البيانات'!A230</f>
        <v>0</v>
      </c>
      <c r="AE231" s="4">
        <f>'ادخال البيانات'!W230</f>
        <v>0</v>
      </c>
    </row>
    <row r="232" spans="30:31" x14ac:dyDescent="0.2">
      <c r="AD232" s="4">
        <f>'ادخال البيانات'!A231</f>
        <v>0</v>
      </c>
      <c r="AE232" s="4">
        <f>'ادخال البيانات'!W231</f>
        <v>0</v>
      </c>
    </row>
    <row r="233" spans="30:31" x14ac:dyDescent="0.2">
      <c r="AD233" s="4">
        <f>'ادخال البيانات'!A232</f>
        <v>0</v>
      </c>
      <c r="AE233" s="4">
        <f>'ادخال البيانات'!W232</f>
        <v>0</v>
      </c>
    </row>
    <row r="234" spans="30:31" x14ac:dyDescent="0.2">
      <c r="AD234" s="4">
        <f>'ادخال البيانات'!A233</f>
        <v>0</v>
      </c>
      <c r="AE234" s="4">
        <f>'ادخال البيانات'!W233</f>
        <v>0</v>
      </c>
    </row>
    <row r="235" spans="30:31" x14ac:dyDescent="0.2">
      <c r="AD235" s="4">
        <f>'ادخال البيانات'!A234</f>
        <v>0</v>
      </c>
      <c r="AE235" s="4">
        <f>'ادخال البيانات'!W234</f>
        <v>0</v>
      </c>
    </row>
    <row r="236" spans="30:31" x14ac:dyDescent="0.2">
      <c r="AD236" s="4">
        <f>'ادخال البيانات'!A235</f>
        <v>0</v>
      </c>
      <c r="AE236" s="4">
        <f>'ادخال البيانات'!W235</f>
        <v>0</v>
      </c>
    </row>
    <row r="237" spans="30:31" x14ac:dyDescent="0.2">
      <c r="AD237" s="4">
        <f>'ادخال البيانات'!A236</f>
        <v>0</v>
      </c>
      <c r="AE237" s="4">
        <f>'ادخال البيانات'!W236</f>
        <v>0</v>
      </c>
    </row>
    <row r="238" spans="30:31" x14ac:dyDescent="0.2">
      <c r="AD238" s="4">
        <f>'ادخال البيانات'!A237</f>
        <v>0</v>
      </c>
      <c r="AE238" s="4">
        <f>'ادخال البيانات'!W237</f>
        <v>0</v>
      </c>
    </row>
    <row r="239" spans="30:31" x14ac:dyDescent="0.2">
      <c r="AD239" s="4">
        <f>'ادخال البيانات'!A238</f>
        <v>0</v>
      </c>
      <c r="AE239" s="4">
        <f>'ادخال البيانات'!W238</f>
        <v>0</v>
      </c>
    </row>
    <row r="240" spans="30:31" x14ac:dyDescent="0.2">
      <c r="AD240" s="4">
        <f>'ادخال البيانات'!A239</f>
        <v>0</v>
      </c>
      <c r="AE240" s="4">
        <f>'ادخال البيانات'!W239</f>
        <v>0</v>
      </c>
    </row>
    <row r="241" spans="30:31" x14ac:dyDescent="0.2">
      <c r="AD241" s="4">
        <f>'ادخال البيانات'!A240</f>
        <v>0</v>
      </c>
      <c r="AE241" s="4">
        <f>'ادخال البيانات'!W240</f>
        <v>0</v>
      </c>
    </row>
    <row r="242" spans="30:31" x14ac:dyDescent="0.2">
      <c r="AD242" s="4">
        <f>'ادخال البيانات'!A241</f>
        <v>0</v>
      </c>
      <c r="AE242" s="4">
        <f>'ادخال البيانات'!W241</f>
        <v>0</v>
      </c>
    </row>
    <row r="243" spans="30:31" x14ac:dyDescent="0.2">
      <c r="AD243" s="4">
        <f>'ادخال البيانات'!A242</f>
        <v>0</v>
      </c>
      <c r="AE243" s="4">
        <f>'ادخال البيانات'!W242</f>
        <v>0</v>
      </c>
    </row>
    <row r="244" spans="30:31" x14ac:dyDescent="0.2">
      <c r="AD244" s="4">
        <f>'ادخال البيانات'!A243</f>
        <v>0</v>
      </c>
      <c r="AE244" s="4">
        <f>'ادخال البيانات'!W243</f>
        <v>0</v>
      </c>
    </row>
    <row r="245" spans="30:31" x14ac:dyDescent="0.2">
      <c r="AD245" s="4">
        <f>'ادخال البيانات'!A244</f>
        <v>0</v>
      </c>
      <c r="AE245" s="4">
        <f>'ادخال البيانات'!W244</f>
        <v>0</v>
      </c>
    </row>
    <row r="246" spans="30:31" x14ac:dyDescent="0.2">
      <c r="AD246" s="4">
        <f>'ادخال البيانات'!A245</f>
        <v>0</v>
      </c>
      <c r="AE246" s="4">
        <f>'ادخال البيانات'!W245</f>
        <v>0</v>
      </c>
    </row>
    <row r="247" spans="30:31" x14ac:dyDescent="0.2">
      <c r="AD247" s="4">
        <f>'ادخال البيانات'!A246</f>
        <v>0</v>
      </c>
      <c r="AE247" s="4">
        <f>'ادخال البيانات'!W246</f>
        <v>0</v>
      </c>
    </row>
    <row r="248" spans="30:31" x14ac:dyDescent="0.2">
      <c r="AD248" s="4">
        <f>'ادخال البيانات'!A247</f>
        <v>0</v>
      </c>
      <c r="AE248" s="4">
        <f>'ادخال البيانات'!W247</f>
        <v>0</v>
      </c>
    </row>
    <row r="249" spans="30:31" x14ac:dyDescent="0.2">
      <c r="AD249" s="4">
        <f>'ادخال البيانات'!A248</f>
        <v>0</v>
      </c>
      <c r="AE249" s="4">
        <f>'ادخال البيانات'!W248</f>
        <v>0</v>
      </c>
    </row>
    <row r="250" spans="30:31" x14ac:dyDescent="0.2">
      <c r="AD250" s="4">
        <f>'ادخال البيانات'!A249</f>
        <v>0</v>
      </c>
      <c r="AE250" s="4">
        <f>'ادخال البيانات'!W249</f>
        <v>0</v>
      </c>
    </row>
    <row r="251" spans="30:31" x14ac:dyDescent="0.2">
      <c r="AD251" s="4">
        <f>'ادخال البيانات'!A250</f>
        <v>0</v>
      </c>
      <c r="AE251" s="4">
        <f>'ادخال البيانات'!W250</f>
        <v>0</v>
      </c>
    </row>
    <row r="252" spans="30:31" x14ac:dyDescent="0.2">
      <c r="AD252" s="4">
        <f>'ادخال البيانات'!A251</f>
        <v>0</v>
      </c>
      <c r="AE252" s="4">
        <f>'ادخال البيانات'!W251</f>
        <v>0</v>
      </c>
    </row>
    <row r="253" spans="30:31" x14ac:dyDescent="0.2">
      <c r="AD253" s="4">
        <f>'ادخال البيانات'!A252</f>
        <v>0</v>
      </c>
      <c r="AE253" s="4">
        <f>'ادخال البيانات'!W252</f>
        <v>0</v>
      </c>
    </row>
    <row r="254" spans="30:31" x14ac:dyDescent="0.2">
      <c r="AD254" s="4">
        <f>'ادخال البيانات'!A253</f>
        <v>0</v>
      </c>
      <c r="AE254" s="4">
        <f>'ادخال البيانات'!W253</f>
        <v>0</v>
      </c>
    </row>
    <row r="255" spans="30:31" x14ac:dyDescent="0.2">
      <c r="AD255" s="4">
        <f>'ادخال البيانات'!A254</f>
        <v>0</v>
      </c>
      <c r="AE255" s="4">
        <f>'ادخال البيانات'!W254</f>
        <v>0</v>
      </c>
    </row>
    <row r="256" spans="30:31" x14ac:dyDescent="0.2">
      <c r="AD256" s="4">
        <f>'ادخال البيانات'!A255</f>
        <v>0</v>
      </c>
      <c r="AE256" s="4">
        <f>'ادخال البيانات'!W255</f>
        <v>0</v>
      </c>
    </row>
    <row r="257" spans="30:31" x14ac:dyDescent="0.2">
      <c r="AD257" s="4">
        <f>'ادخال البيانات'!A256</f>
        <v>0</v>
      </c>
      <c r="AE257" s="4">
        <f>'ادخال البيانات'!W256</f>
        <v>0</v>
      </c>
    </row>
    <row r="258" spans="30:31" x14ac:dyDescent="0.2">
      <c r="AD258" s="4">
        <f>'ادخال البيانات'!A257</f>
        <v>0</v>
      </c>
      <c r="AE258" s="4">
        <f>'ادخال البيانات'!W257</f>
        <v>0</v>
      </c>
    </row>
    <row r="259" spans="30:31" x14ac:dyDescent="0.2">
      <c r="AD259" s="4">
        <f>'ادخال البيانات'!A258</f>
        <v>0</v>
      </c>
      <c r="AE259" s="4">
        <f>'ادخال البيانات'!W258</f>
        <v>0</v>
      </c>
    </row>
    <row r="260" spans="30:31" x14ac:dyDescent="0.2">
      <c r="AD260" s="4">
        <f>'ادخال البيانات'!A259</f>
        <v>0</v>
      </c>
      <c r="AE260" s="4">
        <f>'ادخال البيانات'!W259</f>
        <v>0</v>
      </c>
    </row>
    <row r="261" spans="30:31" x14ac:dyDescent="0.2">
      <c r="AD261" s="4">
        <f>'ادخال البيانات'!A260</f>
        <v>0</v>
      </c>
      <c r="AE261" s="4">
        <f>'ادخال البيانات'!W260</f>
        <v>0</v>
      </c>
    </row>
    <row r="262" spans="30:31" x14ac:dyDescent="0.2">
      <c r="AD262" s="4">
        <f>'ادخال البيانات'!A261</f>
        <v>0</v>
      </c>
      <c r="AE262" s="4">
        <f>'ادخال البيانات'!W261</f>
        <v>0</v>
      </c>
    </row>
    <row r="263" spans="30:31" x14ac:dyDescent="0.2">
      <c r="AD263" s="4">
        <f>'ادخال البيانات'!A262</f>
        <v>0</v>
      </c>
      <c r="AE263" s="4">
        <f>'ادخال البيانات'!W262</f>
        <v>0</v>
      </c>
    </row>
    <row r="264" spans="30:31" x14ac:dyDescent="0.2">
      <c r="AD264" s="4">
        <f>'ادخال البيانات'!A263</f>
        <v>0</v>
      </c>
      <c r="AE264" s="4">
        <f>'ادخال البيانات'!W263</f>
        <v>0</v>
      </c>
    </row>
    <row r="265" spans="30:31" x14ac:dyDescent="0.2">
      <c r="AD265" s="4">
        <f>'ادخال البيانات'!A264</f>
        <v>0</v>
      </c>
      <c r="AE265" s="4">
        <f>'ادخال البيانات'!W264</f>
        <v>0</v>
      </c>
    </row>
    <row r="266" spans="30:31" x14ac:dyDescent="0.2">
      <c r="AD266" s="4">
        <f>'ادخال البيانات'!A265</f>
        <v>0</v>
      </c>
      <c r="AE266" s="4">
        <f>'ادخال البيانات'!W265</f>
        <v>0</v>
      </c>
    </row>
    <row r="267" spans="30:31" x14ac:dyDescent="0.2">
      <c r="AD267" s="4">
        <f>'ادخال البيانات'!A266</f>
        <v>0</v>
      </c>
      <c r="AE267" s="4">
        <f>'ادخال البيانات'!W266</f>
        <v>0</v>
      </c>
    </row>
    <row r="268" spans="30:31" x14ac:dyDescent="0.2">
      <c r="AD268" s="4">
        <f>'ادخال البيانات'!A267</f>
        <v>0</v>
      </c>
      <c r="AE268" s="4">
        <f>'ادخال البيانات'!W267</f>
        <v>0</v>
      </c>
    </row>
    <row r="269" spans="30:31" x14ac:dyDescent="0.2">
      <c r="AD269" s="4">
        <f>'ادخال البيانات'!A268</f>
        <v>0</v>
      </c>
      <c r="AE269" s="4">
        <f>'ادخال البيانات'!W268</f>
        <v>0</v>
      </c>
    </row>
    <row r="270" spans="30:31" x14ac:dyDescent="0.2">
      <c r="AD270" s="4">
        <f>'ادخال البيانات'!A269</f>
        <v>0</v>
      </c>
      <c r="AE270" s="4">
        <f>'ادخال البيانات'!W269</f>
        <v>0</v>
      </c>
    </row>
    <row r="271" spans="30:31" x14ac:dyDescent="0.2">
      <c r="AD271" s="4">
        <f>'ادخال البيانات'!A270</f>
        <v>0</v>
      </c>
      <c r="AE271" s="4">
        <f>'ادخال البيانات'!W270</f>
        <v>0</v>
      </c>
    </row>
    <row r="272" spans="30:31" x14ac:dyDescent="0.2">
      <c r="AD272" s="4">
        <f>'ادخال البيانات'!A271</f>
        <v>0</v>
      </c>
      <c r="AE272" s="4">
        <f>'ادخال البيانات'!W271</f>
        <v>0</v>
      </c>
    </row>
    <row r="273" spans="30:31" x14ac:dyDescent="0.2">
      <c r="AD273" s="4">
        <f>'ادخال البيانات'!A272</f>
        <v>0</v>
      </c>
      <c r="AE273" s="4">
        <f>'ادخال البيانات'!W272</f>
        <v>0</v>
      </c>
    </row>
    <row r="274" spans="30:31" x14ac:dyDescent="0.2">
      <c r="AD274" s="4">
        <f>'ادخال البيانات'!A273</f>
        <v>0</v>
      </c>
      <c r="AE274" s="4">
        <f>'ادخال البيانات'!W273</f>
        <v>0</v>
      </c>
    </row>
    <row r="275" spans="30:31" x14ac:dyDescent="0.2">
      <c r="AD275" s="4">
        <f>'ادخال البيانات'!A274</f>
        <v>0</v>
      </c>
      <c r="AE275" s="4">
        <f>'ادخال البيانات'!W274</f>
        <v>0</v>
      </c>
    </row>
    <row r="276" spans="30:31" x14ac:dyDescent="0.2">
      <c r="AD276" s="4">
        <f>'ادخال البيانات'!A275</f>
        <v>0</v>
      </c>
      <c r="AE276" s="4">
        <f>'ادخال البيانات'!W275</f>
        <v>0</v>
      </c>
    </row>
    <row r="277" spans="30:31" x14ac:dyDescent="0.2">
      <c r="AD277" s="4">
        <f>'ادخال البيانات'!A276</f>
        <v>0</v>
      </c>
      <c r="AE277" s="4">
        <f>'ادخال البيانات'!W276</f>
        <v>0</v>
      </c>
    </row>
    <row r="278" spans="30:31" x14ac:dyDescent="0.2">
      <c r="AD278" s="4">
        <f>'ادخال البيانات'!A277</f>
        <v>0</v>
      </c>
      <c r="AE278" s="4">
        <f>'ادخال البيانات'!W277</f>
        <v>0</v>
      </c>
    </row>
    <row r="279" spans="30:31" x14ac:dyDescent="0.2">
      <c r="AD279" s="4">
        <f>'ادخال البيانات'!A278</f>
        <v>0</v>
      </c>
      <c r="AE279" s="4">
        <f>'ادخال البيانات'!W278</f>
        <v>0</v>
      </c>
    </row>
    <row r="280" spans="30:31" x14ac:dyDescent="0.2">
      <c r="AD280" s="4">
        <f>'ادخال البيانات'!A279</f>
        <v>0</v>
      </c>
      <c r="AE280" s="4">
        <f>'ادخال البيانات'!W279</f>
        <v>0</v>
      </c>
    </row>
    <row r="281" spans="30:31" x14ac:dyDescent="0.2">
      <c r="AD281" s="4">
        <f>'ادخال البيانات'!A280</f>
        <v>0</v>
      </c>
      <c r="AE281" s="4">
        <f>'ادخال البيانات'!W280</f>
        <v>0</v>
      </c>
    </row>
    <row r="282" spans="30:31" x14ac:dyDescent="0.2">
      <c r="AD282" s="4">
        <f>'ادخال البيانات'!A281</f>
        <v>0</v>
      </c>
      <c r="AE282" s="4">
        <f>'ادخال البيانات'!W281</f>
        <v>0</v>
      </c>
    </row>
    <row r="283" spans="30:31" x14ac:dyDescent="0.2">
      <c r="AD283" s="4">
        <f>'ادخال البيانات'!A282</f>
        <v>0</v>
      </c>
      <c r="AE283" s="4">
        <f>'ادخال البيانات'!W282</f>
        <v>0</v>
      </c>
    </row>
    <row r="284" spans="30:31" x14ac:dyDescent="0.2">
      <c r="AD284" s="4">
        <f>'ادخال البيانات'!A283</f>
        <v>0</v>
      </c>
      <c r="AE284" s="4">
        <f>'ادخال البيانات'!W283</f>
        <v>0</v>
      </c>
    </row>
    <row r="285" spans="30:31" x14ac:dyDescent="0.2">
      <c r="AD285" s="4">
        <f>'ادخال البيانات'!A284</f>
        <v>0</v>
      </c>
      <c r="AE285" s="4">
        <f>'ادخال البيانات'!W284</f>
        <v>0</v>
      </c>
    </row>
    <row r="286" spans="30:31" x14ac:dyDescent="0.2">
      <c r="AD286" s="4">
        <f>'ادخال البيانات'!A285</f>
        <v>0</v>
      </c>
      <c r="AE286" s="4">
        <f>'ادخال البيانات'!W285</f>
        <v>0</v>
      </c>
    </row>
    <row r="287" spans="30:31" x14ac:dyDescent="0.2">
      <c r="AD287" s="4">
        <f>'ادخال البيانات'!A286</f>
        <v>0</v>
      </c>
      <c r="AE287" s="4">
        <f>'ادخال البيانات'!W286</f>
        <v>0</v>
      </c>
    </row>
    <row r="288" spans="30:31" x14ac:dyDescent="0.2">
      <c r="AD288" s="4">
        <f>'ادخال البيانات'!A287</f>
        <v>0</v>
      </c>
      <c r="AE288" s="4">
        <f>'ادخال البيانات'!W287</f>
        <v>0</v>
      </c>
    </row>
    <row r="289" spans="30:31" x14ac:dyDescent="0.2">
      <c r="AD289" s="4">
        <f>'ادخال البيانات'!A288</f>
        <v>0</v>
      </c>
      <c r="AE289" s="4">
        <f>'ادخال البيانات'!W288</f>
        <v>0</v>
      </c>
    </row>
    <row r="290" spans="30:31" x14ac:dyDescent="0.2">
      <c r="AD290" s="4">
        <f>'ادخال البيانات'!A289</f>
        <v>0</v>
      </c>
      <c r="AE290" s="4">
        <f>'ادخال البيانات'!W289</f>
        <v>0</v>
      </c>
    </row>
    <row r="291" spans="30:31" x14ac:dyDescent="0.2">
      <c r="AD291" s="4">
        <f>'ادخال البيانات'!A290</f>
        <v>0</v>
      </c>
      <c r="AE291" s="4">
        <f>'ادخال البيانات'!W290</f>
        <v>0</v>
      </c>
    </row>
    <row r="292" spans="30:31" x14ac:dyDescent="0.2">
      <c r="AD292" s="4">
        <f>'ادخال البيانات'!A291</f>
        <v>0</v>
      </c>
      <c r="AE292" s="4">
        <f>'ادخال البيانات'!W291</f>
        <v>0</v>
      </c>
    </row>
    <row r="293" spans="30:31" x14ac:dyDescent="0.2">
      <c r="AD293" s="4">
        <f>'ادخال البيانات'!A292</f>
        <v>0</v>
      </c>
      <c r="AE293" s="4">
        <f>'ادخال البيانات'!W292</f>
        <v>0</v>
      </c>
    </row>
    <row r="294" spans="30:31" x14ac:dyDescent="0.2">
      <c r="AD294" s="4">
        <f>'ادخال البيانات'!A293</f>
        <v>0</v>
      </c>
      <c r="AE294" s="4">
        <f>'ادخال البيانات'!W293</f>
        <v>0</v>
      </c>
    </row>
    <row r="295" spans="30:31" x14ac:dyDescent="0.2">
      <c r="AD295" s="4">
        <f>'ادخال البيانات'!A294</f>
        <v>0</v>
      </c>
      <c r="AE295" s="4">
        <f>'ادخال البيانات'!W294</f>
        <v>0</v>
      </c>
    </row>
    <row r="296" spans="30:31" x14ac:dyDescent="0.2">
      <c r="AD296" s="4">
        <f>'ادخال البيانات'!A295</f>
        <v>0</v>
      </c>
      <c r="AE296" s="4">
        <f>'ادخال البيانات'!W295</f>
        <v>0</v>
      </c>
    </row>
    <row r="297" spans="30:31" x14ac:dyDescent="0.2">
      <c r="AD297" s="4">
        <f>'ادخال البيانات'!A296</f>
        <v>0</v>
      </c>
      <c r="AE297" s="4">
        <f>'ادخال البيانات'!W296</f>
        <v>0</v>
      </c>
    </row>
    <row r="298" spans="30:31" x14ac:dyDescent="0.2">
      <c r="AD298" s="4">
        <f>'ادخال البيانات'!A297</f>
        <v>0</v>
      </c>
      <c r="AE298" s="4">
        <f>'ادخال البيانات'!W297</f>
        <v>0</v>
      </c>
    </row>
    <row r="299" spans="30:31" x14ac:dyDescent="0.2">
      <c r="AD299" s="4">
        <f>'ادخال البيانات'!A298</f>
        <v>0</v>
      </c>
      <c r="AE299" s="4">
        <f>'ادخال البيانات'!W298</f>
        <v>0</v>
      </c>
    </row>
    <row r="300" spans="30:31" x14ac:dyDescent="0.2">
      <c r="AD300" s="4">
        <f>'ادخال البيانات'!A299</f>
        <v>0</v>
      </c>
      <c r="AE300" s="4">
        <f>'ادخال البيانات'!W299</f>
        <v>0</v>
      </c>
    </row>
    <row r="301" spans="30:31" x14ac:dyDescent="0.2">
      <c r="AD301" s="4">
        <f>'ادخال البيانات'!A300</f>
        <v>0</v>
      </c>
      <c r="AE301" s="4">
        <f>'ادخال البيانات'!W300</f>
        <v>0</v>
      </c>
    </row>
    <row r="302" spans="30:31" x14ac:dyDescent="0.2">
      <c r="AD302" s="4">
        <f>'ادخال البيانات'!A301</f>
        <v>0</v>
      </c>
      <c r="AE302" s="4">
        <f>'ادخال البيانات'!W301</f>
        <v>0</v>
      </c>
    </row>
    <row r="303" spans="30:31" x14ac:dyDescent="0.2">
      <c r="AD303" s="4">
        <f>'ادخال البيانات'!A302</f>
        <v>0</v>
      </c>
      <c r="AE303" s="4">
        <f>'ادخال البيانات'!W302</f>
        <v>0</v>
      </c>
    </row>
    <row r="304" spans="30:31" x14ac:dyDescent="0.2">
      <c r="AD304" s="4">
        <f>'ادخال البيانات'!A303</f>
        <v>0</v>
      </c>
      <c r="AE304" s="4">
        <f>'ادخال البيانات'!W303</f>
        <v>0</v>
      </c>
    </row>
    <row r="305" spans="30:31" x14ac:dyDescent="0.2">
      <c r="AD305" s="4">
        <f>'ادخال البيانات'!A304</f>
        <v>0</v>
      </c>
      <c r="AE305" s="4">
        <f>'ادخال البيانات'!W304</f>
        <v>0</v>
      </c>
    </row>
    <row r="306" spans="30:31" x14ac:dyDescent="0.2">
      <c r="AD306" s="4">
        <f>'ادخال البيانات'!A305</f>
        <v>0</v>
      </c>
      <c r="AE306" s="4">
        <f>'ادخال البيانات'!W305</f>
        <v>0</v>
      </c>
    </row>
    <row r="307" spans="30:31" x14ac:dyDescent="0.2">
      <c r="AD307" s="4">
        <f>'ادخال البيانات'!A306</f>
        <v>0</v>
      </c>
      <c r="AE307" s="4">
        <f>'ادخال البيانات'!W306</f>
        <v>0</v>
      </c>
    </row>
    <row r="308" spans="30:31" x14ac:dyDescent="0.2">
      <c r="AD308" s="4">
        <f>'ادخال البيانات'!A307</f>
        <v>0</v>
      </c>
      <c r="AE308" s="4">
        <f>'ادخال البيانات'!W307</f>
        <v>0</v>
      </c>
    </row>
    <row r="309" spans="30:31" x14ac:dyDescent="0.2">
      <c r="AD309" s="4">
        <f>'ادخال البيانات'!A308</f>
        <v>0</v>
      </c>
      <c r="AE309" s="4">
        <f>'ادخال البيانات'!W308</f>
        <v>0</v>
      </c>
    </row>
    <row r="310" spans="30:31" x14ac:dyDescent="0.2">
      <c r="AD310" s="4">
        <f>'ادخال البيانات'!A309</f>
        <v>0</v>
      </c>
      <c r="AE310" s="4">
        <f>'ادخال البيانات'!W309</f>
        <v>0</v>
      </c>
    </row>
    <row r="311" spans="30:31" x14ac:dyDescent="0.2">
      <c r="AD311" s="4">
        <f>'ادخال البيانات'!A310</f>
        <v>0</v>
      </c>
      <c r="AE311" s="4">
        <f>'ادخال البيانات'!W310</f>
        <v>0</v>
      </c>
    </row>
    <row r="312" spans="30:31" x14ac:dyDescent="0.2">
      <c r="AD312" s="4">
        <f>'ادخال البيانات'!A311</f>
        <v>0</v>
      </c>
      <c r="AE312" s="4">
        <f>'ادخال البيانات'!W311</f>
        <v>0</v>
      </c>
    </row>
    <row r="313" spans="30:31" x14ac:dyDescent="0.2">
      <c r="AD313" s="4">
        <f>'ادخال البيانات'!A312</f>
        <v>0</v>
      </c>
      <c r="AE313" s="4">
        <f>'ادخال البيانات'!W312</f>
        <v>0</v>
      </c>
    </row>
    <row r="314" spans="30:31" x14ac:dyDescent="0.2">
      <c r="AD314" s="4">
        <f>'ادخال البيانات'!A313</f>
        <v>0</v>
      </c>
      <c r="AE314" s="4">
        <f>'ادخال البيانات'!W313</f>
        <v>0</v>
      </c>
    </row>
    <row r="315" spans="30:31" x14ac:dyDescent="0.2">
      <c r="AD315" s="4">
        <f>'ادخال البيانات'!A314</f>
        <v>0</v>
      </c>
      <c r="AE315" s="4">
        <f>'ادخال البيانات'!W314</f>
        <v>0</v>
      </c>
    </row>
    <row r="316" spans="30:31" x14ac:dyDescent="0.2">
      <c r="AD316" s="4">
        <f>'ادخال البيانات'!A315</f>
        <v>0</v>
      </c>
      <c r="AE316" s="4">
        <f>'ادخال البيانات'!W315</f>
        <v>0</v>
      </c>
    </row>
    <row r="317" spans="30:31" x14ac:dyDescent="0.2">
      <c r="AD317" s="4">
        <f>'ادخال البيانات'!A316</f>
        <v>0</v>
      </c>
      <c r="AE317" s="4">
        <f>'ادخال البيانات'!W316</f>
        <v>0</v>
      </c>
    </row>
    <row r="318" spans="30:31" x14ac:dyDescent="0.2">
      <c r="AD318" s="4">
        <f>'ادخال البيانات'!A317</f>
        <v>0</v>
      </c>
      <c r="AE318" s="4">
        <f>'ادخال البيانات'!W317</f>
        <v>0</v>
      </c>
    </row>
    <row r="319" spans="30:31" x14ac:dyDescent="0.2">
      <c r="AD319" s="4">
        <f>'ادخال البيانات'!A318</f>
        <v>0</v>
      </c>
      <c r="AE319" s="4">
        <f>'ادخال البيانات'!W318</f>
        <v>0</v>
      </c>
    </row>
    <row r="320" spans="30:31" x14ac:dyDescent="0.2">
      <c r="AD320" s="4">
        <f>'ادخال البيانات'!A319</f>
        <v>0</v>
      </c>
      <c r="AE320" s="4">
        <f>'ادخال البيانات'!W319</f>
        <v>0</v>
      </c>
    </row>
    <row r="321" spans="30:31" x14ac:dyDescent="0.2">
      <c r="AD321" s="4">
        <f>'ادخال البيانات'!A320</f>
        <v>0</v>
      </c>
      <c r="AE321" s="4">
        <f>'ادخال البيانات'!W320</f>
        <v>0</v>
      </c>
    </row>
    <row r="322" spans="30:31" x14ac:dyDescent="0.2">
      <c r="AD322" s="4">
        <f>'ادخال البيانات'!A321</f>
        <v>0</v>
      </c>
      <c r="AE322" s="4">
        <f>'ادخال البيانات'!W321</f>
        <v>0</v>
      </c>
    </row>
    <row r="323" spans="30:31" x14ac:dyDescent="0.2">
      <c r="AD323" s="4">
        <f>'ادخال البيانات'!A322</f>
        <v>0</v>
      </c>
      <c r="AE323" s="4">
        <f>'ادخال البيانات'!W322</f>
        <v>0</v>
      </c>
    </row>
    <row r="324" spans="30:31" x14ac:dyDescent="0.2">
      <c r="AD324" s="4">
        <f>'ادخال البيانات'!A323</f>
        <v>0</v>
      </c>
      <c r="AE324" s="4">
        <f>'ادخال البيانات'!W323</f>
        <v>0</v>
      </c>
    </row>
    <row r="325" spans="30:31" x14ac:dyDescent="0.2">
      <c r="AD325" s="4">
        <f>'ادخال البيانات'!A324</f>
        <v>0</v>
      </c>
      <c r="AE325" s="4">
        <f>'ادخال البيانات'!W324</f>
        <v>0</v>
      </c>
    </row>
    <row r="326" spans="30:31" x14ac:dyDescent="0.2">
      <c r="AD326" s="4">
        <f>'ادخال البيانات'!A325</f>
        <v>0</v>
      </c>
      <c r="AE326" s="4">
        <f>'ادخال البيانات'!W325</f>
        <v>0</v>
      </c>
    </row>
    <row r="327" spans="30:31" x14ac:dyDescent="0.2">
      <c r="AD327" s="4">
        <f>'ادخال البيانات'!A326</f>
        <v>0</v>
      </c>
      <c r="AE327" s="4">
        <f>'ادخال البيانات'!W326</f>
        <v>0</v>
      </c>
    </row>
    <row r="328" spans="30:31" x14ac:dyDescent="0.2">
      <c r="AD328" s="4">
        <f>'ادخال البيانات'!A327</f>
        <v>0</v>
      </c>
      <c r="AE328" s="4">
        <f>'ادخال البيانات'!W327</f>
        <v>0</v>
      </c>
    </row>
    <row r="329" spans="30:31" x14ac:dyDescent="0.2">
      <c r="AD329" s="4">
        <f>'ادخال البيانات'!A328</f>
        <v>0</v>
      </c>
      <c r="AE329" s="4">
        <f>'ادخال البيانات'!W328</f>
        <v>0</v>
      </c>
    </row>
    <row r="330" spans="30:31" x14ac:dyDescent="0.2">
      <c r="AD330" s="4">
        <f>'ادخال البيانات'!A329</f>
        <v>0</v>
      </c>
      <c r="AE330" s="4">
        <f>'ادخال البيانات'!W329</f>
        <v>0</v>
      </c>
    </row>
    <row r="331" spans="30:31" x14ac:dyDescent="0.2">
      <c r="AD331" s="4">
        <f>'ادخال البيانات'!A330</f>
        <v>0</v>
      </c>
      <c r="AE331" s="4">
        <f>'ادخال البيانات'!W330</f>
        <v>0</v>
      </c>
    </row>
    <row r="332" spans="30:31" x14ac:dyDescent="0.2">
      <c r="AD332" s="4">
        <f>'ادخال البيانات'!A331</f>
        <v>0</v>
      </c>
      <c r="AE332" s="4">
        <f>'ادخال البيانات'!W331</f>
        <v>0</v>
      </c>
    </row>
    <row r="333" spans="30:31" x14ac:dyDescent="0.2">
      <c r="AD333" s="4">
        <f>'ادخال البيانات'!A332</f>
        <v>0</v>
      </c>
      <c r="AE333" s="4">
        <f>'ادخال البيانات'!W332</f>
        <v>0</v>
      </c>
    </row>
    <row r="334" spans="30:31" x14ac:dyDescent="0.2">
      <c r="AD334" s="4">
        <f>'ادخال البيانات'!A333</f>
        <v>0</v>
      </c>
      <c r="AE334" s="4">
        <f>'ادخال البيانات'!W333</f>
        <v>0</v>
      </c>
    </row>
    <row r="335" spans="30:31" x14ac:dyDescent="0.2">
      <c r="AD335" s="4">
        <f>'ادخال البيانات'!A334</f>
        <v>0</v>
      </c>
      <c r="AE335" s="4">
        <f>'ادخال البيانات'!W334</f>
        <v>0</v>
      </c>
    </row>
    <row r="336" spans="30:31" x14ac:dyDescent="0.2">
      <c r="AD336" s="4">
        <f>'ادخال البيانات'!A335</f>
        <v>0</v>
      </c>
      <c r="AE336" s="4">
        <f>'ادخال البيانات'!W335</f>
        <v>0</v>
      </c>
    </row>
    <row r="337" spans="30:31" x14ac:dyDescent="0.2">
      <c r="AD337" s="4">
        <f>'ادخال البيانات'!A336</f>
        <v>0</v>
      </c>
      <c r="AE337" s="4">
        <f>'ادخال البيانات'!W336</f>
        <v>0</v>
      </c>
    </row>
    <row r="338" spans="30:31" x14ac:dyDescent="0.2">
      <c r="AD338" s="4">
        <f>'ادخال البيانات'!A337</f>
        <v>0</v>
      </c>
      <c r="AE338" s="4">
        <f>'ادخال البيانات'!W337</f>
        <v>0</v>
      </c>
    </row>
    <row r="339" spans="30:31" x14ac:dyDescent="0.2">
      <c r="AD339" s="4">
        <f>'ادخال البيانات'!A338</f>
        <v>0</v>
      </c>
      <c r="AE339" s="4">
        <f>'ادخال البيانات'!W338</f>
        <v>0</v>
      </c>
    </row>
    <row r="340" spans="30:31" x14ac:dyDescent="0.2">
      <c r="AD340" s="4">
        <f>'ادخال البيانات'!A339</f>
        <v>0</v>
      </c>
      <c r="AE340" s="4">
        <f>'ادخال البيانات'!W339</f>
        <v>0</v>
      </c>
    </row>
    <row r="341" spans="30:31" x14ac:dyDescent="0.2">
      <c r="AD341" s="4">
        <f>'ادخال البيانات'!A340</f>
        <v>0</v>
      </c>
      <c r="AE341" s="4">
        <f>'ادخال البيانات'!W340</f>
        <v>0</v>
      </c>
    </row>
    <row r="342" spans="30:31" x14ac:dyDescent="0.2">
      <c r="AD342" s="4">
        <f>'ادخال البيانات'!A341</f>
        <v>0</v>
      </c>
      <c r="AE342" s="4">
        <f>'ادخال البيانات'!W341</f>
        <v>0</v>
      </c>
    </row>
    <row r="343" spans="30:31" x14ac:dyDescent="0.2">
      <c r="AD343" s="4">
        <f>'ادخال البيانات'!A342</f>
        <v>0</v>
      </c>
      <c r="AE343" s="4">
        <f>'ادخال البيانات'!W342</f>
        <v>0</v>
      </c>
    </row>
    <row r="344" spans="30:31" x14ac:dyDescent="0.2">
      <c r="AD344" s="4">
        <f>'ادخال البيانات'!A343</f>
        <v>0</v>
      </c>
      <c r="AE344" s="4">
        <f>'ادخال البيانات'!W343</f>
        <v>0</v>
      </c>
    </row>
    <row r="345" spans="30:31" x14ac:dyDescent="0.2">
      <c r="AD345" s="4">
        <f>'ادخال البيانات'!A344</f>
        <v>0</v>
      </c>
      <c r="AE345" s="4">
        <f>'ادخال البيانات'!W344</f>
        <v>0</v>
      </c>
    </row>
    <row r="346" spans="30:31" x14ac:dyDescent="0.2">
      <c r="AD346" s="4">
        <f>'ادخال البيانات'!A345</f>
        <v>0</v>
      </c>
      <c r="AE346" s="4">
        <f>'ادخال البيانات'!W345</f>
        <v>0</v>
      </c>
    </row>
    <row r="347" spans="30:31" x14ac:dyDescent="0.2">
      <c r="AD347" s="4">
        <f>'ادخال البيانات'!A346</f>
        <v>0</v>
      </c>
      <c r="AE347" s="4">
        <f>'ادخال البيانات'!W346</f>
        <v>0</v>
      </c>
    </row>
    <row r="348" spans="30:31" x14ac:dyDescent="0.2">
      <c r="AD348" s="4">
        <f>'ادخال البيانات'!A347</f>
        <v>0</v>
      </c>
      <c r="AE348" s="4">
        <f>'ادخال البيانات'!W347</f>
        <v>0</v>
      </c>
    </row>
    <row r="349" spans="30:31" x14ac:dyDescent="0.2">
      <c r="AD349" s="4">
        <f>'ادخال البيانات'!A348</f>
        <v>0</v>
      </c>
      <c r="AE349" s="4">
        <f>'ادخال البيانات'!W348</f>
        <v>0</v>
      </c>
    </row>
    <row r="350" spans="30:31" x14ac:dyDescent="0.2">
      <c r="AD350" s="4">
        <f>'ادخال البيانات'!A349</f>
        <v>0</v>
      </c>
      <c r="AE350" s="4">
        <f>'ادخال البيانات'!W349</f>
        <v>0</v>
      </c>
    </row>
    <row r="351" spans="30:31" x14ac:dyDescent="0.2">
      <c r="AD351" s="4">
        <f>'ادخال البيانات'!A350</f>
        <v>0</v>
      </c>
      <c r="AE351" s="4">
        <f>'ادخال البيانات'!W350</f>
        <v>0</v>
      </c>
    </row>
    <row r="352" spans="30:31" x14ac:dyDescent="0.2">
      <c r="AD352" s="4">
        <f>'ادخال البيانات'!A351</f>
        <v>0</v>
      </c>
      <c r="AE352" s="4">
        <f>'ادخال البيانات'!W351</f>
        <v>0</v>
      </c>
    </row>
    <row r="353" spans="30:31" x14ac:dyDescent="0.2">
      <c r="AD353" s="4">
        <f>'ادخال البيانات'!A352</f>
        <v>0</v>
      </c>
      <c r="AE353" s="4">
        <f>'ادخال البيانات'!W352</f>
        <v>0</v>
      </c>
    </row>
    <row r="354" spans="30:31" x14ac:dyDescent="0.2">
      <c r="AD354" s="4">
        <f>'ادخال البيانات'!A353</f>
        <v>0</v>
      </c>
      <c r="AE354" s="4">
        <f>'ادخال البيانات'!W353</f>
        <v>0</v>
      </c>
    </row>
    <row r="355" spans="30:31" x14ac:dyDescent="0.2">
      <c r="AD355" s="4">
        <f>'ادخال البيانات'!A354</f>
        <v>0</v>
      </c>
      <c r="AE355" s="4">
        <f>'ادخال البيانات'!W354</f>
        <v>0</v>
      </c>
    </row>
    <row r="356" spans="30:31" x14ac:dyDescent="0.2">
      <c r="AD356" s="4">
        <f>'ادخال البيانات'!A355</f>
        <v>0</v>
      </c>
      <c r="AE356" s="4">
        <f>'ادخال البيانات'!W355</f>
        <v>0</v>
      </c>
    </row>
    <row r="357" spans="30:31" x14ac:dyDescent="0.2">
      <c r="AD357" s="4">
        <f>'ادخال البيانات'!A356</f>
        <v>0</v>
      </c>
      <c r="AE357" s="4">
        <f>'ادخال البيانات'!W356</f>
        <v>0</v>
      </c>
    </row>
    <row r="358" spans="30:31" x14ac:dyDescent="0.2">
      <c r="AD358" s="4">
        <f>'ادخال البيانات'!A357</f>
        <v>0</v>
      </c>
      <c r="AE358" s="4">
        <f>'ادخال البيانات'!W357</f>
        <v>0</v>
      </c>
    </row>
    <row r="359" spans="30:31" x14ac:dyDescent="0.2">
      <c r="AD359" s="4">
        <f>'ادخال البيانات'!A358</f>
        <v>0</v>
      </c>
      <c r="AE359" s="4">
        <f>'ادخال البيانات'!W358</f>
        <v>0</v>
      </c>
    </row>
    <row r="360" spans="30:31" x14ac:dyDescent="0.2">
      <c r="AD360" s="4">
        <f>'ادخال البيانات'!A359</f>
        <v>0</v>
      </c>
      <c r="AE360" s="4">
        <f>'ادخال البيانات'!W359</f>
        <v>0</v>
      </c>
    </row>
    <row r="361" spans="30:31" x14ac:dyDescent="0.2">
      <c r="AD361" s="4">
        <f>'ادخال البيانات'!A360</f>
        <v>0</v>
      </c>
      <c r="AE361" s="4">
        <f>'ادخال البيانات'!W360</f>
        <v>0</v>
      </c>
    </row>
    <row r="362" spans="30:31" x14ac:dyDescent="0.2">
      <c r="AD362" s="4">
        <f>'ادخال البيانات'!A361</f>
        <v>0</v>
      </c>
      <c r="AE362" s="4">
        <f>'ادخال البيانات'!W361</f>
        <v>0</v>
      </c>
    </row>
    <row r="363" spans="30:31" x14ac:dyDescent="0.2">
      <c r="AD363" s="4">
        <f>'ادخال البيانات'!A362</f>
        <v>0</v>
      </c>
      <c r="AE363" s="4">
        <f>'ادخال البيانات'!W362</f>
        <v>0</v>
      </c>
    </row>
    <row r="364" spans="30:31" x14ac:dyDescent="0.2">
      <c r="AD364" s="4">
        <f>'ادخال البيانات'!A363</f>
        <v>0</v>
      </c>
      <c r="AE364" s="4">
        <f>'ادخال البيانات'!W363</f>
        <v>0</v>
      </c>
    </row>
    <row r="365" spans="30:31" x14ac:dyDescent="0.2">
      <c r="AD365" s="4">
        <f>'ادخال البيانات'!A364</f>
        <v>0</v>
      </c>
      <c r="AE365" s="4">
        <f>'ادخال البيانات'!W364</f>
        <v>0</v>
      </c>
    </row>
    <row r="366" spans="30:31" x14ac:dyDescent="0.2">
      <c r="AD366" s="4">
        <f>'ادخال البيانات'!A365</f>
        <v>0</v>
      </c>
      <c r="AE366" s="4">
        <f>'ادخال البيانات'!W365</f>
        <v>0</v>
      </c>
    </row>
    <row r="367" spans="30:31" x14ac:dyDescent="0.2">
      <c r="AD367" s="4">
        <f>'ادخال البيانات'!A366</f>
        <v>0</v>
      </c>
      <c r="AE367" s="4">
        <f>'ادخال البيانات'!W366</f>
        <v>0</v>
      </c>
    </row>
    <row r="368" spans="30:31" x14ac:dyDescent="0.2">
      <c r="AD368" s="4">
        <f>'ادخال البيانات'!A367</f>
        <v>0</v>
      </c>
      <c r="AE368" s="4">
        <f>'ادخال البيانات'!W367</f>
        <v>0</v>
      </c>
    </row>
    <row r="369" spans="30:31" x14ac:dyDescent="0.2">
      <c r="AD369" s="4">
        <f>'ادخال البيانات'!A368</f>
        <v>0</v>
      </c>
      <c r="AE369" s="4">
        <f>'ادخال البيانات'!W368</f>
        <v>0</v>
      </c>
    </row>
    <row r="370" spans="30:31" x14ac:dyDescent="0.2">
      <c r="AD370" s="4">
        <f>'ادخال البيانات'!A369</f>
        <v>0</v>
      </c>
      <c r="AE370" s="4">
        <f>'ادخال البيانات'!W369</f>
        <v>0</v>
      </c>
    </row>
    <row r="371" spans="30:31" x14ac:dyDescent="0.2">
      <c r="AD371" s="4">
        <f>'ادخال البيانات'!A370</f>
        <v>0</v>
      </c>
      <c r="AE371" s="4">
        <f>'ادخال البيانات'!W370</f>
        <v>0</v>
      </c>
    </row>
    <row r="372" spans="30:31" x14ac:dyDescent="0.2">
      <c r="AD372" s="4">
        <f>'ادخال البيانات'!A371</f>
        <v>0</v>
      </c>
      <c r="AE372" s="4">
        <f>'ادخال البيانات'!W371</f>
        <v>0</v>
      </c>
    </row>
    <row r="373" spans="30:31" x14ac:dyDescent="0.2">
      <c r="AD373" s="4">
        <f>'ادخال البيانات'!A372</f>
        <v>0</v>
      </c>
      <c r="AE373" s="4">
        <f>'ادخال البيانات'!W372</f>
        <v>0</v>
      </c>
    </row>
    <row r="374" spans="30:31" x14ac:dyDescent="0.2">
      <c r="AD374" s="4">
        <f>'ادخال البيانات'!A373</f>
        <v>0</v>
      </c>
      <c r="AE374" s="4">
        <f>'ادخال البيانات'!W373</f>
        <v>0</v>
      </c>
    </row>
    <row r="375" spans="30:31" x14ac:dyDescent="0.2">
      <c r="AD375" s="4">
        <f>'ادخال البيانات'!A374</f>
        <v>0</v>
      </c>
      <c r="AE375" s="4">
        <f>'ادخال البيانات'!W374</f>
        <v>0</v>
      </c>
    </row>
    <row r="376" spans="30:31" x14ac:dyDescent="0.2">
      <c r="AD376" s="4">
        <f>'ادخال البيانات'!A375</f>
        <v>0</v>
      </c>
      <c r="AE376" s="4">
        <f>'ادخال البيانات'!W375</f>
        <v>0</v>
      </c>
    </row>
    <row r="377" spans="30:31" x14ac:dyDescent="0.2">
      <c r="AD377" s="4">
        <f>'ادخال البيانات'!A376</f>
        <v>0</v>
      </c>
      <c r="AE377" s="4">
        <f>'ادخال البيانات'!W376</f>
        <v>0</v>
      </c>
    </row>
    <row r="378" spans="30:31" x14ac:dyDescent="0.2">
      <c r="AD378" s="4">
        <f>'ادخال البيانات'!A377</f>
        <v>0</v>
      </c>
      <c r="AE378" s="4">
        <f>'ادخال البيانات'!W377</f>
        <v>0</v>
      </c>
    </row>
    <row r="379" spans="30:31" x14ac:dyDescent="0.2">
      <c r="AD379" s="4">
        <f>'ادخال البيانات'!A378</f>
        <v>0</v>
      </c>
      <c r="AE379" s="4">
        <f>'ادخال البيانات'!W378</f>
        <v>0</v>
      </c>
    </row>
    <row r="380" spans="30:31" x14ac:dyDescent="0.2">
      <c r="AD380" s="4">
        <f>'ادخال البيانات'!A379</f>
        <v>0</v>
      </c>
      <c r="AE380" s="4">
        <f>'ادخال البيانات'!W379</f>
        <v>0</v>
      </c>
    </row>
    <row r="381" spans="30:31" x14ac:dyDescent="0.2">
      <c r="AD381" s="4">
        <f>'ادخال البيانات'!A380</f>
        <v>0</v>
      </c>
      <c r="AE381" s="4">
        <f>'ادخال البيانات'!W380</f>
        <v>0</v>
      </c>
    </row>
    <row r="382" spans="30:31" x14ac:dyDescent="0.2">
      <c r="AD382" s="4">
        <f>'ادخال البيانات'!A381</f>
        <v>0</v>
      </c>
      <c r="AE382" s="4">
        <f>'ادخال البيانات'!W381</f>
        <v>0</v>
      </c>
    </row>
    <row r="383" spans="30:31" x14ac:dyDescent="0.2">
      <c r="AD383" s="4">
        <f>'ادخال البيانات'!A382</f>
        <v>0</v>
      </c>
      <c r="AE383" s="4">
        <f>'ادخال البيانات'!W382</f>
        <v>0</v>
      </c>
    </row>
    <row r="384" spans="30:31" x14ac:dyDescent="0.2">
      <c r="AD384" s="4">
        <f>'ادخال البيانات'!A383</f>
        <v>0</v>
      </c>
      <c r="AE384" s="4">
        <f>'ادخال البيانات'!W383</f>
        <v>0</v>
      </c>
    </row>
    <row r="385" spans="30:31" x14ac:dyDescent="0.2">
      <c r="AD385" s="4">
        <f>'ادخال البيانات'!A384</f>
        <v>0</v>
      </c>
      <c r="AE385" s="4">
        <f>'ادخال البيانات'!W384</f>
        <v>0</v>
      </c>
    </row>
    <row r="386" spans="30:31" x14ac:dyDescent="0.2">
      <c r="AD386" s="4">
        <f>'ادخال البيانات'!A385</f>
        <v>0</v>
      </c>
      <c r="AE386" s="4">
        <f>'ادخال البيانات'!W385</f>
        <v>0</v>
      </c>
    </row>
    <row r="387" spans="30:31" x14ac:dyDescent="0.2">
      <c r="AD387" s="4">
        <f>'ادخال البيانات'!A386</f>
        <v>0</v>
      </c>
      <c r="AE387" s="4">
        <f>'ادخال البيانات'!W386</f>
        <v>0</v>
      </c>
    </row>
    <row r="388" spans="30:31" x14ac:dyDescent="0.2">
      <c r="AD388" s="4">
        <f>'ادخال البيانات'!A387</f>
        <v>0</v>
      </c>
      <c r="AE388" s="4">
        <f>'ادخال البيانات'!W387</f>
        <v>0</v>
      </c>
    </row>
    <row r="389" spans="30:31" x14ac:dyDescent="0.2">
      <c r="AD389" s="4">
        <f>'ادخال البيانات'!A388</f>
        <v>0</v>
      </c>
      <c r="AE389" s="4">
        <f>'ادخال البيانات'!W388</f>
        <v>0</v>
      </c>
    </row>
    <row r="390" spans="30:31" x14ac:dyDescent="0.2">
      <c r="AD390" s="4">
        <f>'ادخال البيانات'!A389</f>
        <v>0</v>
      </c>
      <c r="AE390" s="4">
        <f>'ادخال البيانات'!W389</f>
        <v>0</v>
      </c>
    </row>
    <row r="391" spans="30:31" x14ac:dyDescent="0.2">
      <c r="AD391" s="4">
        <f>'ادخال البيانات'!A390</f>
        <v>0</v>
      </c>
      <c r="AE391" s="4">
        <f>'ادخال البيانات'!W390</f>
        <v>0</v>
      </c>
    </row>
    <row r="392" spans="30:31" x14ac:dyDescent="0.2">
      <c r="AD392" s="4">
        <f>'ادخال البيانات'!A391</f>
        <v>0</v>
      </c>
      <c r="AE392" s="4">
        <f>'ادخال البيانات'!W391</f>
        <v>0</v>
      </c>
    </row>
    <row r="393" spans="30:31" x14ac:dyDescent="0.2">
      <c r="AD393" s="4">
        <f>'ادخال البيانات'!A392</f>
        <v>0</v>
      </c>
      <c r="AE393" s="4">
        <f>'ادخال البيانات'!W392</f>
        <v>0</v>
      </c>
    </row>
    <row r="394" spans="30:31" x14ac:dyDescent="0.2">
      <c r="AD394" s="4">
        <f>'ادخال البيانات'!A393</f>
        <v>0</v>
      </c>
      <c r="AE394" s="4">
        <f>'ادخال البيانات'!W393</f>
        <v>0</v>
      </c>
    </row>
    <row r="395" spans="30:31" x14ac:dyDescent="0.2">
      <c r="AD395" s="4">
        <f>'ادخال البيانات'!A394</f>
        <v>0</v>
      </c>
      <c r="AE395" s="4">
        <f>'ادخال البيانات'!W394</f>
        <v>0</v>
      </c>
    </row>
    <row r="396" spans="30:31" x14ac:dyDescent="0.2">
      <c r="AD396" s="4">
        <f>'ادخال البيانات'!A395</f>
        <v>0</v>
      </c>
      <c r="AE396" s="4">
        <f>'ادخال البيانات'!W395</f>
        <v>0</v>
      </c>
    </row>
    <row r="397" spans="30:31" x14ac:dyDescent="0.2">
      <c r="AD397" s="4">
        <f>'ادخال البيانات'!A396</f>
        <v>0</v>
      </c>
      <c r="AE397" s="4">
        <f>'ادخال البيانات'!W396</f>
        <v>0</v>
      </c>
    </row>
    <row r="398" spans="30:31" x14ac:dyDescent="0.2">
      <c r="AD398" s="4">
        <f>'ادخال البيانات'!A397</f>
        <v>0</v>
      </c>
      <c r="AE398" s="4">
        <f>'ادخال البيانات'!W397</f>
        <v>0</v>
      </c>
    </row>
    <row r="399" spans="30:31" x14ac:dyDescent="0.2">
      <c r="AD399" s="4">
        <f>'ادخال البيانات'!A398</f>
        <v>0</v>
      </c>
      <c r="AE399" s="4">
        <f>'ادخال البيانات'!W398</f>
        <v>0</v>
      </c>
    </row>
    <row r="400" spans="30:31" x14ac:dyDescent="0.2">
      <c r="AD400" s="4">
        <f>'ادخال البيانات'!A399</f>
        <v>0</v>
      </c>
      <c r="AE400" s="4">
        <f>'ادخال البيانات'!W399</f>
        <v>0</v>
      </c>
    </row>
    <row r="401" spans="30:31" x14ac:dyDescent="0.2">
      <c r="AD401" s="4">
        <f>'ادخال البيانات'!A400</f>
        <v>0</v>
      </c>
      <c r="AE401" s="4">
        <f>'ادخال البيانات'!W400</f>
        <v>0</v>
      </c>
    </row>
    <row r="402" spans="30:31" x14ac:dyDescent="0.2">
      <c r="AD402" s="4">
        <f>'ادخال البيانات'!A401</f>
        <v>0</v>
      </c>
      <c r="AE402" s="4">
        <f>'ادخال البيانات'!W401</f>
        <v>0</v>
      </c>
    </row>
    <row r="403" spans="30:31" x14ac:dyDescent="0.2">
      <c r="AD403" s="4">
        <f>'ادخال البيانات'!A402</f>
        <v>0</v>
      </c>
      <c r="AE403" s="4">
        <f>'ادخال البيانات'!W402</f>
        <v>0</v>
      </c>
    </row>
    <row r="404" spans="30:31" x14ac:dyDescent="0.2">
      <c r="AD404" s="4">
        <f>'ادخال البيانات'!A403</f>
        <v>0</v>
      </c>
      <c r="AE404" s="4">
        <f>'ادخال البيانات'!W403</f>
        <v>0</v>
      </c>
    </row>
    <row r="405" spans="30:31" x14ac:dyDescent="0.2">
      <c r="AD405" s="4">
        <f>'ادخال البيانات'!A404</f>
        <v>0</v>
      </c>
      <c r="AE405" s="4">
        <f>'ادخال البيانات'!W404</f>
        <v>0</v>
      </c>
    </row>
    <row r="406" spans="30:31" x14ac:dyDescent="0.2">
      <c r="AD406" s="4">
        <f>'ادخال البيانات'!A405</f>
        <v>0</v>
      </c>
      <c r="AE406" s="4">
        <f>'ادخال البيانات'!W405</f>
        <v>0</v>
      </c>
    </row>
    <row r="407" spans="30:31" x14ac:dyDescent="0.2">
      <c r="AD407" s="4">
        <f>'ادخال البيانات'!A406</f>
        <v>0</v>
      </c>
      <c r="AE407" s="4">
        <f>'ادخال البيانات'!W406</f>
        <v>0</v>
      </c>
    </row>
    <row r="408" spans="30:31" x14ac:dyDescent="0.2">
      <c r="AD408" s="4">
        <f>'ادخال البيانات'!A407</f>
        <v>0</v>
      </c>
      <c r="AE408" s="4">
        <f>'ادخال البيانات'!W407</f>
        <v>0</v>
      </c>
    </row>
    <row r="409" spans="30:31" x14ac:dyDescent="0.2">
      <c r="AD409" s="4">
        <f>'ادخال البيانات'!A408</f>
        <v>0</v>
      </c>
      <c r="AE409" s="4">
        <f>'ادخال البيانات'!W408</f>
        <v>0</v>
      </c>
    </row>
    <row r="410" spans="30:31" x14ac:dyDescent="0.2">
      <c r="AD410" s="4">
        <f>'ادخال البيانات'!A409</f>
        <v>0</v>
      </c>
      <c r="AE410" s="4">
        <f>'ادخال البيانات'!W409</f>
        <v>0</v>
      </c>
    </row>
    <row r="411" spans="30:31" x14ac:dyDescent="0.2">
      <c r="AD411" s="4">
        <f>'ادخال البيانات'!A410</f>
        <v>0</v>
      </c>
      <c r="AE411" s="4">
        <f>'ادخال البيانات'!W410</f>
        <v>0</v>
      </c>
    </row>
    <row r="412" spans="30:31" x14ac:dyDescent="0.2">
      <c r="AD412" s="4">
        <f>'ادخال البيانات'!A411</f>
        <v>0</v>
      </c>
      <c r="AE412" s="4">
        <f>'ادخال البيانات'!W411</f>
        <v>0</v>
      </c>
    </row>
    <row r="413" spans="30:31" x14ac:dyDescent="0.2">
      <c r="AD413" s="4">
        <f>'ادخال البيانات'!A412</f>
        <v>0</v>
      </c>
      <c r="AE413" s="4">
        <f>'ادخال البيانات'!W412</f>
        <v>0</v>
      </c>
    </row>
    <row r="414" spans="30:31" x14ac:dyDescent="0.2">
      <c r="AD414" s="4">
        <f>'ادخال البيانات'!A413</f>
        <v>0</v>
      </c>
      <c r="AE414" s="4">
        <f>'ادخال البيانات'!W413</f>
        <v>0</v>
      </c>
    </row>
    <row r="415" spans="30:31" x14ac:dyDescent="0.2">
      <c r="AD415" s="4">
        <f>'ادخال البيانات'!A414</f>
        <v>0</v>
      </c>
      <c r="AE415" s="4">
        <f>'ادخال البيانات'!W414</f>
        <v>0</v>
      </c>
    </row>
    <row r="416" spans="30:31" x14ac:dyDescent="0.2">
      <c r="AD416" s="4">
        <f>'ادخال البيانات'!A415</f>
        <v>0</v>
      </c>
      <c r="AE416" s="4">
        <f>'ادخال البيانات'!W415</f>
        <v>0</v>
      </c>
    </row>
    <row r="417" spans="30:31" x14ac:dyDescent="0.2">
      <c r="AD417" s="4">
        <f>'ادخال البيانات'!A416</f>
        <v>0</v>
      </c>
      <c r="AE417" s="4">
        <f>'ادخال البيانات'!W416</f>
        <v>0</v>
      </c>
    </row>
    <row r="418" spans="30:31" x14ac:dyDescent="0.2">
      <c r="AD418" s="4">
        <f>'ادخال البيانات'!A417</f>
        <v>0</v>
      </c>
      <c r="AE418" s="4">
        <f>'ادخال البيانات'!W417</f>
        <v>0</v>
      </c>
    </row>
    <row r="419" spans="30:31" x14ac:dyDescent="0.2">
      <c r="AD419" s="4">
        <f>'ادخال البيانات'!A418</f>
        <v>0</v>
      </c>
      <c r="AE419" s="4">
        <f>'ادخال البيانات'!W418</f>
        <v>0</v>
      </c>
    </row>
    <row r="420" spans="30:31" x14ac:dyDescent="0.2">
      <c r="AD420" s="4">
        <f>'ادخال البيانات'!A419</f>
        <v>0</v>
      </c>
      <c r="AE420" s="4">
        <f>'ادخال البيانات'!W419</f>
        <v>0</v>
      </c>
    </row>
    <row r="421" spans="30:31" x14ac:dyDescent="0.2">
      <c r="AD421" s="4">
        <f>'ادخال البيانات'!A420</f>
        <v>0</v>
      </c>
      <c r="AE421" s="4">
        <f>'ادخال البيانات'!W420</f>
        <v>0</v>
      </c>
    </row>
    <row r="422" spans="30:31" x14ac:dyDescent="0.2">
      <c r="AD422" s="4">
        <f>'ادخال البيانات'!A421</f>
        <v>0</v>
      </c>
      <c r="AE422" s="4">
        <f>'ادخال البيانات'!W421</f>
        <v>0</v>
      </c>
    </row>
    <row r="423" spans="30:31" x14ac:dyDescent="0.2">
      <c r="AD423" s="4">
        <f>'ادخال البيانات'!A422</f>
        <v>0</v>
      </c>
      <c r="AE423" s="4">
        <f>'ادخال البيانات'!W422</f>
        <v>0</v>
      </c>
    </row>
    <row r="424" spans="30:31" x14ac:dyDescent="0.2">
      <c r="AD424" s="4">
        <f>'ادخال البيانات'!A423</f>
        <v>0</v>
      </c>
      <c r="AE424" s="4">
        <f>'ادخال البيانات'!W423</f>
        <v>0</v>
      </c>
    </row>
    <row r="425" spans="30:31" x14ac:dyDescent="0.2">
      <c r="AD425" s="4">
        <f>'ادخال البيانات'!A424</f>
        <v>0</v>
      </c>
      <c r="AE425" s="4">
        <f>'ادخال البيانات'!W424</f>
        <v>0</v>
      </c>
    </row>
    <row r="426" spans="30:31" x14ac:dyDescent="0.2">
      <c r="AD426" s="4">
        <f>'ادخال البيانات'!A425</f>
        <v>0</v>
      </c>
      <c r="AE426" s="4">
        <f>'ادخال البيانات'!W425</f>
        <v>0</v>
      </c>
    </row>
    <row r="427" spans="30:31" x14ac:dyDescent="0.2">
      <c r="AD427" s="4">
        <f>'ادخال البيانات'!A426</f>
        <v>0</v>
      </c>
      <c r="AE427" s="4">
        <f>'ادخال البيانات'!W426</f>
        <v>0</v>
      </c>
    </row>
    <row r="428" spans="30:31" x14ac:dyDescent="0.2">
      <c r="AD428" s="4">
        <f>'ادخال البيانات'!A427</f>
        <v>0</v>
      </c>
      <c r="AE428" s="4">
        <f>'ادخال البيانات'!W427</f>
        <v>0</v>
      </c>
    </row>
    <row r="429" spans="30:31" x14ac:dyDescent="0.2">
      <c r="AD429" s="4">
        <f>'ادخال البيانات'!A428</f>
        <v>0</v>
      </c>
      <c r="AE429" s="4">
        <f>'ادخال البيانات'!W428</f>
        <v>0</v>
      </c>
    </row>
    <row r="430" spans="30:31" x14ac:dyDescent="0.2">
      <c r="AD430" s="4">
        <f>'ادخال البيانات'!A429</f>
        <v>0</v>
      </c>
      <c r="AE430" s="4">
        <f>'ادخال البيانات'!W429</f>
        <v>0</v>
      </c>
    </row>
    <row r="431" spans="30:31" x14ac:dyDescent="0.2">
      <c r="AD431" s="4">
        <f>'ادخال البيانات'!A430</f>
        <v>0</v>
      </c>
      <c r="AE431" s="4">
        <f>'ادخال البيانات'!W430</f>
        <v>0</v>
      </c>
    </row>
    <row r="432" spans="30:31" x14ac:dyDescent="0.2">
      <c r="AD432" s="4">
        <f>'ادخال البيانات'!A431</f>
        <v>0</v>
      </c>
      <c r="AE432" s="4">
        <f>'ادخال البيانات'!W431</f>
        <v>0</v>
      </c>
    </row>
    <row r="433" spans="30:31" x14ac:dyDescent="0.2">
      <c r="AD433" s="4">
        <f>'ادخال البيانات'!A432</f>
        <v>0</v>
      </c>
      <c r="AE433" s="4">
        <f>'ادخال البيانات'!W432</f>
        <v>0</v>
      </c>
    </row>
    <row r="434" spans="30:31" x14ac:dyDescent="0.2">
      <c r="AD434" s="4">
        <f>'ادخال البيانات'!A433</f>
        <v>0</v>
      </c>
      <c r="AE434" s="4">
        <f>'ادخال البيانات'!W433</f>
        <v>0</v>
      </c>
    </row>
    <row r="435" spans="30:31" x14ac:dyDescent="0.2">
      <c r="AD435" s="4">
        <f>'ادخال البيانات'!A434</f>
        <v>0</v>
      </c>
      <c r="AE435" s="4">
        <f>'ادخال البيانات'!W434</f>
        <v>0</v>
      </c>
    </row>
    <row r="436" spans="30:31" x14ac:dyDescent="0.2">
      <c r="AD436" s="4">
        <f>'ادخال البيانات'!A435</f>
        <v>0</v>
      </c>
      <c r="AE436" s="4">
        <f>'ادخال البيانات'!W435</f>
        <v>0</v>
      </c>
    </row>
    <row r="437" spans="30:31" x14ac:dyDescent="0.2">
      <c r="AD437" s="4">
        <f>'ادخال البيانات'!A436</f>
        <v>0</v>
      </c>
      <c r="AE437" s="4">
        <f>'ادخال البيانات'!W436</f>
        <v>0</v>
      </c>
    </row>
    <row r="438" spans="30:31" x14ac:dyDescent="0.2">
      <c r="AD438" s="4">
        <f>'ادخال البيانات'!A437</f>
        <v>0</v>
      </c>
      <c r="AE438" s="4">
        <f>'ادخال البيانات'!W437</f>
        <v>0</v>
      </c>
    </row>
    <row r="439" spans="30:31" x14ac:dyDescent="0.2">
      <c r="AD439" s="4">
        <f>'ادخال البيانات'!A438</f>
        <v>0</v>
      </c>
      <c r="AE439" s="4">
        <f>'ادخال البيانات'!W438</f>
        <v>0</v>
      </c>
    </row>
    <row r="440" spans="30:31" x14ac:dyDescent="0.2">
      <c r="AD440" s="4">
        <f>'ادخال البيانات'!A439</f>
        <v>0</v>
      </c>
      <c r="AE440" s="4">
        <f>'ادخال البيانات'!W439</f>
        <v>0</v>
      </c>
    </row>
    <row r="441" spans="30:31" x14ac:dyDescent="0.2">
      <c r="AD441" s="4">
        <f>'ادخال البيانات'!A440</f>
        <v>0</v>
      </c>
      <c r="AE441" s="4">
        <f>'ادخال البيانات'!W440</f>
        <v>0</v>
      </c>
    </row>
    <row r="442" spans="30:31" x14ac:dyDescent="0.2">
      <c r="AD442" s="4">
        <f>'ادخال البيانات'!A441</f>
        <v>0</v>
      </c>
      <c r="AE442" s="4">
        <f>'ادخال البيانات'!W441</f>
        <v>0</v>
      </c>
    </row>
    <row r="443" spans="30:31" x14ac:dyDescent="0.2">
      <c r="AD443" s="4">
        <f>'ادخال البيانات'!A442</f>
        <v>0</v>
      </c>
      <c r="AE443" s="4">
        <f>'ادخال البيانات'!W442</f>
        <v>0</v>
      </c>
    </row>
    <row r="444" spans="30:31" x14ac:dyDescent="0.2">
      <c r="AD444" s="4">
        <f>'ادخال البيانات'!A443</f>
        <v>0</v>
      </c>
      <c r="AE444" s="4">
        <f>'ادخال البيانات'!W443</f>
        <v>0</v>
      </c>
    </row>
    <row r="445" spans="30:31" x14ac:dyDescent="0.2">
      <c r="AD445" s="4">
        <f>'ادخال البيانات'!A444</f>
        <v>0</v>
      </c>
      <c r="AE445" s="4">
        <f>'ادخال البيانات'!W444</f>
        <v>0</v>
      </c>
    </row>
    <row r="446" spans="30:31" x14ac:dyDescent="0.2">
      <c r="AD446" s="4">
        <f>'ادخال البيانات'!A445</f>
        <v>0</v>
      </c>
      <c r="AE446" s="4">
        <f>'ادخال البيانات'!W445</f>
        <v>0</v>
      </c>
    </row>
    <row r="447" spans="30:31" x14ac:dyDescent="0.2">
      <c r="AD447" s="4">
        <f>'ادخال البيانات'!A446</f>
        <v>0</v>
      </c>
      <c r="AE447" s="4">
        <f>'ادخال البيانات'!W446</f>
        <v>0</v>
      </c>
    </row>
    <row r="448" spans="30:31" x14ac:dyDescent="0.2">
      <c r="AD448" s="4">
        <f>'ادخال البيانات'!A447</f>
        <v>0</v>
      </c>
      <c r="AE448" s="4">
        <f>'ادخال البيانات'!W447</f>
        <v>0</v>
      </c>
    </row>
    <row r="449" spans="30:31" x14ac:dyDescent="0.2">
      <c r="AD449" s="4">
        <f>'ادخال البيانات'!A448</f>
        <v>0</v>
      </c>
      <c r="AE449" s="4">
        <f>'ادخال البيانات'!W448</f>
        <v>0</v>
      </c>
    </row>
    <row r="450" spans="30:31" x14ac:dyDescent="0.2">
      <c r="AD450" s="4">
        <f>'ادخال البيانات'!A449</f>
        <v>0</v>
      </c>
      <c r="AE450" s="4">
        <f>'ادخال البيانات'!W449</f>
        <v>0</v>
      </c>
    </row>
    <row r="451" spans="30:31" x14ac:dyDescent="0.2">
      <c r="AD451" s="4">
        <f>'ادخال البيانات'!A450</f>
        <v>0</v>
      </c>
      <c r="AE451" s="4">
        <f>'ادخال البيانات'!W450</f>
        <v>0</v>
      </c>
    </row>
    <row r="452" spans="30:31" x14ac:dyDescent="0.2">
      <c r="AD452" s="4">
        <f>'ادخال البيانات'!A451</f>
        <v>0</v>
      </c>
      <c r="AE452" s="4">
        <f>'ادخال البيانات'!W451</f>
        <v>0</v>
      </c>
    </row>
    <row r="453" spans="30:31" x14ac:dyDescent="0.2">
      <c r="AD453" s="4">
        <f>'ادخال البيانات'!A452</f>
        <v>0</v>
      </c>
      <c r="AE453" s="4">
        <f>'ادخال البيانات'!W452</f>
        <v>0</v>
      </c>
    </row>
    <row r="454" spans="30:31" x14ac:dyDescent="0.2">
      <c r="AD454" s="4">
        <f>'ادخال البيانات'!A453</f>
        <v>0</v>
      </c>
      <c r="AE454" s="4">
        <f>'ادخال البيانات'!W453</f>
        <v>0</v>
      </c>
    </row>
    <row r="455" spans="30:31" x14ac:dyDescent="0.2">
      <c r="AD455" s="4">
        <f>'ادخال البيانات'!A454</f>
        <v>0</v>
      </c>
      <c r="AE455" s="4">
        <f>'ادخال البيانات'!W454</f>
        <v>22</v>
      </c>
    </row>
    <row r="456" spans="30:31" x14ac:dyDescent="0.2">
      <c r="AD456" s="4">
        <f>'ادخال البيانات'!A455</f>
        <v>0</v>
      </c>
      <c r="AE456" s="4">
        <f>'ادخال البيانات'!W455</f>
        <v>0</v>
      </c>
    </row>
    <row r="457" spans="30:31" x14ac:dyDescent="0.2">
      <c r="AD457" s="4">
        <f>'ادخال البيانات'!A456</f>
        <v>0</v>
      </c>
      <c r="AE457" s="4" t="e">
        <f>'ادخال البيانات'!W456</f>
        <v>#DIV/0!</v>
      </c>
    </row>
    <row r="458" spans="30:31" x14ac:dyDescent="0.2">
      <c r="AD458" s="4">
        <f>'ادخال البيانات'!A457</f>
        <v>0</v>
      </c>
      <c r="AE458" s="4">
        <f>'ادخال البيانات'!W457</f>
        <v>0</v>
      </c>
    </row>
    <row r="459" spans="30:31" x14ac:dyDescent="0.2">
      <c r="AD459" s="4">
        <f>'ادخال البيانات'!A458</f>
        <v>0</v>
      </c>
      <c r="AE459" s="4">
        <f>'ادخال البيانات'!W458</f>
        <v>0</v>
      </c>
    </row>
    <row r="460" spans="30:31" x14ac:dyDescent="0.2">
      <c r="AD460" s="4">
        <f>'ادخال البيانات'!A459</f>
        <v>0</v>
      </c>
      <c r="AE460" s="4">
        <f>'ادخال البيانات'!W459</f>
        <v>0</v>
      </c>
    </row>
    <row r="461" spans="30:31" x14ac:dyDescent="0.2">
      <c r="AD461" s="4">
        <f>'ادخال البيانات'!A460</f>
        <v>0</v>
      </c>
      <c r="AE461" s="4">
        <f>'ادخال البيانات'!W460</f>
        <v>0</v>
      </c>
    </row>
    <row r="462" spans="30:31" x14ac:dyDescent="0.2">
      <c r="AD462" s="4">
        <f>'ادخال البيانات'!A461</f>
        <v>0</v>
      </c>
      <c r="AE462" s="4">
        <f>'ادخال البيانات'!W461</f>
        <v>0</v>
      </c>
    </row>
    <row r="463" spans="30:31" x14ac:dyDescent="0.2">
      <c r="AD463" s="4">
        <f>'ادخال البيانات'!A462</f>
        <v>0</v>
      </c>
      <c r="AE463" s="4">
        <f>'ادخال البيانات'!W462</f>
        <v>0</v>
      </c>
    </row>
    <row r="464" spans="30:31" x14ac:dyDescent="0.2">
      <c r="AD464" s="4">
        <f>'ادخال البيانات'!A463</f>
        <v>0</v>
      </c>
      <c r="AE464" s="4">
        <f>'ادخال البيانات'!W463</f>
        <v>0</v>
      </c>
    </row>
    <row r="465" spans="30:31" x14ac:dyDescent="0.2">
      <c r="AD465" s="4">
        <f>'ادخال البيانات'!A464</f>
        <v>0</v>
      </c>
      <c r="AE465" s="4">
        <f>'ادخال البيانات'!W464</f>
        <v>0</v>
      </c>
    </row>
    <row r="466" spans="30:31" x14ac:dyDescent="0.2">
      <c r="AD466" s="4">
        <f>'ادخال البيانات'!A465</f>
        <v>0</v>
      </c>
      <c r="AE466" s="4">
        <f>'ادخال البيانات'!W465</f>
        <v>0</v>
      </c>
    </row>
    <row r="467" spans="30:31" x14ac:dyDescent="0.2">
      <c r="AD467" s="4">
        <f>'ادخال البيانات'!A466</f>
        <v>0</v>
      </c>
      <c r="AE467" s="4">
        <f>'ادخال البيانات'!W466</f>
        <v>0</v>
      </c>
    </row>
    <row r="468" spans="30:31" x14ac:dyDescent="0.2">
      <c r="AD468" s="4">
        <f>'ادخال البيانات'!A467</f>
        <v>0</v>
      </c>
      <c r="AE468" s="4">
        <f>'ادخال البيانات'!W467</f>
        <v>0</v>
      </c>
    </row>
    <row r="469" spans="30:31" x14ac:dyDescent="0.2">
      <c r="AD469" s="4">
        <f>'ادخال البيانات'!A468</f>
        <v>0</v>
      </c>
      <c r="AE469" s="4">
        <f>'ادخال البيانات'!W468</f>
        <v>0</v>
      </c>
    </row>
    <row r="470" spans="30:31" x14ac:dyDescent="0.2">
      <c r="AD470" s="4">
        <f>'ادخال البيانات'!A469</f>
        <v>0</v>
      </c>
      <c r="AE470" s="4">
        <f>'ادخال البيانات'!W469</f>
        <v>0</v>
      </c>
    </row>
    <row r="471" spans="30:31" x14ac:dyDescent="0.2">
      <c r="AD471" s="4">
        <f>'ادخال البيانات'!A470</f>
        <v>0</v>
      </c>
      <c r="AE471" s="4">
        <f>'ادخال البيانات'!W470</f>
        <v>0</v>
      </c>
    </row>
    <row r="472" spans="30:31" x14ac:dyDescent="0.2">
      <c r="AD472" s="4">
        <f>'ادخال البيانات'!A471</f>
        <v>0</v>
      </c>
      <c r="AE472" s="4">
        <f>'ادخال البيانات'!W471</f>
        <v>0</v>
      </c>
    </row>
    <row r="473" spans="30:31" x14ac:dyDescent="0.2">
      <c r="AD473" s="4">
        <f>'ادخال البيانات'!A472</f>
        <v>0</v>
      </c>
      <c r="AE473" s="4">
        <f>'ادخال البيانات'!W472</f>
        <v>0</v>
      </c>
    </row>
    <row r="474" spans="30:31" x14ac:dyDescent="0.2">
      <c r="AD474" s="4">
        <f>'ادخال البيانات'!A473</f>
        <v>0</v>
      </c>
      <c r="AE474" s="4">
        <f>'ادخال البيانات'!W473</f>
        <v>0</v>
      </c>
    </row>
    <row r="475" spans="30:31" x14ac:dyDescent="0.2">
      <c r="AD475" s="4">
        <f>'ادخال البيانات'!A474</f>
        <v>0</v>
      </c>
      <c r="AE475" s="4">
        <f>'ادخال البيانات'!W474</f>
        <v>0</v>
      </c>
    </row>
    <row r="476" spans="30:31" x14ac:dyDescent="0.2">
      <c r="AD476" s="4">
        <f>'ادخال البيانات'!A475</f>
        <v>0</v>
      </c>
      <c r="AE476" s="4">
        <f>'ادخال البيانات'!W475</f>
        <v>0</v>
      </c>
    </row>
    <row r="477" spans="30:31" x14ac:dyDescent="0.2">
      <c r="AD477" s="4">
        <f>'ادخال البيانات'!A476</f>
        <v>0</v>
      </c>
      <c r="AE477" s="4">
        <f>'ادخال البيانات'!W476</f>
        <v>0</v>
      </c>
    </row>
    <row r="478" spans="30:31" x14ac:dyDescent="0.2">
      <c r="AD478" s="4">
        <f>'ادخال البيانات'!A477</f>
        <v>0</v>
      </c>
      <c r="AE478" s="4">
        <f>'ادخال البيانات'!W477</f>
        <v>0</v>
      </c>
    </row>
    <row r="479" spans="30:31" x14ac:dyDescent="0.2">
      <c r="AD479" s="4">
        <f>'ادخال البيانات'!A478</f>
        <v>0</v>
      </c>
      <c r="AE479" s="4">
        <f>'ادخال البيانات'!W478</f>
        <v>0</v>
      </c>
    </row>
    <row r="480" spans="30:31" x14ac:dyDescent="0.2">
      <c r="AD480" s="4">
        <f>'ادخال البيانات'!A479</f>
        <v>0</v>
      </c>
      <c r="AE480" s="4">
        <f>'ادخال البيانات'!W479</f>
        <v>0</v>
      </c>
    </row>
    <row r="481" spans="30:31" x14ac:dyDescent="0.2">
      <c r="AD481" s="4">
        <f>'ادخال البيانات'!A480</f>
        <v>0</v>
      </c>
      <c r="AE481" s="4">
        <f>'ادخال البيانات'!W480</f>
        <v>0</v>
      </c>
    </row>
    <row r="482" spans="30:31" x14ac:dyDescent="0.2">
      <c r="AD482" s="4">
        <f>'ادخال البيانات'!A481</f>
        <v>0</v>
      </c>
      <c r="AE482" s="4">
        <f>'ادخال البيانات'!W481</f>
        <v>0</v>
      </c>
    </row>
    <row r="483" spans="30:31" x14ac:dyDescent="0.2">
      <c r="AD483" s="4">
        <f>'ادخال البيانات'!A482</f>
        <v>0</v>
      </c>
      <c r="AE483" s="4">
        <f>'ادخال البيانات'!W482</f>
        <v>0</v>
      </c>
    </row>
    <row r="484" spans="30:31" x14ac:dyDescent="0.2">
      <c r="AD484" s="4">
        <f>'ادخال البيانات'!A483</f>
        <v>0</v>
      </c>
      <c r="AE484" s="4">
        <f>'ادخال البيانات'!W483</f>
        <v>0</v>
      </c>
    </row>
    <row r="485" spans="30:31" x14ac:dyDescent="0.2">
      <c r="AD485" s="4">
        <f>'ادخال البيانات'!A484</f>
        <v>0</v>
      </c>
      <c r="AE485" s="4">
        <f>'ادخال البيانات'!W484</f>
        <v>0</v>
      </c>
    </row>
    <row r="486" spans="30:31" x14ac:dyDescent="0.2">
      <c r="AD486" s="4">
        <f>'ادخال البيانات'!A485</f>
        <v>0</v>
      </c>
      <c r="AE486" s="4">
        <f>'ادخال البيانات'!W485</f>
        <v>0</v>
      </c>
    </row>
    <row r="487" spans="30:31" x14ac:dyDescent="0.2">
      <c r="AD487" s="4">
        <f>'ادخال البيانات'!A486</f>
        <v>0</v>
      </c>
      <c r="AE487" s="4">
        <f>'ادخال البيانات'!W486</f>
        <v>0</v>
      </c>
    </row>
    <row r="488" spans="30:31" x14ac:dyDescent="0.2">
      <c r="AD488" s="4">
        <f>'ادخال البيانات'!A487</f>
        <v>0</v>
      </c>
      <c r="AE488" s="4">
        <f>'ادخال البيانات'!W487</f>
        <v>0</v>
      </c>
    </row>
    <row r="489" spans="30:31" x14ac:dyDescent="0.2">
      <c r="AD489" s="4">
        <f>'ادخال البيانات'!A488</f>
        <v>0</v>
      </c>
      <c r="AE489" s="4">
        <f>'ادخال البيانات'!W488</f>
        <v>0</v>
      </c>
    </row>
    <row r="490" spans="30:31" x14ac:dyDescent="0.2">
      <c r="AD490" s="4">
        <f>'ادخال البيانات'!A489</f>
        <v>0</v>
      </c>
      <c r="AE490" s="4">
        <f>'ادخال البيانات'!W489</f>
        <v>0</v>
      </c>
    </row>
    <row r="491" spans="30:31" x14ac:dyDescent="0.2">
      <c r="AD491" s="4">
        <f>'ادخال البيانات'!A490</f>
        <v>0</v>
      </c>
      <c r="AE491" s="4">
        <f>'ادخال البيانات'!W490</f>
        <v>0</v>
      </c>
    </row>
    <row r="492" spans="30:31" x14ac:dyDescent="0.2">
      <c r="AD492" s="4">
        <f>'ادخال البيانات'!A491</f>
        <v>0</v>
      </c>
      <c r="AE492" s="4">
        <f>'ادخال البيانات'!W491</f>
        <v>0</v>
      </c>
    </row>
    <row r="493" spans="30:31" x14ac:dyDescent="0.2">
      <c r="AD493" s="4">
        <f>'ادخال البيانات'!A492</f>
        <v>0</v>
      </c>
      <c r="AE493" s="4">
        <f>'ادخال البيانات'!W492</f>
        <v>0</v>
      </c>
    </row>
    <row r="494" spans="30:31" x14ac:dyDescent="0.2">
      <c r="AD494" s="4">
        <f>'ادخال البيانات'!A493</f>
        <v>0</v>
      </c>
      <c r="AE494" s="4">
        <f>'ادخال البيانات'!W493</f>
        <v>0</v>
      </c>
    </row>
    <row r="495" spans="30:31" x14ac:dyDescent="0.2">
      <c r="AD495" s="4">
        <f>'ادخال البيانات'!A494</f>
        <v>0</v>
      </c>
      <c r="AE495" s="4">
        <f>'ادخال البيانات'!W494</f>
        <v>0</v>
      </c>
    </row>
  </sheetData>
  <mergeCells count="42">
    <mergeCell ref="G31:I31"/>
    <mergeCell ref="G32:I32"/>
    <mergeCell ref="G26:I26"/>
    <mergeCell ref="G27:I27"/>
    <mergeCell ref="G28:I28"/>
    <mergeCell ref="G29:I29"/>
    <mergeCell ref="G30:I30"/>
    <mergeCell ref="G21:I21"/>
    <mergeCell ref="G22:I22"/>
    <mergeCell ref="G23:I23"/>
    <mergeCell ref="G24:I24"/>
    <mergeCell ref="G25:I25"/>
    <mergeCell ref="A10:C10"/>
    <mergeCell ref="A3:I3"/>
    <mergeCell ref="A36:A37"/>
    <mergeCell ref="F34:AA34"/>
    <mergeCell ref="F36:I36"/>
    <mergeCell ref="H37:I37"/>
    <mergeCell ref="A34:B34"/>
    <mergeCell ref="G12:I12"/>
    <mergeCell ref="G13:I13"/>
    <mergeCell ref="G14:I14"/>
    <mergeCell ref="G15:I15"/>
    <mergeCell ref="G16:I16"/>
    <mergeCell ref="G17:I17"/>
    <mergeCell ref="G18:I18"/>
    <mergeCell ref="G19:I19"/>
    <mergeCell ref="G20:I20"/>
    <mergeCell ref="H38:I38"/>
    <mergeCell ref="H39:I39"/>
    <mergeCell ref="H41:I41"/>
    <mergeCell ref="F41:G41"/>
    <mergeCell ref="F42:G42"/>
    <mergeCell ref="H42:I42"/>
    <mergeCell ref="A60:D60"/>
    <mergeCell ref="E58:H58"/>
    <mergeCell ref="E59:H59"/>
    <mergeCell ref="E60:H60"/>
    <mergeCell ref="E57:H57"/>
    <mergeCell ref="A57:D57"/>
    <mergeCell ref="A58:D58"/>
    <mergeCell ref="A59:D59"/>
  </mergeCells>
  <conditionalFormatting sqref="D13:D32">
    <cfRule type="containsText" dxfId="3" priority="2" operator="containsText" text="&quot;متوسط&quot;">
      <formula>NOT(ISERROR(SEARCH("""متوسط""",D13)))</formula>
    </cfRule>
    <cfRule type="beginsWith" dxfId="2" priority="3" operator="beginsWith" text="تحت">
      <formula>LEFT(D13,LEN("تحت"))="تحت"</formula>
    </cfRule>
    <cfRule type="containsText" dxfId="1" priority="4" operator="containsText" text="فوق">
      <formula>NOT(ISERROR(SEARCH("فوق",D13)))</formula>
    </cfRule>
  </conditionalFormatting>
  <conditionalFormatting sqref="AE1:AE1048576">
    <cfRule type="containsText" dxfId="0" priority="1" operator="containsText" text="منخفض">
      <formula>NOT(ISERROR(SEARCH("منخفض",AE1)))</formula>
    </cfRule>
  </conditionalFormatting>
  <pageMargins left="0.25" right="0.25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ورقة9"/>
  <dimension ref="C2:BF137"/>
  <sheetViews>
    <sheetView rightToLeft="1" workbookViewId="0">
      <selection activeCell="U16" sqref="U16"/>
    </sheetView>
  </sheetViews>
  <sheetFormatPr defaultRowHeight="15" x14ac:dyDescent="0.2"/>
  <cols>
    <col min="1" max="1" width="1.74609375" customWidth="1"/>
    <col min="2" max="2" width="2.6875" customWidth="1"/>
    <col min="3" max="6" width="12.23828125" style="4" customWidth="1"/>
    <col min="7" max="7" width="4.70703125" style="4" customWidth="1"/>
    <col min="8" max="10" width="12.23828125" style="4" customWidth="1"/>
    <col min="11" max="11" width="10.4921875" style="1" customWidth="1"/>
    <col min="12" max="12" width="9.01171875" style="4"/>
    <col min="16" max="19" width="0" hidden="1" customWidth="1"/>
  </cols>
  <sheetData>
    <row r="2" spans="3:58" ht="23.25" x14ac:dyDescent="0.3">
      <c r="C2" s="757" t="str">
        <f>'الترتيب حسب النسبة المئوية'!X3</f>
        <v>مستويات الطلاب  مرتبة حسب النسبة المئوية</v>
      </c>
      <c r="D2" s="757"/>
      <c r="E2" s="757"/>
      <c r="F2" s="757"/>
      <c r="G2" s="757"/>
      <c r="H2" s="757"/>
      <c r="I2" s="757"/>
      <c r="J2" s="757"/>
      <c r="K2" s="757"/>
      <c r="L2" s="757"/>
    </row>
    <row r="3" spans="3:58" x14ac:dyDescent="0.2">
      <c r="C3" s="81" t="str">
        <f>'الترتيب حسب النسبة المئوية'!X6</f>
        <v>م</v>
      </c>
      <c r="D3" s="758" t="str">
        <f>'الترتيب حسب النسبة المئوية'!Y6</f>
        <v>اسم الطالب/ة</v>
      </c>
      <c r="E3" s="758"/>
      <c r="F3" s="758"/>
      <c r="G3" s="758"/>
      <c r="H3" s="81" t="str">
        <f>'الترتيب حسب النسبة المئوية'!F6</f>
        <v>مجموع درجاته</v>
      </c>
      <c r="I3" s="84" t="str">
        <f>'الترتيب حسب النسبة المئوية'!Z6</f>
        <v xml:space="preserve">النسبة </v>
      </c>
      <c r="J3" s="85" t="str">
        <f>'الترتيب حسب النسبة المئوية'!AA6</f>
        <v>المستوى</v>
      </c>
      <c r="K3" s="81" t="s">
        <v>85</v>
      </c>
      <c r="L3" s="81" t="s">
        <v>86</v>
      </c>
    </row>
    <row r="4" spans="3:58" x14ac:dyDescent="0.2">
      <c r="C4" s="4">
        <f>'الترتيب حسب النسبة المئوية'!X7</f>
        <v>1</v>
      </c>
      <c r="D4" s="600">
        <f>'الترتيب حسب النسبة المئوية'!Y7</f>
        <v>0</v>
      </c>
      <c r="E4" s="600"/>
      <c r="F4" s="600"/>
      <c r="G4" s="600"/>
      <c r="H4" s="4">
        <f>'الترتيب حسب الفقرات'!W6</f>
        <v>0</v>
      </c>
      <c r="I4" s="82">
        <f>'الترتيب حسب النسبة المئوية'!Z7</f>
        <v>0</v>
      </c>
      <c r="J4" s="83">
        <f>'الترتيب حسب النسبة المئوية'!AA7</f>
        <v>0</v>
      </c>
      <c r="L4" s="4" t="str">
        <f>IF(K4&gt;H4,"نعم","لا")</f>
        <v>لا</v>
      </c>
      <c r="Q4">
        <f>INDEX(D4:J137,1,7)</f>
        <v>0</v>
      </c>
    </row>
    <row r="5" spans="3:58" x14ac:dyDescent="0.2">
      <c r="C5" s="4">
        <f>'الترتيب حسب النسبة المئوية'!X8</f>
        <v>2</v>
      </c>
      <c r="D5" s="600">
        <f>'الترتيب حسب النسبة المئوية'!Y8</f>
        <v>0</v>
      </c>
      <c r="E5" s="600"/>
      <c r="F5" s="600"/>
      <c r="G5" s="600"/>
      <c r="H5" s="4">
        <f>'الترتيب حسب الفقرات'!W7</f>
        <v>0</v>
      </c>
      <c r="I5" s="82">
        <f>'الترتيب حسب النسبة المئوية'!Z8</f>
        <v>0</v>
      </c>
      <c r="J5" s="83">
        <f>'الترتيب حسب النسبة المئوية'!AA8</f>
        <v>0</v>
      </c>
      <c r="L5" s="4" t="str">
        <f t="shared" ref="L5:L68" si="0">IF(K5&gt;H5,"نعم","لا")</f>
        <v>لا</v>
      </c>
      <c r="Q5">
        <f t="shared" ref="Q5:Q22" si="1">INDEX(D5:J138,1,7)</f>
        <v>0</v>
      </c>
    </row>
    <row r="6" spans="3:58" x14ac:dyDescent="0.2">
      <c r="C6" s="4">
        <f>'الترتيب حسب النسبة المئوية'!X9</f>
        <v>3</v>
      </c>
      <c r="D6" s="600">
        <f>'الترتيب حسب النسبة المئوية'!Y9</f>
        <v>0</v>
      </c>
      <c r="E6" s="600"/>
      <c r="F6" s="600"/>
      <c r="G6" s="600"/>
      <c r="H6" s="4">
        <f>'الترتيب حسب الفقرات'!W8</f>
        <v>0</v>
      </c>
      <c r="I6" s="82">
        <f>'الترتيب حسب النسبة المئوية'!Z9</f>
        <v>0</v>
      </c>
      <c r="J6" s="83">
        <f>'الترتيب حسب النسبة المئوية'!AA9</f>
        <v>0</v>
      </c>
      <c r="L6" s="4" t="str">
        <f t="shared" si="0"/>
        <v>لا</v>
      </c>
      <c r="Q6">
        <f t="shared" si="1"/>
        <v>0</v>
      </c>
    </row>
    <row r="7" spans="3:58" x14ac:dyDescent="0.2">
      <c r="C7" s="4">
        <f>'الترتيب حسب النسبة المئوية'!X10</f>
        <v>4</v>
      </c>
      <c r="D7" s="600">
        <f>'الترتيب حسب النسبة المئوية'!Y10</f>
        <v>0</v>
      </c>
      <c r="E7" s="600"/>
      <c r="F7" s="600"/>
      <c r="G7" s="600"/>
      <c r="H7" s="4">
        <f>'الترتيب حسب الفقرات'!W9</f>
        <v>0</v>
      </c>
      <c r="I7" s="82">
        <f>'الترتيب حسب النسبة المئوية'!Z10</f>
        <v>0</v>
      </c>
      <c r="J7" s="83">
        <f>'الترتيب حسب النسبة المئوية'!AA10</f>
        <v>0</v>
      </c>
      <c r="L7" s="4" t="str">
        <f t="shared" si="0"/>
        <v>لا</v>
      </c>
      <c r="Q7">
        <f t="shared" si="1"/>
        <v>0</v>
      </c>
    </row>
    <row r="8" spans="3:58" x14ac:dyDescent="0.2">
      <c r="C8" s="4">
        <f>'الترتيب حسب النسبة المئوية'!X11</f>
        <v>5</v>
      </c>
      <c r="D8" s="600">
        <f>'الترتيب حسب النسبة المئوية'!Y11</f>
        <v>0</v>
      </c>
      <c r="E8" s="600"/>
      <c r="F8" s="600"/>
      <c r="G8" s="600"/>
      <c r="H8" s="4">
        <f>'الترتيب حسب الفقرات'!W10</f>
        <v>0</v>
      </c>
      <c r="I8" s="82">
        <f>'الترتيب حسب النسبة المئوية'!Z11</f>
        <v>0</v>
      </c>
      <c r="J8" s="83">
        <f>'الترتيب حسب النسبة المئوية'!AA11</f>
        <v>0</v>
      </c>
      <c r="L8" s="4" t="str">
        <f t="shared" si="0"/>
        <v>لا</v>
      </c>
      <c r="Q8">
        <f t="shared" si="1"/>
        <v>0</v>
      </c>
    </row>
    <row r="9" spans="3:58" x14ac:dyDescent="0.2">
      <c r="C9" s="4">
        <f>'الترتيب حسب النسبة المئوية'!X12</f>
        <v>6</v>
      </c>
      <c r="D9" s="600">
        <f>'الترتيب حسب النسبة المئوية'!Y12</f>
        <v>0</v>
      </c>
      <c r="E9" s="600"/>
      <c r="F9" s="600"/>
      <c r="G9" s="600"/>
      <c r="H9" s="4">
        <f>'الترتيب حسب الفقرات'!W11</f>
        <v>0</v>
      </c>
      <c r="I9" s="82">
        <f>'الترتيب حسب النسبة المئوية'!Z12</f>
        <v>0</v>
      </c>
      <c r="J9" s="83">
        <f>'الترتيب حسب النسبة المئوية'!AA12</f>
        <v>0</v>
      </c>
      <c r="L9" s="4" t="str">
        <f t="shared" si="0"/>
        <v>لا</v>
      </c>
      <c r="Q9">
        <f t="shared" si="1"/>
        <v>0</v>
      </c>
    </row>
    <row r="10" spans="3:58" x14ac:dyDescent="0.2">
      <c r="C10" s="4">
        <f>'الترتيب حسب النسبة المئوية'!X13</f>
        <v>7</v>
      </c>
      <c r="D10" s="600">
        <f>'الترتيب حسب النسبة المئوية'!Y13</f>
        <v>0</v>
      </c>
      <c r="E10" s="600"/>
      <c r="F10" s="600"/>
      <c r="G10" s="600"/>
      <c r="H10" s="4">
        <f>'الترتيب حسب الفقرات'!W12</f>
        <v>0</v>
      </c>
      <c r="I10" s="82">
        <f>'الترتيب حسب النسبة المئوية'!Z13</f>
        <v>0</v>
      </c>
      <c r="J10" s="83">
        <f>'الترتيب حسب النسبة المئوية'!AA13</f>
        <v>0</v>
      </c>
      <c r="L10" s="4" t="str">
        <f t="shared" si="0"/>
        <v>لا</v>
      </c>
      <c r="Q10">
        <f t="shared" si="1"/>
        <v>0</v>
      </c>
    </row>
    <row r="11" spans="3:58" x14ac:dyDescent="0.2">
      <c r="C11" s="4">
        <f>'الترتيب حسب النسبة المئوية'!X14</f>
        <v>8</v>
      </c>
      <c r="D11" s="600">
        <f>'الترتيب حسب النسبة المئوية'!Y14</f>
        <v>0</v>
      </c>
      <c r="E11" s="600"/>
      <c r="F11" s="600"/>
      <c r="G11" s="600"/>
      <c r="H11" s="4">
        <f>'الترتيب حسب الفقرات'!W13</f>
        <v>0</v>
      </c>
      <c r="I11" s="82">
        <f>'الترتيب حسب النسبة المئوية'!Z14</f>
        <v>0</v>
      </c>
      <c r="J11" s="83">
        <f>'الترتيب حسب النسبة المئوية'!AA14</f>
        <v>0</v>
      </c>
      <c r="L11" s="4" t="str">
        <f t="shared" si="0"/>
        <v>لا</v>
      </c>
      <c r="Q11">
        <f t="shared" si="1"/>
        <v>0</v>
      </c>
    </row>
    <row r="12" spans="3:58" x14ac:dyDescent="0.2">
      <c r="C12" s="4">
        <f>'الترتيب حسب النسبة المئوية'!X15</f>
        <v>9</v>
      </c>
      <c r="D12" s="600">
        <f>'الترتيب حسب النسبة المئوية'!Y15</f>
        <v>0</v>
      </c>
      <c r="E12" s="600"/>
      <c r="F12" s="600"/>
      <c r="G12" s="600"/>
      <c r="H12" s="4">
        <f>'الترتيب حسب الفقرات'!W14</f>
        <v>0</v>
      </c>
      <c r="I12" s="82">
        <f>'الترتيب حسب النسبة المئوية'!Z15</f>
        <v>0</v>
      </c>
      <c r="J12" s="83">
        <f>'الترتيب حسب النسبة المئوية'!AA15</f>
        <v>0</v>
      </c>
      <c r="L12" s="4" t="str">
        <f t="shared" si="0"/>
        <v>لا</v>
      </c>
      <c r="Q12">
        <f t="shared" si="1"/>
        <v>0</v>
      </c>
      <c r="BF12" s="204"/>
    </row>
    <row r="13" spans="3:58" x14ac:dyDescent="0.2">
      <c r="C13" s="4">
        <f>'الترتيب حسب النسبة المئوية'!X16</f>
        <v>10</v>
      </c>
      <c r="D13" s="600">
        <f>'الترتيب حسب النسبة المئوية'!Y16</f>
        <v>0</v>
      </c>
      <c r="E13" s="600"/>
      <c r="F13" s="600"/>
      <c r="G13" s="600"/>
      <c r="H13" s="4">
        <f>'الترتيب حسب الفقرات'!W15</f>
        <v>0</v>
      </c>
      <c r="I13" s="82">
        <f>'الترتيب حسب النسبة المئوية'!Z16</f>
        <v>0</v>
      </c>
      <c r="J13" s="83">
        <f>'الترتيب حسب النسبة المئوية'!AA16</f>
        <v>0</v>
      </c>
      <c r="L13" s="4" t="str">
        <f t="shared" si="0"/>
        <v>لا</v>
      </c>
      <c r="Q13">
        <f t="shared" si="1"/>
        <v>0</v>
      </c>
    </row>
    <row r="14" spans="3:58" x14ac:dyDescent="0.2">
      <c r="C14" s="4">
        <f>'الترتيب حسب النسبة المئوية'!X17</f>
        <v>11</v>
      </c>
      <c r="D14" s="600">
        <f>'الترتيب حسب النسبة المئوية'!Y17</f>
        <v>0</v>
      </c>
      <c r="E14" s="600"/>
      <c r="F14" s="600"/>
      <c r="G14" s="600"/>
      <c r="H14" s="4">
        <f>'الترتيب حسب الفقرات'!W16</f>
        <v>0</v>
      </c>
      <c r="I14" s="82">
        <f>'الترتيب حسب النسبة المئوية'!Z17</f>
        <v>0</v>
      </c>
      <c r="J14" s="83">
        <f>'الترتيب حسب النسبة المئوية'!AA17</f>
        <v>0</v>
      </c>
      <c r="L14" s="4" t="str">
        <f t="shared" si="0"/>
        <v>لا</v>
      </c>
      <c r="Q14">
        <f t="shared" si="1"/>
        <v>0</v>
      </c>
    </row>
    <row r="15" spans="3:58" x14ac:dyDescent="0.2">
      <c r="C15" s="4">
        <f>'الترتيب حسب النسبة المئوية'!X18</f>
        <v>12</v>
      </c>
      <c r="D15" s="600">
        <f>'الترتيب حسب النسبة المئوية'!Y18</f>
        <v>0</v>
      </c>
      <c r="E15" s="600"/>
      <c r="F15" s="600"/>
      <c r="G15" s="600"/>
      <c r="H15" s="4">
        <f>'الترتيب حسب الفقرات'!W17</f>
        <v>0</v>
      </c>
      <c r="I15" s="82">
        <f>'الترتيب حسب النسبة المئوية'!Z18</f>
        <v>0</v>
      </c>
      <c r="J15" s="83">
        <f>'الترتيب حسب النسبة المئوية'!AA18</f>
        <v>0</v>
      </c>
      <c r="L15" s="4" t="str">
        <f t="shared" si="0"/>
        <v>لا</v>
      </c>
      <c r="Q15">
        <f t="shared" si="1"/>
        <v>0</v>
      </c>
    </row>
    <row r="16" spans="3:58" x14ac:dyDescent="0.2">
      <c r="C16" s="4">
        <f>'الترتيب حسب النسبة المئوية'!X19</f>
        <v>13</v>
      </c>
      <c r="D16" s="600">
        <f>'الترتيب حسب النسبة المئوية'!Y19</f>
        <v>0</v>
      </c>
      <c r="E16" s="600"/>
      <c r="F16" s="600"/>
      <c r="G16" s="600"/>
      <c r="H16" s="4">
        <f>'الترتيب حسب الفقرات'!W18</f>
        <v>0</v>
      </c>
      <c r="I16" s="82">
        <f>'الترتيب حسب النسبة المئوية'!Z19</f>
        <v>0</v>
      </c>
      <c r="J16" s="83">
        <f>'الترتيب حسب النسبة المئوية'!AA19</f>
        <v>0</v>
      </c>
      <c r="L16" s="4" t="str">
        <f t="shared" si="0"/>
        <v>لا</v>
      </c>
      <c r="Q16">
        <f t="shared" si="1"/>
        <v>0</v>
      </c>
    </row>
    <row r="17" spans="3:17" x14ac:dyDescent="0.2">
      <c r="C17" s="4">
        <f>'الترتيب حسب النسبة المئوية'!X20</f>
        <v>14</v>
      </c>
      <c r="D17" s="600">
        <f>'الترتيب حسب النسبة المئوية'!Y20</f>
        <v>0</v>
      </c>
      <c r="E17" s="600"/>
      <c r="F17" s="600"/>
      <c r="G17" s="600"/>
      <c r="H17" s="4">
        <f>'الترتيب حسب الفقرات'!W19</f>
        <v>0</v>
      </c>
      <c r="I17" s="82">
        <f>'الترتيب حسب النسبة المئوية'!Z20</f>
        <v>0</v>
      </c>
      <c r="J17" s="83">
        <f>'الترتيب حسب النسبة المئوية'!AA20</f>
        <v>0</v>
      </c>
      <c r="L17" s="4" t="str">
        <f t="shared" si="0"/>
        <v>لا</v>
      </c>
      <c r="Q17">
        <f t="shared" si="1"/>
        <v>0</v>
      </c>
    </row>
    <row r="18" spans="3:17" x14ac:dyDescent="0.2">
      <c r="C18" s="4">
        <f>'الترتيب حسب النسبة المئوية'!X21</f>
        <v>15</v>
      </c>
      <c r="D18" s="600">
        <f>'الترتيب حسب النسبة المئوية'!Y21</f>
        <v>0</v>
      </c>
      <c r="E18" s="600"/>
      <c r="F18" s="600"/>
      <c r="G18" s="600"/>
      <c r="H18" s="4">
        <f>'الترتيب حسب الفقرات'!W20</f>
        <v>0</v>
      </c>
      <c r="I18" s="82">
        <f>'الترتيب حسب النسبة المئوية'!Z21</f>
        <v>0</v>
      </c>
      <c r="J18" s="83">
        <f>'الترتيب حسب النسبة المئوية'!AA21</f>
        <v>0</v>
      </c>
      <c r="L18" s="4" t="str">
        <f t="shared" si="0"/>
        <v>لا</v>
      </c>
      <c r="Q18">
        <f t="shared" si="1"/>
        <v>0</v>
      </c>
    </row>
    <row r="19" spans="3:17" x14ac:dyDescent="0.2">
      <c r="C19" s="4">
        <f>'الترتيب حسب النسبة المئوية'!X22</f>
        <v>16</v>
      </c>
      <c r="D19" s="600">
        <f>'الترتيب حسب النسبة المئوية'!Y22</f>
        <v>0</v>
      </c>
      <c r="E19" s="600"/>
      <c r="F19" s="600"/>
      <c r="G19" s="600"/>
      <c r="H19" s="4">
        <f>'الترتيب حسب الفقرات'!W21</f>
        <v>0</v>
      </c>
      <c r="I19" s="82">
        <f>'الترتيب حسب النسبة المئوية'!Z22</f>
        <v>0</v>
      </c>
      <c r="J19" s="83">
        <f>'الترتيب حسب النسبة المئوية'!AA22</f>
        <v>0</v>
      </c>
      <c r="L19" s="4" t="str">
        <f t="shared" si="0"/>
        <v>لا</v>
      </c>
      <c r="Q19">
        <f t="shared" si="1"/>
        <v>0</v>
      </c>
    </row>
    <row r="20" spans="3:17" x14ac:dyDescent="0.2">
      <c r="C20" s="4">
        <f>'الترتيب حسب النسبة المئوية'!X23</f>
        <v>17</v>
      </c>
      <c r="D20" s="600">
        <f>'الترتيب حسب النسبة المئوية'!Y23</f>
        <v>0</v>
      </c>
      <c r="E20" s="600"/>
      <c r="F20" s="600"/>
      <c r="G20" s="600"/>
      <c r="H20" s="4">
        <f>'الترتيب حسب الفقرات'!W22</f>
        <v>0</v>
      </c>
      <c r="I20" s="82">
        <f>'الترتيب حسب النسبة المئوية'!Z23</f>
        <v>0</v>
      </c>
      <c r="J20" s="83">
        <f>'الترتيب حسب النسبة المئوية'!AA23</f>
        <v>0</v>
      </c>
      <c r="L20" s="4" t="str">
        <f t="shared" si="0"/>
        <v>لا</v>
      </c>
      <c r="Q20">
        <f t="shared" si="1"/>
        <v>0</v>
      </c>
    </row>
    <row r="21" spans="3:17" x14ac:dyDescent="0.2">
      <c r="C21" s="4">
        <f>'الترتيب حسب النسبة المئوية'!X24</f>
        <v>18</v>
      </c>
      <c r="D21" s="600">
        <f>'الترتيب حسب النسبة المئوية'!Y24</f>
        <v>0</v>
      </c>
      <c r="E21" s="600"/>
      <c r="F21" s="600"/>
      <c r="G21" s="600"/>
      <c r="H21" s="4">
        <f>'الترتيب حسب الفقرات'!W23</f>
        <v>0</v>
      </c>
      <c r="I21" s="82">
        <f>'الترتيب حسب النسبة المئوية'!Z24</f>
        <v>0</v>
      </c>
      <c r="J21" s="83">
        <f>'الترتيب حسب النسبة المئوية'!AA24</f>
        <v>0</v>
      </c>
      <c r="L21" s="4" t="str">
        <f t="shared" si="0"/>
        <v>لا</v>
      </c>
      <c r="Q21">
        <f t="shared" si="1"/>
        <v>0</v>
      </c>
    </row>
    <row r="22" spans="3:17" x14ac:dyDescent="0.2">
      <c r="C22" s="4">
        <f>'الترتيب حسب النسبة المئوية'!X25</f>
        <v>19</v>
      </c>
      <c r="D22" s="600">
        <f>'الترتيب حسب النسبة المئوية'!Y25</f>
        <v>0</v>
      </c>
      <c r="E22" s="600"/>
      <c r="F22" s="600"/>
      <c r="G22" s="600"/>
      <c r="H22" s="4">
        <f>'الترتيب حسب الفقرات'!W24</f>
        <v>0</v>
      </c>
      <c r="I22" s="82">
        <f>'الترتيب حسب النسبة المئوية'!Z25</f>
        <v>0</v>
      </c>
      <c r="J22" s="83">
        <f>'الترتيب حسب النسبة المئوية'!AA25</f>
        <v>0</v>
      </c>
      <c r="L22" s="4" t="str">
        <f t="shared" si="0"/>
        <v>لا</v>
      </c>
      <c r="Q22">
        <f t="shared" si="1"/>
        <v>0</v>
      </c>
    </row>
    <row r="23" spans="3:17" x14ac:dyDescent="0.2">
      <c r="C23" s="4">
        <f>'الترتيب حسب النسبة المئوية'!X26</f>
        <v>20</v>
      </c>
      <c r="D23" s="600">
        <f>'الترتيب حسب النسبة المئوية'!Y26</f>
        <v>0</v>
      </c>
      <c r="E23" s="600"/>
      <c r="F23" s="600"/>
      <c r="G23" s="600"/>
      <c r="H23" s="4">
        <f>'الترتيب حسب الفقرات'!W25</f>
        <v>0</v>
      </c>
      <c r="I23" s="82">
        <f>'الترتيب حسب النسبة المئوية'!Z26</f>
        <v>0</v>
      </c>
      <c r="J23" s="83">
        <f>'الترتيب حسب النسبة المئوية'!AA26</f>
        <v>0</v>
      </c>
      <c r="L23" s="4" t="str">
        <f t="shared" si="0"/>
        <v>لا</v>
      </c>
    </row>
    <row r="24" spans="3:17" x14ac:dyDescent="0.2">
      <c r="C24" s="4">
        <f>'الترتيب حسب النسبة المئوية'!X27</f>
        <v>21</v>
      </c>
      <c r="D24" s="600">
        <f>'الترتيب حسب النسبة المئوية'!Y27</f>
        <v>0</v>
      </c>
      <c r="E24" s="600"/>
      <c r="F24" s="600"/>
      <c r="G24" s="600"/>
      <c r="H24" s="4">
        <f>'الترتيب حسب الفقرات'!W26</f>
        <v>0</v>
      </c>
      <c r="I24" s="82">
        <f>'الترتيب حسب النسبة المئوية'!Z27</f>
        <v>0</v>
      </c>
      <c r="J24" s="83">
        <f>'الترتيب حسب النسبة المئوية'!AA27</f>
        <v>0</v>
      </c>
      <c r="L24" s="4" t="str">
        <f t="shared" si="0"/>
        <v>لا</v>
      </c>
    </row>
    <row r="25" spans="3:17" x14ac:dyDescent="0.2">
      <c r="C25" s="4">
        <f>'الترتيب حسب النسبة المئوية'!X28</f>
        <v>22</v>
      </c>
      <c r="D25" s="600">
        <f>'الترتيب حسب النسبة المئوية'!Y28</f>
        <v>0</v>
      </c>
      <c r="E25" s="600"/>
      <c r="F25" s="600"/>
      <c r="G25" s="600"/>
      <c r="H25" s="4">
        <f>'الترتيب حسب الفقرات'!W27</f>
        <v>0</v>
      </c>
      <c r="I25" s="82">
        <f>'الترتيب حسب النسبة المئوية'!Z28</f>
        <v>0</v>
      </c>
      <c r="J25" s="83">
        <f>'الترتيب حسب النسبة المئوية'!AA28</f>
        <v>0</v>
      </c>
      <c r="L25" s="4" t="str">
        <f t="shared" si="0"/>
        <v>لا</v>
      </c>
    </row>
    <row r="26" spans="3:17" x14ac:dyDescent="0.2">
      <c r="C26" s="4">
        <f>'الترتيب حسب النسبة المئوية'!X29</f>
        <v>23</v>
      </c>
      <c r="D26" s="600">
        <f>'الترتيب حسب النسبة المئوية'!Y29</f>
        <v>0</v>
      </c>
      <c r="E26" s="600"/>
      <c r="F26" s="600"/>
      <c r="G26" s="600"/>
      <c r="H26" s="4">
        <f>'الترتيب حسب الفقرات'!W28</f>
        <v>0</v>
      </c>
      <c r="I26" s="82">
        <f>'الترتيب حسب النسبة المئوية'!Z29</f>
        <v>0</v>
      </c>
      <c r="J26" s="83">
        <f>'الترتيب حسب النسبة المئوية'!AA29</f>
        <v>0</v>
      </c>
      <c r="L26" s="4" t="str">
        <f t="shared" si="0"/>
        <v>لا</v>
      </c>
    </row>
    <row r="27" spans="3:17" x14ac:dyDescent="0.2">
      <c r="C27" s="4">
        <f>'الترتيب حسب النسبة المئوية'!X30</f>
        <v>24</v>
      </c>
      <c r="D27" s="600">
        <f>'الترتيب حسب النسبة المئوية'!Y30</f>
        <v>0</v>
      </c>
      <c r="E27" s="600"/>
      <c r="F27" s="600"/>
      <c r="G27" s="600"/>
      <c r="H27" s="4">
        <f>'الترتيب حسب الفقرات'!W29</f>
        <v>0</v>
      </c>
      <c r="I27" s="82">
        <f>'الترتيب حسب النسبة المئوية'!Z30</f>
        <v>0</v>
      </c>
      <c r="J27" s="83">
        <f>'الترتيب حسب النسبة المئوية'!AA30</f>
        <v>0</v>
      </c>
      <c r="L27" s="4" t="str">
        <f t="shared" si="0"/>
        <v>لا</v>
      </c>
    </row>
    <row r="28" spans="3:17" x14ac:dyDescent="0.2">
      <c r="C28" s="4">
        <f>'الترتيب حسب النسبة المئوية'!X31</f>
        <v>25</v>
      </c>
      <c r="D28" s="600">
        <f>'الترتيب حسب النسبة المئوية'!Y31</f>
        <v>0</v>
      </c>
      <c r="E28" s="600"/>
      <c r="F28" s="600"/>
      <c r="G28" s="600"/>
      <c r="H28" s="4">
        <f>'الترتيب حسب الفقرات'!W30</f>
        <v>0</v>
      </c>
      <c r="I28" s="82">
        <f>'الترتيب حسب النسبة المئوية'!Z31</f>
        <v>0</v>
      </c>
      <c r="J28" s="83">
        <f>'الترتيب حسب النسبة المئوية'!AA31</f>
        <v>0</v>
      </c>
      <c r="L28" s="4" t="str">
        <f t="shared" si="0"/>
        <v>لا</v>
      </c>
    </row>
    <row r="29" spans="3:17" x14ac:dyDescent="0.2">
      <c r="C29" s="4">
        <f>'الترتيب حسب النسبة المئوية'!X32</f>
        <v>26</v>
      </c>
      <c r="D29" s="600">
        <f>'الترتيب حسب النسبة المئوية'!Y32</f>
        <v>0</v>
      </c>
      <c r="E29" s="600"/>
      <c r="F29" s="600"/>
      <c r="G29" s="600"/>
      <c r="H29" s="4">
        <f>'الترتيب حسب الفقرات'!W31</f>
        <v>0</v>
      </c>
      <c r="I29" s="82">
        <f>'الترتيب حسب النسبة المئوية'!Z32</f>
        <v>0</v>
      </c>
      <c r="J29" s="83">
        <f>'الترتيب حسب النسبة المئوية'!AA32</f>
        <v>0</v>
      </c>
      <c r="L29" s="4" t="str">
        <f t="shared" si="0"/>
        <v>لا</v>
      </c>
    </row>
    <row r="30" spans="3:17" x14ac:dyDescent="0.2">
      <c r="C30" s="4">
        <f>'الترتيب حسب النسبة المئوية'!X33</f>
        <v>27</v>
      </c>
      <c r="D30" s="600">
        <f>'الترتيب حسب النسبة المئوية'!Y33</f>
        <v>0</v>
      </c>
      <c r="E30" s="600"/>
      <c r="F30" s="600"/>
      <c r="G30" s="600"/>
      <c r="H30" s="4">
        <f>'الترتيب حسب الفقرات'!W32</f>
        <v>0</v>
      </c>
      <c r="I30" s="82">
        <f>'الترتيب حسب النسبة المئوية'!Z33</f>
        <v>0</v>
      </c>
      <c r="J30" s="83">
        <f>'الترتيب حسب النسبة المئوية'!AA33</f>
        <v>0</v>
      </c>
      <c r="L30" s="4" t="str">
        <f t="shared" si="0"/>
        <v>لا</v>
      </c>
    </row>
    <row r="31" spans="3:17" x14ac:dyDescent="0.2">
      <c r="C31" s="4">
        <f>'الترتيب حسب النسبة المئوية'!X34</f>
        <v>28</v>
      </c>
      <c r="D31" s="600">
        <f>'الترتيب حسب النسبة المئوية'!Y34</f>
        <v>0</v>
      </c>
      <c r="E31" s="600"/>
      <c r="F31" s="600"/>
      <c r="G31" s="600"/>
      <c r="H31" s="4">
        <f>'الترتيب حسب الفقرات'!W33</f>
        <v>0</v>
      </c>
      <c r="I31" s="82">
        <f>'الترتيب حسب النسبة المئوية'!Z34</f>
        <v>0</v>
      </c>
      <c r="J31" s="83">
        <f>'الترتيب حسب النسبة المئوية'!AA34</f>
        <v>0</v>
      </c>
      <c r="L31" s="4" t="str">
        <f t="shared" si="0"/>
        <v>لا</v>
      </c>
    </row>
    <row r="32" spans="3:17" x14ac:dyDescent="0.2">
      <c r="C32" s="4">
        <f>'الترتيب حسب النسبة المئوية'!X35</f>
        <v>29</v>
      </c>
      <c r="D32" s="600">
        <f>'الترتيب حسب النسبة المئوية'!Y35</f>
        <v>0</v>
      </c>
      <c r="E32" s="600"/>
      <c r="F32" s="600"/>
      <c r="G32" s="600"/>
      <c r="H32" s="4">
        <f>'الترتيب حسب الفقرات'!W34</f>
        <v>0</v>
      </c>
      <c r="I32" s="82">
        <f>'الترتيب حسب النسبة المئوية'!Z35</f>
        <v>0</v>
      </c>
      <c r="J32" s="83">
        <f>'الترتيب حسب النسبة المئوية'!AA35</f>
        <v>0</v>
      </c>
      <c r="L32" s="4" t="str">
        <f t="shared" si="0"/>
        <v>لا</v>
      </c>
    </row>
    <row r="33" spans="3:12" x14ac:dyDescent="0.2">
      <c r="C33" s="4">
        <f>'الترتيب حسب النسبة المئوية'!X36</f>
        <v>30</v>
      </c>
      <c r="D33" s="600">
        <f>'الترتيب حسب النسبة المئوية'!Y36</f>
        <v>0</v>
      </c>
      <c r="E33" s="600"/>
      <c r="F33" s="600"/>
      <c r="G33" s="600"/>
      <c r="H33" s="4">
        <f>'الترتيب حسب الفقرات'!W35</f>
        <v>0</v>
      </c>
      <c r="I33" s="82">
        <f>'الترتيب حسب النسبة المئوية'!Z36</f>
        <v>0</v>
      </c>
      <c r="J33" s="83">
        <f>'الترتيب حسب النسبة المئوية'!AA36</f>
        <v>0</v>
      </c>
      <c r="L33" s="4" t="str">
        <f t="shared" si="0"/>
        <v>لا</v>
      </c>
    </row>
    <row r="34" spans="3:12" x14ac:dyDescent="0.2">
      <c r="C34" s="4">
        <f>'الترتيب حسب النسبة المئوية'!X37</f>
        <v>31</v>
      </c>
      <c r="D34" s="600">
        <f>'الترتيب حسب النسبة المئوية'!Y37</f>
        <v>0</v>
      </c>
      <c r="E34" s="600"/>
      <c r="F34" s="600"/>
      <c r="G34" s="600"/>
      <c r="H34" s="4">
        <f>'الترتيب حسب الفقرات'!W36</f>
        <v>0</v>
      </c>
      <c r="I34" s="82">
        <f>'الترتيب حسب النسبة المئوية'!Z37</f>
        <v>0</v>
      </c>
      <c r="J34" s="83">
        <f>'الترتيب حسب النسبة المئوية'!AA37</f>
        <v>0</v>
      </c>
      <c r="L34" s="4" t="str">
        <f t="shared" si="0"/>
        <v>لا</v>
      </c>
    </row>
    <row r="35" spans="3:12" x14ac:dyDescent="0.2">
      <c r="C35" s="4">
        <f>'الترتيب حسب النسبة المئوية'!X38</f>
        <v>32</v>
      </c>
      <c r="D35" s="600">
        <f>'الترتيب حسب النسبة المئوية'!Y38</f>
        <v>0</v>
      </c>
      <c r="E35" s="600"/>
      <c r="F35" s="600"/>
      <c r="G35" s="600"/>
      <c r="H35" s="4">
        <f>'الترتيب حسب الفقرات'!W37</f>
        <v>0</v>
      </c>
      <c r="I35" s="82">
        <f>'الترتيب حسب النسبة المئوية'!Z38</f>
        <v>0</v>
      </c>
      <c r="J35" s="83">
        <f>'الترتيب حسب النسبة المئوية'!AA38</f>
        <v>0</v>
      </c>
      <c r="L35" s="4" t="str">
        <f t="shared" si="0"/>
        <v>لا</v>
      </c>
    </row>
    <row r="36" spans="3:12" x14ac:dyDescent="0.2">
      <c r="C36" s="4">
        <f>'الترتيب حسب النسبة المئوية'!X39</f>
        <v>33</v>
      </c>
      <c r="D36" s="600">
        <f>'الترتيب حسب النسبة المئوية'!Y39</f>
        <v>0</v>
      </c>
      <c r="E36" s="600"/>
      <c r="F36" s="600"/>
      <c r="G36" s="600"/>
      <c r="H36" s="4">
        <f>'الترتيب حسب الفقرات'!W38</f>
        <v>0</v>
      </c>
      <c r="I36" s="82">
        <f>'الترتيب حسب النسبة المئوية'!Z39</f>
        <v>0</v>
      </c>
      <c r="J36" s="83">
        <f>'الترتيب حسب النسبة المئوية'!AA39</f>
        <v>0</v>
      </c>
      <c r="L36" s="4" t="str">
        <f t="shared" si="0"/>
        <v>لا</v>
      </c>
    </row>
    <row r="37" spans="3:12" x14ac:dyDescent="0.2">
      <c r="C37" s="4">
        <f>'الترتيب حسب النسبة المئوية'!X40</f>
        <v>34</v>
      </c>
      <c r="D37" s="600">
        <f>'الترتيب حسب النسبة المئوية'!Y40</f>
        <v>0</v>
      </c>
      <c r="E37" s="600"/>
      <c r="F37" s="600"/>
      <c r="G37" s="600"/>
      <c r="H37" s="4">
        <f>'الترتيب حسب الفقرات'!W39</f>
        <v>0</v>
      </c>
      <c r="I37" s="82">
        <f>'الترتيب حسب النسبة المئوية'!Z40</f>
        <v>0</v>
      </c>
      <c r="J37" s="83">
        <f>'الترتيب حسب النسبة المئوية'!AA40</f>
        <v>0</v>
      </c>
      <c r="L37" s="4" t="str">
        <f t="shared" si="0"/>
        <v>لا</v>
      </c>
    </row>
    <row r="38" spans="3:12" x14ac:dyDescent="0.2">
      <c r="C38" s="4">
        <f>'الترتيب حسب النسبة المئوية'!X41</f>
        <v>35</v>
      </c>
      <c r="D38" s="600">
        <f>'الترتيب حسب النسبة المئوية'!Y41</f>
        <v>0</v>
      </c>
      <c r="E38" s="600"/>
      <c r="F38" s="600"/>
      <c r="G38" s="600"/>
      <c r="H38" s="4">
        <f>'الترتيب حسب الفقرات'!W40</f>
        <v>0</v>
      </c>
      <c r="I38" s="82">
        <f>'الترتيب حسب النسبة المئوية'!Z41</f>
        <v>0</v>
      </c>
      <c r="J38" s="83">
        <f>'الترتيب حسب النسبة المئوية'!AA41</f>
        <v>0</v>
      </c>
      <c r="L38" s="4" t="str">
        <f t="shared" si="0"/>
        <v>لا</v>
      </c>
    </row>
    <row r="39" spans="3:12" x14ac:dyDescent="0.2">
      <c r="C39" s="4">
        <f>'الترتيب حسب النسبة المئوية'!X42</f>
        <v>36</v>
      </c>
      <c r="D39" s="600">
        <f>'الترتيب حسب النسبة المئوية'!Y42</f>
        <v>0</v>
      </c>
      <c r="E39" s="600"/>
      <c r="F39" s="600"/>
      <c r="G39" s="600"/>
      <c r="H39" s="4">
        <f>'الترتيب حسب الفقرات'!W41</f>
        <v>0</v>
      </c>
      <c r="I39" s="82">
        <f>'الترتيب حسب النسبة المئوية'!Z42</f>
        <v>0</v>
      </c>
      <c r="J39" s="83">
        <f>'الترتيب حسب النسبة المئوية'!AA42</f>
        <v>0</v>
      </c>
      <c r="L39" s="4" t="str">
        <f t="shared" si="0"/>
        <v>لا</v>
      </c>
    </row>
    <row r="40" spans="3:12" x14ac:dyDescent="0.2">
      <c r="C40" s="4">
        <f>'الترتيب حسب النسبة المئوية'!X43</f>
        <v>37</v>
      </c>
      <c r="D40" s="600">
        <f>'الترتيب حسب النسبة المئوية'!Y43</f>
        <v>0</v>
      </c>
      <c r="E40" s="600"/>
      <c r="F40" s="600"/>
      <c r="G40" s="600"/>
      <c r="H40" s="4">
        <f>'الترتيب حسب الفقرات'!W42</f>
        <v>0</v>
      </c>
      <c r="I40" s="82">
        <f>'الترتيب حسب النسبة المئوية'!Z43</f>
        <v>0</v>
      </c>
      <c r="J40" s="83">
        <f>'الترتيب حسب النسبة المئوية'!AA43</f>
        <v>0</v>
      </c>
      <c r="L40" s="4" t="str">
        <f t="shared" si="0"/>
        <v>لا</v>
      </c>
    </row>
    <row r="41" spans="3:12" x14ac:dyDescent="0.2">
      <c r="C41" s="4">
        <f>'الترتيب حسب النسبة المئوية'!X44</f>
        <v>38</v>
      </c>
      <c r="D41" s="600">
        <f>'الترتيب حسب النسبة المئوية'!Y44</f>
        <v>0</v>
      </c>
      <c r="E41" s="600"/>
      <c r="F41" s="600"/>
      <c r="G41" s="600"/>
      <c r="H41" s="4">
        <f>'الترتيب حسب الفقرات'!W43</f>
        <v>0</v>
      </c>
      <c r="I41" s="82">
        <f>'الترتيب حسب النسبة المئوية'!Z44</f>
        <v>0</v>
      </c>
      <c r="J41" s="83">
        <f>'الترتيب حسب النسبة المئوية'!AA44</f>
        <v>0</v>
      </c>
      <c r="L41" s="4" t="str">
        <f t="shared" si="0"/>
        <v>لا</v>
      </c>
    </row>
    <row r="42" spans="3:12" x14ac:dyDescent="0.2">
      <c r="C42" s="4">
        <f>'الترتيب حسب النسبة المئوية'!X45</f>
        <v>39</v>
      </c>
      <c r="D42" s="600">
        <f>'الترتيب حسب النسبة المئوية'!Y45</f>
        <v>0</v>
      </c>
      <c r="E42" s="600"/>
      <c r="F42" s="600"/>
      <c r="G42" s="600"/>
      <c r="H42" s="4">
        <f>'الترتيب حسب الفقرات'!W44</f>
        <v>0</v>
      </c>
      <c r="I42" s="82">
        <f>'الترتيب حسب النسبة المئوية'!Z45</f>
        <v>0</v>
      </c>
      <c r="J42" s="83">
        <f>'الترتيب حسب النسبة المئوية'!AA45</f>
        <v>0</v>
      </c>
      <c r="L42" s="4" t="str">
        <f t="shared" si="0"/>
        <v>لا</v>
      </c>
    </row>
    <row r="43" spans="3:12" x14ac:dyDescent="0.2">
      <c r="C43" s="4">
        <f>'الترتيب حسب النسبة المئوية'!X46</f>
        <v>40</v>
      </c>
      <c r="D43" s="600">
        <f>'الترتيب حسب النسبة المئوية'!Y46</f>
        <v>0</v>
      </c>
      <c r="E43" s="600"/>
      <c r="F43" s="600"/>
      <c r="G43" s="600"/>
      <c r="H43" s="4">
        <f>'الترتيب حسب الفقرات'!W45</f>
        <v>0</v>
      </c>
      <c r="I43" s="82">
        <f>'الترتيب حسب النسبة المئوية'!Z46</f>
        <v>0</v>
      </c>
      <c r="J43" s="83">
        <f>'الترتيب حسب النسبة المئوية'!AA46</f>
        <v>0</v>
      </c>
      <c r="L43" s="4" t="str">
        <f t="shared" si="0"/>
        <v>لا</v>
      </c>
    </row>
    <row r="44" spans="3:12" x14ac:dyDescent="0.2">
      <c r="C44" s="4">
        <f>'الترتيب حسب النسبة المئوية'!X47</f>
        <v>41</v>
      </c>
      <c r="D44" s="600">
        <f>'الترتيب حسب النسبة المئوية'!Y47</f>
        <v>0</v>
      </c>
      <c r="E44" s="600"/>
      <c r="F44" s="600"/>
      <c r="G44" s="600"/>
      <c r="H44" s="4">
        <f>'الترتيب حسب الفقرات'!W46</f>
        <v>0</v>
      </c>
      <c r="I44" s="82">
        <f>'الترتيب حسب النسبة المئوية'!Z47</f>
        <v>0</v>
      </c>
      <c r="J44" s="83">
        <f>'الترتيب حسب النسبة المئوية'!AA47</f>
        <v>0</v>
      </c>
      <c r="L44" s="4" t="str">
        <f t="shared" si="0"/>
        <v>لا</v>
      </c>
    </row>
    <row r="45" spans="3:12" x14ac:dyDescent="0.2">
      <c r="C45" s="4">
        <f>'الترتيب حسب النسبة المئوية'!X48</f>
        <v>42</v>
      </c>
      <c r="D45" s="600">
        <f>'الترتيب حسب النسبة المئوية'!Y48</f>
        <v>0</v>
      </c>
      <c r="E45" s="600"/>
      <c r="F45" s="600"/>
      <c r="G45" s="600"/>
      <c r="H45" s="4">
        <f>'الترتيب حسب الفقرات'!W47</f>
        <v>0</v>
      </c>
      <c r="I45" s="82">
        <f>'الترتيب حسب النسبة المئوية'!Z48</f>
        <v>0</v>
      </c>
      <c r="J45" s="83">
        <f>'الترتيب حسب النسبة المئوية'!AA48</f>
        <v>0</v>
      </c>
      <c r="L45" s="4" t="str">
        <f t="shared" si="0"/>
        <v>لا</v>
      </c>
    </row>
    <row r="46" spans="3:12" x14ac:dyDescent="0.2">
      <c r="C46" s="4">
        <f>'الترتيب حسب النسبة المئوية'!X49</f>
        <v>43</v>
      </c>
      <c r="D46" s="600">
        <f>'الترتيب حسب النسبة المئوية'!Y49</f>
        <v>0</v>
      </c>
      <c r="E46" s="600"/>
      <c r="F46" s="600"/>
      <c r="G46" s="600"/>
      <c r="H46" s="4">
        <f>'الترتيب حسب الفقرات'!W48</f>
        <v>0</v>
      </c>
      <c r="I46" s="82">
        <f>'الترتيب حسب النسبة المئوية'!Z49</f>
        <v>0</v>
      </c>
      <c r="J46" s="83">
        <f>'الترتيب حسب النسبة المئوية'!AA49</f>
        <v>0</v>
      </c>
      <c r="L46" s="4" t="str">
        <f t="shared" si="0"/>
        <v>لا</v>
      </c>
    </row>
    <row r="47" spans="3:12" x14ac:dyDescent="0.2">
      <c r="C47" s="4">
        <f>'الترتيب حسب النسبة المئوية'!X50</f>
        <v>44</v>
      </c>
      <c r="D47" s="600">
        <f>'الترتيب حسب النسبة المئوية'!Y50</f>
        <v>0</v>
      </c>
      <c r="E47" s="600"/>
      <c r="F47" s="600"/>
      <c r="G47" s="600"/>
      <c r="H47" s="4">
        <f>'الترتيب حسب الفقرات'!W49</f>
        <v>0</v>
      </c>
      <c r="I47" s="82">
        <f>'الترتيب حسب النسبة المئوية'!Z50</f>
        <v>0</v>
      </c>
      <c r="J47" s="83">
        <f>'الترتيب حسب النسبة المئوية'!AA50</f>
        <v>0</v>
      </c>
      <c r="L47" s="4" t="str">
        <f t="shared" si="0"/>
        <v>لا</v>
      </c>
    </row>
    <row r="48" spans="3:12" x14ac:dyDescent="0.2">
      <c r="C48" s="4">
        <f>'الترتيب حسب النسبة المئوية'!X51</f>
        <v>45</v>
      </c>
      <c r="D48" s="600">
        <f>'الترتيب حسب النسبة المئوية'!Y51</f>
        <v>0</v>
      </c>
      <c r="E48" s="600"/>
      <c r="F48" s="600"/>
      <c r="G48" s="600"/>
      <c r="H48" s="4">
        <f>'الترتيب حسب الفقرات'!W50</f>
        <v>0</v>
      </c>
      <c r="I48" s="82">
        <f>'الترتيب حسب النسبة المئوية'!Z51</f>
        <v>0</v>
      </c>
      <c r="J48" s="83">
        <f>'الترتيب حسب النسبة المئوية'!AA51</f>
        <v>0</v>
      </c>
      <c r="L48" s="4" t="str">
        <f t="shared" si="0"/>
        <v>لا</v>
      </c>
    </row>
    <row r="49" spans="3:12" x14ac:dyDescent="0.2">
      <c r="C49" s="4">
        <f>'الترتيب حسب النسبة المئوية'!X52</f>
        <v>46</v>
      </c>
      <c r="D49" s="600">
        <f>'الترتيب حسب النسبة المئوية'!Y52</f>
        <v>0</v>
      </c>
      <c r="E49" s="600"/>
      <c r="F49" s="600"/>
      <c r="G49" s="600"/>
      <c r="H49" s="4">
        <f>'الترتيب حسب الفقرات'!W51</f>
        <v>0</v>
      </c>
      <c r="I49" s="82">
        <f>'الترتيب حسب النسبة المئوية'!Z52</f>
        <v>0</v>
      </c>
      <c r="J49" s="83">
        <f>'الترتيب حسب النسبة المئوية'!AA52</f>
        <v>0</v>
      </c>
      <c r="L49" s="4" t="str">
        <f t="shared" si="0"/>
        <v>لا</v>
      </c>
    </row>
    <row r="50" spans="3:12" x14ac:dyDescent="0.2">
      <c r="C50" s="4">
        <f>'الترتيب حسب النسبة المئوية'!X53</f>
        <v>47</v>
      </c>
      <c r="D50" s="600">
        <f>'الترتيب حسب النسبة المئوية'!Y53</f>
        <v>0</v>
      </c>
      <c r="E50" s="600"/>
      <c r="F50" s="600"/>
      <c r="G50" s="600"/>
      <c r="H50" s="4">
        <f>'الترتيب حسب الفقرات'!W52</f>
        <v>0</v>
      </c>
      <c r="I50" s="82">
        <f>'الترتيب حسب النسبة المئوية'!Z53</f>
        <v>0</v>
      </c>
      <c r="J50" s="83">
        <f>'الترتيب حسب النسبة المئوية'!AA53</f>
        <v>0</v>
      </c>
      <c r="L50" s="4" t="str">
        <f t="shared" si="0"/>
        <v>لا</v>
      </c>
    </row>
    <row r="51" spans="3:12" x14ac:dyDescent="0.2">
      <c r="C51" s="4">
        <f>'الترتيب حسب النسبة المئوية'!X54</f>
        <v>48</v>
      </c>
      <c r="D51" s="600">
        <f>'الترتيب حسب النسبة المئوية'!Y54</f>
        <v>0</v>
      </c>
      <c r="E51" s="600"/>
      <c r="F51" s="600"/>
      <c r="G51" s="600"/>
      <c r="H51" s="4">
        <f>'الترتيب حسب الفقرات'!W53</f>
        <v>0</v>
      </c>
      <c r="I51" s="82">
        <f>'الترتيب حسب النسبة المئوية'!Z54</f>
        <v>0</v>
      </c>
      <c r="J51" s="83">
        <f>'الترتيب حسب النسبة المئوية'!AA54</f>
        <v>0</v>
      </c>
      <c r="L51" s="4" t="str">
        <f t="shared" si="0"/>
        <v>لا</v>
      </c>
    </row>
    <row r="52" spans="3:12" x14ac:dyDescent="0.2">
      <c r="C52" s="4">
        <f>'الترتيب حسب النسبة المئوية'!X55</f>
        <v>49</v>
      </c>
      <c r="D52" s="600">
        <f>'الترتيب حسب النسبة المئوية'!Y55</f>
        <v>0</v>
      </c>
      <c r="E52" s="600"/>
      <c r="F52" s="600"/>
      <c r="G52" s="600"/>
      <c r="H52" s="4">
        <f>'الترتيب حسب الفقرات'!W54</f>
        <v>0</v>
      </c>
      <c r="I52" s="82">
        <f>'الترتيب حسب النسبة المئوية'!Z55</f>
        <v>0</v>
      </c>
      <c r="J52" s="83">
        <f>'الترتيب حسب النسبة المئوية'!AA55</f>
        <v>0</v>
      </c>
      <c r="L52" s="4" t="str">
        <f t="shared" si="0"/>
        <v>لا</v>
      </c>
    </row>
    <row r="53" spans="3:12" x14ac:dyDescent="0.2">
      <c r="C53" s="4">
        <f>'الترتيب حسب النسبة المئوية'!X56</f>
        <v>50</v>
      </c>
      <c r="D53" s="600">
        <f>'الترتيب حسب النسبة المئوية'!Y56</f>
        <v>0</v>
      </c>
      <c r="E53" s="600"/>
      <c r="F53" s="600"/>
      <c r="G53" s="600"/>
      <c r="H53" s="4">
        <f>'الترتيب حسب الفقرات'!W55</f>
        <v>0</v>
      </c>
      <c r="I53" s="82">
        <f>'الترتيب حسب النسبة المئوية'!Z56</f>
        <v>0</v>
      </c>
      <c r="J53" s="83">
        <f>'الترتيب حسب النسبة المئوية'!AA56</f>
        <v>0</v>
      </c>
      <c r="L53" s="4" t="str">
        <f t="shared" si="0"/>
        <v>لا</v>
      </c>
    </row>
    <row r="54" spans="3:12" x14ac:dyDescent="0.2">
      <c r="C54" s="4">
        <f>'الترتيب حسب النسبة المئوية'!X57</f>
        <v>51</v>
      </c>
      <c r="D54" s="600">
        <f>'الترتيب حسب النسبة المئوية'!Y57</f>
        <v>0</v>
      </c>
      <c r="E54" s="600"/>
      <c r="F54" s="600"/>
      <c r="G54" s="600"/>
      <c r="H54" s="4">
        <f>'الترتيب حسب الفقرات'!W56</f>
        <v>0</v>
      </c>
      <c r="I54" s="82">
        <f>'الترتيب حسب النسبة المئوية'!Z57</f>
        <v>0</v>
      </c>
      <c r="J54" s="83">
        <f>'الترتيب حسب النسبة المئوية'!AA57</f>
        <v>0</v>
      </c>
      <c r="L54" s="4" t="str">
        <f t="shared" si="0"/>
        <v>لا</v>
      </c>
    </row>
    <row r="55" spans="3:12" x14ac:dyDescent="0.2">
      <c r="C55" s="4">
        <f>'الترتيب حسب النسبة المئوية'!X58</f>
        <v>52</v>
      </c>
      <c r="D55" s="600">
        <f>'الترتيب حسب النسبة المئوية'!Y58</f>
        <v>0</v>
      </c>
      <c r="E55" s="600"/>
      <c r="F55" s="600"/>
      <c r="G55" s="600"/>
      <c r="H55" s="4">
        <f>'الترتيب حسب الفقرات'!W57</f>
        <v>0</v>
      </c>
      <c r="I55" s="82">
        <f>'الترتيب حسب النسبة المئوية'!Z58</f>
        <v>0</v>
      </c>
      <c r="J55" s="83">
        <f>'الترتيب حسب النسبة المئوية'!AA58</f>
        <v>0</v>
      </c>
      <c r="L55" s="4" t="str">
        <f t="shared" si="0"/>
        <v>لا</v>
      </c>
    </row>
    <row r="56" spans="3:12" x14ac:dyDescent="0.2">
      <c r="C56" s="4">
        <f>'الترتيب حسب النسبة المئوية'!X59</f>
        <v>53</v>
      </c>
      <c r="D56" s="600">
        <f>'الترتيب حسب النسبة المئوية'!Y59</f>
        <v>0</v>
      </c>
      <c r="E56" s="600"/>
      <c r="F56" s="600"/>
      <c r="G56" s="600"/>
      <c r="H56" s="4">
        <f>'الترتيب حسب الفقرات'!W58</f>
        <v>0</v>
      </c>
      <c r="I56" s="82">
        <f>'الترتيب حسب النسبة المئوية'!Z59</f>
        <v>0</v>
      </c>
      <c r="J56" s="83">
        <f>'الترتيب حسب النسبة المئوية'!AA59</f>
        <v>0</v>
      </c>
      <c r="L56" s="4" t="str">
        <f t="shared" si="0"/>
        <v>لا</v>
      </c>
    </row>
    <row r="57" spans="3:12" x14ac:dyDescent="0.2">
      <c r="C57" s="4">
        <f>'الترتيب حسب النسبة المئوية'!X60</f>
        <v>54</v>
      </c>
      <c r="D57" s="600">
        <f>'الترتيب حسب النسبة المئوية'!Y60</f>
        <v>0</v>
      </c>
      <c r="E57" s="600"/>
      <c r="F57" s="600"/>
      <c r="G57" s="600"/>
      <c r="H57" s="4">
        <f>'الترتيب حسب الفقرات'!W59</f>
        <v>0</v>
      </c>
      <c r="I57" s="82">
        <f>'الترتيب حسب النسبة المئوية'!Z60</f>
        <v>0</v>
      </c>
      <c r="J57" s="83">
        <f>'الترتيب حسب النسبة المئوية'!AA60</f>
        <v>0</v>
      </c>
      <c r="L57" s="4" t="str">
        <f t="shared" si="0"/>
        <v>لا</v>
      </c>
    </row>
    <row r="58" spans="3:12" x14ac:dyDescent="0.2">
      <c r="C58" s="4">
        <f>'الترتيب حسب النسبة المئوية'!X61</f>
        <v>55</v>
      </c>
      <c r="D58" s="600">
        <f>'الترتيب حسب النسبة المئوية'!Y61</f>
        <v>0</v>
      </c>
      <c r="E58" s="600"/>
      <c r="F58" s="600"/>
      <c r="G58" s="600"/>
      <c r="H58" s="4">
        <f>'الترتيب حسب الفقرات'!W60</f>
        <v>0</v>
      </c>
      <c r="I58" s="82">
        <f>'الترتيب حسب النسبة المئوية'!Z61</f>
        <v>0</v>
      </c>
      <c r="J58" s="83">
        <f>'الترتيب حسب النسبة المئوية'!AA61</f>
        <v>0</v>
      </c>
      <c r="L58" s="4" t="str">
        <f t="shared" si="0"/>
        <v>لا</v>
      </c>
    </row>
    <row r="59" spans="3:12" x14ac:dyDescent="0.2">
      <c r="C59" s="4">
        <f>'الترتيب حسب النسبة المئوية'!X62</f>
        <v>56</v>
      </c>
      <c r="D59" s="600">
        <f>'الترتيب حسب النسبة المئوية'!Y62</f>
        <v>0</v>
      </c>
      <c r="E59" s="600"/>
      <c r="F59" s="600"/>
      <c r="G59" s="600"/>
      <c r="H59" s="4">
        <f>'الترتيب حسب الفقرات'!W61</f>
        <v>0</v>
      </c>
      <c r="I59" s="82">
        <f>'الترتيب حسب النسبة المئوية'!Z62</f>
        <v>0</v>
      </c>
      <c r="J59" s="83">
        <f>'الترتيب حسب النسبة المئوية'!AA62</f>
        <v>0</v>
      </c>
      <c r="L59" s="4" t="str">
        <f t="shared" si="0"/>
        <v>لا</v>
      </c>
    </row>
    <row r="60" spans="3:12" x14ac:dyDescent="0.2">
      <c r="C60" s="4">
        <f>'الترتيب حسب النسبة المئوية'!X63</f>
        <v>57</v>
      </c>
      <c r="D60" s="600">
        <f>'الترتيب حسب النسبة المئوية'!Y63</f>
        <v>0</v>
      </c>
      <c r="E60" s="600"/>
      <c r="F60" s="600"/>
      <c r="G60" s="600"/>
      <c r="H60" s="4">
        <f>'الترتيب حسب الفقرات'!W62</f>
        <v>0</v>
      </c>
      <c r="I60" s="82">
        <f>'الترتيب حسب النسبة المئوية'!Z63</f>
        <v>0</v>
      </c>
      <c r="J60" s="83">
        <f>'الترتيب حسب النسبة المئوية'!AA63</f>
        <v>0</v>
      </c>
      <c r="L60" s="4" t="str">
        <f t="shared" si="0"/>
        <v>لا</v>
      </c>
    </row>
    <row r="61" spans="3:12" x14ac:dyDescent="0.2">
      <c r="C61" s="4">
        <f>'الترتيب حسب النسبة المئوية'!X64</f>
        <v>58</v>
      </c>
      <c r="D61" s="600">
        <f>'الترتيب حسب النسبة المئوية'!Y64</f>
        <v>0</v>
      </c>
      <c r="E61" s="600"/>
      <c r="F61" s="600"/>
      <c r="G61" s="600"/>
      <c r="H61" s="4">
        <f>'الترتيب حسب الفقرات'!W63</f>
        <v>0</v>
      </c>
      <c r="I61" s="82">
        <f>'الترتيب حسب النسبة المئوية'!Z64</f>
        <v>0</v>
      </c>
      <c r="J61" s="83">
        <f>'الترتيب حسب النسبة المئوية'!AA64</f>
        <v>0</v>
      </c>
      <c r="L61" s="4" t="str">
        <f t="shared" si="0"/>
        <v>لا</v>
      </c>
    </row>
    <row r="62" spans="3:12" x14ac:dyDescent="0.2">
      <c r="C62" s="4">
        <f>'الترتيب حسب النسبة المئوية'!X65</f>
        <v>59</v>
      </c>
      <c r="D62" s="600">
        <f>'الترتيب حسب النسبة المئوية'!Y65</f>
        <v>0</v>
      </c>
      <c r="E62" s="600"/>
      <c r="F62" s="600"/>
      <c r="G62" s="600"/>
      <c r="H62" s="4">
        <f>'الترتيب حسب الفقرات'!W64</f>
        <v>0</v>
      </c>
      <c r="I62" s="82">
        <f>'الترتيب حسب النسبة المئوية'!Z65</f>
        <v>0</v>
      </c>
      <c r="J62" s="83">
        <f>'الترتيب حسب النسبة المئوية'!AA65</f>
        <v>0</v>
      </c>
      <c r="L62" s="4" t="str">
        <f t="shared" si="0"/>
        <v>لا</v>
      </c>
    </row>
    <row r="63" spans="3:12" x14ac:dyDescent="0.2">
      <c r="C63" s="4">
        <f>'الترتيب حسب النسبة المئوية'!X66</f>
        <v>60</v>
      </c>
      <c r="D63" s="600">
        <f>'الترتيب حسب النسبة المئوية'!Y66</f>
        <v>0</v>
      </c>
      <c r="E63" s="600"/>
      <c r="F63" s="600"/>
      <c r="G63" s="600"/>
      <c r="H63" s="4">
        <f>'الترتيب حسب الفقرات'!W65</f>
        <v>0</v>
      </c>
      <c r="I63" s="82">
        <f>'الترتيب حسب النسبة المئوية'!Z66</f>
        <v>0</v>
      </c>
      <c r="J63" s="83">
        <f>'الترتيب حسب النسبة المئوية'!AA66</f>
        <v>0</v>
      </c>
      <c r="L63" s="4" t="str">
        <f t="shared" si="0"/>
        <v>لا</v>
      </c>
    </row>
    <row r="64" spans="3:12" x14ac:dyDescent="0.2">
      <c r="C64" s="4">
        <f>'الترتيب حسب النسبة المئوية'!X67</f>
        <v>61</v>
      </c>
      <c r="D64" s="600">
        <f>'الترتيب حسب النسبة المئوية'!Y67</f>
        <v>0</v>
      </c>
      <c r="E64" s="600"/>
      <c r="F64" s="600"/>
      <c r="G64" s="600"/>
      <c r="H64" s="4">
        <f>'الترتيب حسب الفقرات'!W66</f>
        <v>0</v>
      </c>
      <c r="I64" s="82">
        <f>'الترتيب حسب النسبة المئوية'!Z67</f>
        <v>0</v>
      </c>
      <c r="J64" s="83">
        <f>'الترتيب حسب النسبة المئوية'!AA67</f>
        <v>0</v>
      </c>
      <c r="L64" s="4" t="str">
        <f t="shared" si="0"/>
        <v>لا</v>
      </c>
    </row>
    <row r="65" spans="3:12" x14ac:dyDescent="0.2">
      <c r="C65" s="4">
        <f>'الترتيب حسب النسبة المئوية'!X68</f>
        <v>62</v>
      </c>
      <c r="D65" s="600">
        <f>'الترتيب حسب النسبة المئوية'!Y68</f>
        <v>0</v>
      </c>
      <c r="E65" s="600"/>
      <c r="F65" s="600"/>
      <c r="G65" s="600"/>
      <c r="H65" s="4">
        <f>'الترتيب حسب الفقرات'!W67</f>
        <v>0</v>
      </c>
      <c r="I65" s="82">
        <f>'الترتيب حسب النسبة المئوية'!Z68</f>
        <v>0</v>
      </c>
      <c r="J65" s="83">
        <f>'الترتيب حسب النسبة المئوية'!AA68</f>
        <v>0</v>
      </c>
      <c r="L65" s="4" t="str">
        <f t="shared" si="0"/>
        <v>لا</v>
      </c>
    </row>
    <row r="66" spans="3:12" x14ac:dyDescent="0.2">
      <c r="C66" s="4">
        <f>'الترتيب حسب النسبة المئوية'!X69</f>
        <v>63</v>
      </c>
      <c r="D66" s="600">
        <f>'الترتيب حسب النسبة المئوية'!Y69</f>
        <v>0</v>
      </c>
      <c r="E66" s="600"/>
      <c r="F66" s="600"/>
      <c r="G66" s="600"/>
      <c r="H66" s="4">
        <f>'الترتيب حسب الفقرات'!W68</f>
        <v>0</v>
      </c>
      <c r="I66" s="82">
        <f>'الترتيب حسب النسبة المئوية'!Z69</f>
        <v>0</v>
      </c>
      <c r="J66" s="83">
        <f>'الترتيب حسب النسبة المئوية'!AA69</f>
        <v>0</v>
      </c>
      <c r="L66" s="4" t="str">
        <f t="shared" si="0"/>
        <v>لا</v>
      </c>
    </row>
    <row r="67" spans="3:12" x14ac:dyDescent="0.2">
      <c r="C67" s="4">
        <f>'الترتيب حسب النسبة المئوية'!X70</f>
        <v>64</v>
      </c>
      <c r="D67" s="600">
        <f>'الترتيب حسب النسبة المئوية'!Y70</f>
        <v>0</v>
      </c>
      <c r="E67" s="600"/>
      <c r="F67" s="600"/>
      <c r="G67" s="600"/>
      <c r="H67" s="4">
        <f>'الترتيب حسب الفقرات'!W69</f>
        <v>0</v>
      </c>
      <c r="I67" s="82">
        <f>'الترتيب حسب النسبة المئوية'!Z70</f>
        <v>0</v>
      </c>
      <c r="J67" s="83">
        <f>'الترتيب حسب النسبة المئوية'!AA70</f>
        <v>0</v>
      </c>
      <c r="L67" s="4" t="str">
        <f t="shared" si="0"/>
        <v>لا</v>
      </c>
    </row>
    <row r="68" spans="3:12" x14ac:dyDescent="0.2">
      <c r="C68" s="4">
        <f>'الترتيب حسب النسبة المئوية'!X71</f>
        <v>65</v>
      </c>
      <c r="D68" s="600">
        <f>'الترتيب حسب النسبة المئوية'!Y71</f>
        <v>0</v>
      </c>
      <c r="E68" s="600"/>
      <c r="F68" s="600"/>
      <c r="G68" s="600"/>
      <c r="H68" s="4">
        <f>'الترتيب حسب الفقرات'!W70</f>
        <v>0</v>
      </c>
      <c r="I68" s="82">
        <f>'الترتيب حسب النسبة المئوية'!Z71</f>
        <v>0</v>
      </c>
      <c r="J68" s="83">
        <f>'الترتيب حسب النسبة المئوية'!AA71</f>
        <v>0</v>
      </c>
      <c r="L68" s="4" t="str">
        <f t="shared" si="0"/>
        <v>لا</v>
      </c>
    </row>
    <row r="69" spans="3:12" x14ac:dyDescent="0.2">
      <c r="C69" s="4">
        <f>'الترتيب حسب النسبة المئوية'!X72</f>
        <v>66</v>
      </c>
      <c r="D69" s="600">
        <f>'الترتيب حسب النسبة المئوية'!Y72</f>
        <v>0</v>
      </c>
      <c r="E69" s="600"/>
      <c r="F69" s="600"/>
      <c r="G69" s="600"/>
      <c r="H69" s="4">
        <f>'الترتيب حسب الفقرات'!W71</f>
        <v>0</v>
      </c>
      <c r="I69" s="82">
        <f>'الترتيب حسب النسبة المئوية'!Z72</f>
        <v>0</v>
      </c>
      <c r="J69" s="83">
        <f>'الترتيب حسب النسبة المئوية'!AA72</f>
        <v>0</v>
      </c>
      <c r="L69" s="4" t="str">
        <f t="shared" ref="L69:L132" si="2">IF(K69&gt;H69,"نعم","لا")</f>
        <v>لا</v>
      </c>
    </row>
    <row r="70" spans="3:12" x14ac:dyDescent="0.2">
      <c r="C70" s="4">
        <f>'الترتيب حسب النسبة المئوية'!X73</f>
        <v>67</v>
      </c>
      <c r="D70" s="600">
        <f>'الترتيب حسب النسبة المئوية'!Y73</f>
        <v>0</v>
      </c>
      <c r="E70" s="600"/>
      <c r="F70" s="600"/>
      <c r="G70" s="600"/>
      <c r="H70" s="4">
        <f>'الترتيب حسب الفقرات'!W72</f>
        <v>0</v>
      </c>
      <c r="I70" s="82">
        <f>'الترتيب حسب النسبة المئوية'!Z73</f>
        <v>0</v>
      </c>
      <c r="J70" s="83">
        <f>'الترتيب حسب النسبة المئوية'!AA73</f>
        <v>0</v>
      </c>
      <c r="L70" s="4" t="str">
        <f t="shared" si="2"/>
        <v>لا</v>
      </c>
    </row>
    <row r="71" spans="3:12" x14ac:dyDescent="0.2">
      <c r="C71" s="4">
        <f>'الترتيب حسب النسبة المئوية'!X74</f>
        <v>68</v>
      </c>
      <c r="D71" s="600">
        <f>'الترتيب حسب النسبة المئوية'!Y74</f>
        <v>0</v>
      </c>
      <c r="E71" s="600"/>
      <c r="F71" s="600"/>
      <c r="G71" s="600"/>
      <c r="H71" s="4">
        <f>'الترتيب حسب الفقرات'!W73</f>
        <v>0</v>
      </c>
      <c r="I71" s="82">
        <f>'الترتيب حسب النسبة المئوية'!Z74</f>
        <v>0</v>
      </c>
      <c r="J71" s="83">
        <f>'الترتيب حسب النسبة المئوية'!AA74</f>
        <v>0</v>
      </c>
      <c r="L71" s="4" t="str">
        <f t="shared" si="2"/>
        <v>لا</v>
      </c>
    </row>
    <row r="72" spans="3:12" x14ac:dyDescent="0.2">
      <c r="C72" s="4">
        <f>'الترتيب حسب النسبة المئوية'!X75</f>
        <v>69</v>
      </c>
      <c r="D72" s="600">
        <f>'الترتيب حسب النسبة المئوية'!Y75</f>
        <v>0</v>
      </c>
      <c r="E72" s="600"/>
      <c r="F72" s="600"/>
      <c r="G72" s="600"/>
      <c r="H72" s="4">
        <f>'الترتيب حسب الفقرات'!W74</f>
        <v>0</v>
      </c>
      <c r="I72" s="82">
        <f>'الترتيب حسب النسبة المئوية'!Z75</f>
        <v>0</v>
      </c>
      <c r="J72" s="83">
        <f>'الترتيب حسب النسبة المئوية'!AA75</f>
        <v>0</v>
      </c>
      <c r="L72" s="4" t="str">
        <f t="shared" si="2"/>
        <v>لا</v>
      </c>
    </row>
    <row r="73" spans="3:12" x14ac:dyDescent="0.2">
      <c r="C73" s="4">
        <f>'الترتيب حسب النسبة المئوية'!X76</f>
        <v>70</v>
      </c>
      <c r="D73" s="600">
        <f>'الترتيب حسب النسبة المئوية'!Y76</f>
        <v>0</v>
      </c>
      <c r="E73" s="600"/>
      <c r="F73" s="600"/>
      <c r="G73" s="600"/>
      <c r="H73" s="4">
        <f>'الترتيب حسب الفقرات'!W75</f>
        <v>0</v>
      </c>
      <c r="I73" s="82">
        <f>'الترتيب حسب النسبة المئوية'!Z76</f>
        <v>0</v>
      </c>
      <c r="J73" s="83">
        <f>'الترتيب حسب النسبة المئوية'!AA76</f>
        <v>0</v>
      </c>
      <c r="L73" s="4" t="str">
        <f t="shared" si="2"/>
        <v>لا</v>
      </c>
    </row>
    <row r="74" spans="3:12" x14ac:dyDescent="0.2">
      <c r="C74" s="4">
        <f>'الترتيب حسب النسبة المئوية'!X77</f>
        <v>71</v>
      </c>
      <c r="D74" s="600">
        <f>'الترتيب حسب النسبة المئوية'!Y77</f>
        <v>0</v>
      </c>
      <c r="E74" s="600"/>
      <c r="F74" s="600"/>
      <c r="G74" s="600"/>
      <c r="H74" s="4">
        <f>'الترتيب حسب الفقرات'!W76</f>
        <v>0</v>
      </c>
      <c r="I74" s="82">
        <f>'الترتيب حسب النسبة المئوية'!Z77</f>
        <v>0</v>
      </c>
      <c r="J74" s="83">
        <f>'الترتيب حسب النسبة المئوية'!AA77</f>
        <v>0</v>
      </c>
      <c r="L74" s="4" t="str">
        <f t="shared" si="2"/>
        <v>لا</v>
      </c>
    </row>
    <row r="75" spans="3:12" x14ac:dyDescent="0.2">
      <c r="C75" s="4">
        <f>'الترتيب حسب النسبة المئوية'!X78</f>
        <v>72</v>
      </c>
      <c r="D75" s="600">
        <f>'الترتيب حسب النسبة المئوية'!Y78</f>
        <v>0</v>
      </c>
      <c r="E75" s="600"/>
      <c r="F75" s="600"/>
      <c r="G75" s="600"/>
      <c r="H75" s="4">
        <f>'الترتيب حسب الفقرات'!W77</f>
        <v>0</v>
      </c>
      <c r="I75" s="82">
        <f>'الترتيب حسب النسبة المئوية'!Z78</f>
        <v>0</v>
      </c>
      <c r="J75" s="83">
        <f>'الترتيب حسب النسبة المئوية'!AA78</f>
        <v>0</v>
      </c>
      <c r="L75" s="4" t="str">
        <f t="shared" si="2"/>
        <v>لا</v>
      </c>
    </row>
    <row r="76" spans="3:12" x14ac:dyDescent="0.2">
      <c r="C76" s="4">
        <f>'الترتيب حسب النسبة المئوية'!X79</f>
        <v>73</v>
      </c>
      <c r="D76" s="600">
        <f>'الترتيب حسب النسبة المئوية'!Y79</f>
        <v>0</v>
      </c>
      <c r="E76" s="600"/>
      <c r="F76" s="600"/>
      <c r="G76" s="600"/>
      <c r="H76" s="4">
        <f>'الترتيب حسب الفقرات'!W78</f>
        <v>0</v>
      </c>
      <c r="I76" s="82">
        <f>'الترتيب حسب النسبة المئوية'!Z79</f>
        <v>0</v>
      </c>
      <c r="J76" s="83">
        <f>'الترتيب حسب النسبة المئوية'!AA79</f>
        <v>0</v>
      </c>
      <c r="L76" s="4" t="str">
        <f t="shared" si="2"/>
        <v>لا</v>
      </c>
    </row>
    <row r="77" spans="3:12" x14ac:dyDescent="0.2">
      <c r="C77" s="4">
        <f>'الترتيب حسب النسبة المئوية'!X80</f>
        <v>74</v>
      </c>
      <c r="D77" s="600">
        <f>'الترتيب حسب النسبة المئوية'!Y80</f>
        <v>0</v>
      </c>
      <c r="E77" s="600"/>
      <c r="F77" s="600"/>
      <c r="G77" s="600"/>
      <c r="H77" s="4">
        <f>'الترتيب حسب الفقرات'!W79</f>
        <v>0</v>
      </c>
      <c r="I77" s="82">
        <f>'الترتيب حسب النسبة المئوية'!Z80</f>
        <v>0</v>
      </c>
      <c r="J77" s="83">
        <f>'الترتيب حسب النسبة المئوية'!AA80</f>
        <v>0</v>
      </c>
      <c r="L77" s="4" t="str">
        <f t="shared" si="2"/>
        <v>لا</v>
      </c>
    </row>
    <row r="78" spans="3:12" x14ac:dyDescent="0.2">
      <c r="C78" s="4">
        <f>'الترتيب حسب النسبة المئوية'!X81</f>
        <v>75</v>
      </c>
      <c r="D78" s="600">
        <f>'الترتيب حسب النسبة المئوية'!Y81</f>
        <v>0</v>
      </c>
      <c r="E78" s="600"/>
      <c r="F78" s="600"/>
      <c r="G78" s="600"/>
      <c r="H78" s="4">
        <f>'الترتيب حسب الفقرات'!W80</f>
        <v>0</v>
      </c>
      <c r="I78" s="82">
        <f>'الترتيب حسب النسبة المئوية'!Z81</f>
        <v>0</v>
      </c>
      <c r="J78" s="83">
        <f>'الترتيب حسب النسبة المئوية'!AA81</f>
        <v>0</v>
      </c>
      <c r="L78" s="4" t="str">
        <f t="shared" si="2"/>
        <v>لا</v>
      </c>
    </row>
    <row r="79" spans="3:12" x14ac:dyDescent="0.2">
      <c r="C79" s="4">
        <f>'الترتيب حسب النسبة المئوية'!X82</f>
        <v>76</v>
      </c>
      <c r="D79" s="600">
        <f>'الترتيب حسب النسبة المئوية'!Y82</f>
        <v>0</v>
      </c>
      <c r="E79" s="600"/>
      <c r="F79" s="600"/>
      <c r="G79" s="600"/>
      <c r="H79" s="4">
        <f>'الترتيب حسب الفقرات'!W81</f>
        <v>0</v>
      </c>
      <c r="I79" s="82">
        <f>'الترتيب حسب النسبة المئوية'!Z82</f>
        <v>0</v>
      </c>
      <c r="J79" s="83">
        <f>'الترتيب حسب النسبة المئوية'!AA82</f>
        <v>0</v>
      </c>
      <c r="L79" s="4" t="str">
        <f t="shared" si="2"/>
        <v>لا</v>
      </c>
    </row>
    <row r="80" spans="3:12" x14ac:dyDescent="0.2">
      <c r="C80" s="4">
        <f>'الترتيب حسب النسبة المئوية'!X83</f>
        <v>77</v>
      </c>
      <c r="D80" s="600">
        <f>'الترتيب حسب النسبة المئوية'!Y83</f>
        <v>0</v>
      </c>
      <c r="E80" s="600"/>
      <c r="F80" s="600"/>
      <c r="G80" s="600"/>
      <c r="H80" s="4">
        <f>'الترتيب حسب الفقرات'!W82</f>
        <v>0</v>
      </c>
      <c r="I80" s="82">
        <f>'الترتيب حسب النسبة المئوية'!Z83</f>
        <v>0</v>
      </c>
      <c r="J80" s="83">
        <f>'الترتيب حسب النسبة المئوية'!AA83</f>
        <v>0</v>
      </c>
      <c r="L80" s="4" t="str">
        <f t="shared" si="2"/>
        <v>لا</v>
      </c>
    </row>
    <row r="81" spans="3:12" x14ac:dyDescent="0.2">
      <c r="C81" s="4">
        <f>'الترتيب حسب النسبة المئوية'!X84</f>
        <v>78</v>
      </c>
      <c r="D81" s="600">
        <f>'الترتيب حسب النسبة المئوية'!Y84</f>
        <v>0</v>
      </c>
      <c r="E81" s="600"/>
      <c r="F81" s="600"/>
      <c r="G81" s="600"/>
      <c r="H81" s="4">
        <f>'الترتيب حسب الفقرات'!W83</f>
        <v>0</v>
      </c>
      <c r="I81" s="82">
        <f>'الترتيب حسب النسبة المئوية'!Z84</f>
        <v>0</v>
      </c>
      <c r="J81" s="83">
        <f>'الترتيب حسب النسبة المئوية'!AA84</f>
        <v>0</v>
      </c>
      <c r="L81" s="4" t="str">
        <f t="shared" si="2"/>
        <v>لا</v>
      </c>
    </row>
    <row r="82" spans="3:12" x14ac:dyDescent="0.2">
      <c r="C82" s="4">
        <f>'الترتيب حسب النسبة المئوية'!X85</f>
        <v>79</v>
      </c>
      <c r="D82" s="600">
        <f>'الترتيب حسب النسبة المئوية'!Y85</f>
        <v>0</v>
      </c>
      <c r="E82" s="600"/>
      <c r="F82" s="600"/>
      <c r="G82" s="600"/>
      <c r="H82" s="4">
        <f>'الترتيب حسب الفقرات'!W84</f>
        <v>0</v>
      </c>
      <c r="I82" s="82">
        <f>'الترتيب حسب النسبة المئوية'!Z85</f>
        <v>0</v>
      </c>
      <c r="J82" s="83">
        <f>'الترتيب حسب النسبة المئوية'!AA85</f>
        <v>0</v>
      </c>
      <c r="L82" s="4" t="str">
        <f t="shared" si="2"/>
        <v>لا</v>
      </c>
    </row>
    <row r="83" spans="3:12" x14ac:dyDescent="0.2">
      <c r="C83" s="4">
        <f>'الترتيب حسب النسبة المئوية'!X86</f>
        <v>80</v>
      </c>
      <c r="D83" s="600">
        <f>'الترتيب حسب النسبة المئوية'!Y86</f>
        <v>0</v>
      </c>
      <c r="E83" s="600"/>
      <c r="F83" s="600"/>
      <c r="G83" s="600"/>
      <c r="H83" s="4">
        <f>'الترتيب حسب الفقرات'!W85</f>
        <v>0</v>
      </c>
      <c r="I83" s="82">
        <f>'الترتيب حسب النسبة المئوية'!Z86</f>
        <v>0</v>
      </c>
      <c r="J83" s="83">
        <f>'الترتيب حسب النسبة المئوية'!AA86</f>
        <v>0</v>
      </c>
      <c r="L83" s="4" t="str">
        <f t="shared" si="2"/>
        <v>لا</v>
      </c>
    </row>
    <row r="84" spans="3:12" x14ac:dyDescent="0.2">
      <c r="C84" s="4">
        <f>'الترتيب حسب النسبة المئوية'!X87</f>
        <v>81</v>
      </c>
      <c r="D84" s="600">
        <f>'الترتيب حسب النسبة المئوية'!Y87</f>
        <v>0</v>
      </c>
      <c r="E84" s="600"/>
      <c r="F84" s="600"/>
      <c r="G84" s="600"/>
      <c r="H84" s="4">
        <f>'الترتيب حسب الفقرات'!W86</f>
        <v>0</v>
      </c>
      <c r="I84" s="82">
        <f>'الترتيب حسب النسبة المئوية'!Z87</f>
        <v>0</v>
      </c>
      <c r="J84" s="83">
        <f>'الترتيب حسب النسبة المئوية'!AA87</f>
        <v>0</v>
      </c>
      <c r="L84" s="4" t="str">
        <f t="shared" si="2"/>
        <v>لا</v>
      </c>
    </row>
    <row r="85" spans="3:12" x14ac:dyDescent="0.2">
      <c r="C85" s="4">
        <f>'الترتيب حسب النسبة المئوية'!X88</f>
        <v>82</v>
      </c>
      <c r="D85" s="600">
        <f>'الترتيب حسب النسبة المئوية'!Y88</f>
        <v>0</v>
      </c>
      <c r="E85" s="600"/>
      <c r="F85" s="600"/>
      <c r="G85" s="600"/>
      <c r="H85" s="4">
        <f>'الترتيب حسب الفقرات'!W87</f>
        <v>0</v>
      </c>
      <c r="I85" s="82">
        <f>'الترتيب حسب النسبة المئوية'!Z88</f>
        <v>0</v>
      </c>
      <c r="J85" s="83">
        <f>'الترتيب حسب النسبة المئوية'!AA88</f>
        <v>0</v>
      </c>
      <c r="L85" s="4" t="str">
        <f t="shared" si="2"/>
        <v>لا</v>
      </c>
    </row>
    <row r="86" spans="3:12" x14ac:dyDescent="0.2">
      <c r="C86" s="4">
        <f>'الترتيب حسب النسبة المئوية'!X89</f>
        <v>83</v>
      </c>
      <c r="D86" s="600">
        <f>'الترتيب حسب النسبة المئوية'!Y89</f>
        <v>0</v>
      </c>
      <c r="E86" s="600"/>
      <c r="F86" s="600"/>
      <c r="G86" s="600"/>
      <c r="H86" s="4">
        <f>'الترتيب حسب الفقرات'!W88</f>
        <v>0</v>
      </c>
      <c r="I86" s="82">
        <f>'الترتيب حسب النسبة المئوية'!Z89</f>
        <v>0</v>
      </c>
      <c r="J86" s="83">
        <f>'الترتيب حسب النسبة المئوية'!AA89</f>
        <v>0</v>
      </c>
      <c r="L86" s="4" t="str">
        <f t="shared" si="2"/>
        <v>لا</v>
      </c>
    </row>
    <row r="87" spans="3:12" x14ac:dyDescent="0.2">
      <c r="C87" s="4">
        <f>'الترتيب حسب النسبة المئوية'!X90</f>
        <v>84</v>
      </c>
      <c r="D87" s="600">
        <f>'الترتيب حسب النسبة المئوية'!Y90</f>
        <v>0</v>
      </c>
      <c r="E87" s="600"/>
      <c r="F87" s="600"/>
      <c r="G87" s="600"/>
      <c r="H87" s="4">
        <f>'الترتيب حسب الفقرات'!W89</f>
        <v>0</v>
      </c>
      <c r="I87" s="82">
        <f>'الترتيب حسب النسبة المئوية'!Z90</f>
        <v>0</v>
      </c>
      <c r="J87" s="83">
        <f>'الترتيب حسب النسبة المئوية'!AA90</f>
        <v>0</v>
      </c>
      <c r="L87" s="4" t="str">
        <f t="shared" si="2"/>
        <v>لا</v>
      </c>
    </row>
    <row r="88" spans="3:12" x14ac:dyDescent="0.2">
      <c r="C88" s="4">
        <f>'الترتيب حسب النسبة المئوية'!X91</f>
        <v>85</v>
      </c>
      <c r="D88" s="600">
        <f>'الترتيب حسب النسبة المئوية'!Y91</f>
        <v>0</v>
      </c>
      <c r="E88" s="600"/>
      <c r="F88" s="600"/>
      <c r="G88" s="600"/>
      <c r="H88" s="4">
        <f>'الترتيب حسب الفقرات'!W90</f>
        <v>0</v>
      </c>
      <c r="I88" s="82">
        <f>'الترتيب حسب النسبة المئوية'!Z91</f>
        <v>0</v>
      </c>
      <c r="J88" s="83">
        <f>'الترتيب حسب النسبة المئوية'!AA91</f>
        <v>0</v>
      </c>
      <c r="L88" s="4" t="str">
        <f t="shared" si="2"/>
        <v>لا</v>
      </c>
    </row>
    <row r="89" spans="3:12" x14ac:dyDescent="0.2">
      <c r="C89" s="4">
        <f>'الترتيب حسب النسبة المئوية'!X92</f>
        <v>86</v>
      </c>
      <c r="D89" s="600">
        <f>'الترتيب حسب النسبة المئوية'!Y92</f>
        <v>0</v>
      </c>
      <c r="E89" s="600"/>
      <c r="F89" s="600"/>
      <c r="G89" s="600"/>
      <c r="H89" s="4">
        <f>'الترتيب حسب الفقرات'!W91</f>
        <v>0</v>
      </c>
      <c r="I89" s="82">
        <f>'الترتيب حسب النسبة المئوية'!Z92</f>
        <v>0</v>
      </c>
      <c r="J89" s="83">
        <f>'الترتيب حسب النسبة المئوية'!AA92</f>
        <v>0</v>
      </c>
      <c r="L89" s="4" t="str">
        <f t="shared" si="2"/>
        <v>لا</v>
      </c>
    </row>
    <row r="90" spans="3:12" x14ac:dyDescent="0.2">
      <c r="C90" s="4">
        <f>'الترتيب حسب النسبة المئوية'!X93</f>
        <v>87</v>
      </c>
      <c r="D90" s="600">
        <f>'الترتيب حسب النسبة المئوية'!Y93</f>
        <v>0</v>
      </c>
      <c r="E90" s="600"/>
      <c r="F90" s="600"/>
      <c r="G90" s="600"/>
      <c r="H90" s="4">
        <f>'الترتيب حسب الفقرات'!W92</f>
        <v>0</v>
      </c>
      <c r="I90" s="82">
        <f>'الترتيب حسب النسبة المئوية'!Z93</f>
        <v>0</v>
      </c>
      <c r="J90" s="83">
        <f>'الترتيب حسب النسبة المئوية'!AA93</f>
        <v>0</v>
      </c>
      <c r="L90" s="4" t="str">
        <f t="shared" si="2"/>
        <v>لا</v>
      </c>
    </row>
    <row r="91" spans="3:12" x14ac:dyDescent="0.2">
      <c r="C91" s="4">
        <f>'الترتيب حسب النسبة المئوية'!X94</f>
        <v>88</v>
      </c>
      <c r="D91" s="600">
        <f>'الترتيب حسب النسبة المئوية'!Y94</f>
        <v>0</v>
      </c>
      <c r="E91" s="600"/>
      <c r="F91" s="600"/>
      <c r="G91" s="600"/>
      <c r="H91" s="4">
        <f>'الترتيب حسب الفقرات'!W93</f>
        <v>0</v>
      </c>
      <c r="I91" s="82">
        <f>'الترتيب حسب النسبة المئوية'!Z94</f>
        <v>0</v>
      </c>
      <c r="J91" s="83">
        <f>'الترتيب حسب النسبة المئوية'!AA94</f>
        <v>0</v>
      </c>
      <c r="L91" s="4" t="str">
        <f t="shared" si="2"/>
        <v>لا</v>
      </c>
    </row>
    <row r="92" spans="3:12" x14ac:dyDescent="0.2">
      <c r="C92" s="4">
        <f>'الترتيب حسب النسبة المئوية'!X95</f>
        <v>89</v>
      </c>
      <c r="D92" s="600">
        <f>'الترتيب حسب النسبة المئوية'!Y95</f>
        <v>0</v>
      </c>
      <c r="E92" s="600"/>
      <c r="F92" s="600"/>
      <c r="G92" s="600"/>
      <c r="H92" s="4">
        <f>'الترتيب حسب الفقرات'!W94</f>
        <v>0</v>
      </c>
      <c r="I92" s="82">
        <f>'الترتيب حسب النسبة المئوية'!Z95</f>
        <v>0</v>
      </c>
      <c r="J92" s="83">
        <f>'الترتيب حسب النسبة المئوية'!AA95</f>
        <v>0</v>
      </c>
      <c r="L92" s="4" t="str">
        <f t="shared" si="2"/>
        <v>لا</v>
      </c>
    </row>
    <row r="93" spans="3:12" x14ac:dyDescent="0.2">
      <c r="C93" s="4">
        <f>'الترتيب حسب النسبة المئوية'!X96</f>
        <v>90</v>
      </c>
      <c r="D93" s="600">
        <f>'الترتيب حسب النسبة المئوية'!Y96</f>
        <v>0</v>
      </c>
      <c r="E93" s="600"/>
      <c r="F93" s="600"/>
      <c r="G93" s="600"/>
      <c r="H93" s="4">
        <f>'الترتيب حسب الفقرات'!W95</f>
        <v>0</v>
      </c>
      <c r="I93" s="82">
        <f>'الترتيب حسب النسبة المئوية'!Z96</f>
        <v>0</v>
      </c>
      <c r="J93" s="83">
        <f>'الترتيب حسب النسبة المئوية'!AA96</f>
        <v>0</v>
      </c>
      <c r="L93" s="4" t="str">
        <f t="shared" si="2"/>
        <v>لا</v>
      </c>
    </row>
    <row r="94" spans="3:12" x14ac:dyDescent="0.2">
      <c r="C94" s="4">
        <f>'الترتيب حسب النسبة المئوية'!X97</f>
        <v>91</v>
      </c>
      <c r="D94" s="600">
        <f>'الترتيب حسب النسبة المئوية'!Y97</f>
        <v>0</v>
      </c>
      <c r="E94" s="600"/>
      <c r="F94" s="600"/>
      <c r="G94" s="600"/>
      <c r="H94" s="4">
        <f>'الترتيب حسب الفقرات'!W96</f>
        <v>0</v>
      </c>
      <c r="I94" s="82">
        <f>'الترتيب حسب النسبة المئوية'!Z97</f>
        <v>0</v>
      </c>
      <c r="J94" s="83">
        <f>'الترتيب حسب النسبة المئوية'!AA97</f>
        <v>0</v>
      </c>
      <c r="L94" s="4" t="str">
        <f t="shared" si="2"/>
        <v>لا</v>
      </c>
    </row>
    <row r="95" spans="3:12" x14ac:dyDescent="0.2">
      <c r="C95" s="4">
        <f>'الترتيب حسب النسبة المئوية'!X98</f>
        <v>92</v>
      </c>
      <c r="D95" s="600">
        <f>'الترتيب حسب النسبة المئوية'!Y98</f>
        <v>0</v>
      </c>
      <c r="E95" s="600"/>
      <c r="F95" s="600"/>
      <c r="G95" s="600"/>
      <c r="H95" s="4">
        <f>'الترتيب حسب الفقرات'!W97</f>
        <v>0</v>
      </c>
      <c r="I95" s="82">
        <f>'الترتيب حسب النسبة المئوية'!Z98</f>
        <v>0</v>
      </c>
      <c r="J95" s="83">
        <f>'الترتيب حسب النسبة المئوية'!AA98</f>
        <v>0</v>
      </c>
      <c r="L95" s="4" t="str">
        <f t="shared" si="2"/>
        <v>لا</v>
      </c>
    </row>
    <row r="96" spans="3:12" x14ac:dyDescent="0.2">
      <c r="C96" s="4">
        <f>'الترتيب حسب النسبة المئوية'!X99</f>
        <v>93</v>
      </c>
      <c r="D96" s="600">
        <f>'الترتيب حسب النسبة المئوية'!Y99</f>
        <v>0</v>
      </c>
      <c r="E96" s="600"/>
      <c r="F96" s="600"/>
      <c r="G96" s="600"/>
      <c r="H96" s="4">
        <f>'الترتيب حسب الفقرات'!W98</f>
        <v>0</v>
      </c>
      <c r="I96" s="82">
        <f>'الترتيب حسب النسبة المئوية'!Z99</f>
        <v>0</v>
      </c>
      <c r="J96" s="83">
        <f>'الترتيب حسب النسبة المئوية'!AA99</f>
        <v>0</v>
      </c>
      <c r="L96" s="4" t="str">
        <f t="shared" si="2"/>
        <v>لا</v>
      </c>
    </row>
    <row r="97" spans="3:12" x14ac:dyDescent="0.2">
      <c r="C97" s="4">
        <f>'الترتيب حسب النسبة المئوية'!X100</f>
        <v>94</v>
      </c>
      <c r="D97" s="600">
        <f>'الترتيب حسب النسبة المئوية'!Y100</f>
        <v>0</v>
      </c>
      <c r="E97" s="600"/>
      <c r="F97" s="600"/>
      <c r="G97" s="600"/>
      <c r="H97" s="4">
        <f>'الترتيب حسب الفقرات'!W99</f>
        <v>0</v>
      </c>
      <c r="I97" s="82">
        <f>'الترتيب حسب النسبة المئوية'!Z100</f>
        <v>0</v>
      </c>
      <c r="J97" s="83">
        <f>'الترتيب حسب النسبة المئوية'!AA100</f>
        <v>0</v>
      </c>
      <c r="L97" s="4" t="str">
        <f t="shared" si="2"/>
        <v>لا</v>
      </c>
    </row>
    <row r="98" spans="3:12" x14ac:dyDescent="0.2">
      <c r="C98" s="4">
        <f>'الترتيب حسب النسبة المئوية'!X101</f>
        <v>95</v>
      </c>
      <c r="D98" s="600">
        <f>'الترتيب حسب النسبة المئوية'!Y101</f>
        <v>0</v>
      </c>
      <c r="E98" s="600"/>
      <c r="F98" s="600"/>
      <c r="G98" s="600"/>
      <c r="H98" s="4">
        <f>'الترتيب حسب الفقرات'!W100</f>
        <v>0</v>
      </c>
      <c r="I98" s="82">
        <f>'الترتيب حسب النسبة المئوية'!Z101</f>
        <v>0</v>
      </c>
      <c r="J98" s="83">
        <f>'الترتيب حسب النسبة المئوية'!AA101</f>
        <v>0</v>
      </c>
      <c r="L98" s="4" t="str">
        <f t="shared" si="2"/>
        <v>لا</v>
      </c>
    </row>
    <row r="99" spans="3:12" x14ac:dyDescent="0.2">
      <c r="C99" s="4">
        <f>'الترتيب حسب النسبة المئوية'!X102</f>
        <v>96</v>
      </c>
      <c r="D99" s="600">
        <f>'الترتيب حسب النسبة المئوية'!Y102</f>
        <v>0</v>
      </c>
      <c r="E99" s="600"/>
      <c r="F99" s="600"/>
      <c r="G99" s="600"/>
      <c r="H99" s="4">
        <f>'الترتيب حسب الفقرات'!W101</f>
        <v>0</v>
      </c>
      <c r="I99" s="82">
        <f>'الترتيب حسب النسبة المئوية'!Z102</f>
        <v>0</v>
      </c>
      <c r="J99" s="83">
        <f>'الترتيب حسب النسبة المئوية'!AA102</f>
        <v>0</v>
      </c>
      <c r="L99" s="4" t="str">
        <f t="shared" si="2"/>
        <v>لا</v>
      </c>
    </row>
    <row r="100" spans="3:12" x14ac:dyDescent="0.2">
      <c r="C100" s="4">
        <f>'الترتيب حسب النسبة المئوية'!X103</f>
        <v>97</v>
      </c>
      <c r="D100" s="600">
        <f>'الترتيب حسب النسبة المئوية'!Y103</f>
        <v>0</v>
      </c>
      <c r="E100" s="600"/>
      <c r="F100" s="600"/>
      <c r="G100" s="600"/>
      <c r="H100" s="4">
        <f>'الترتيب حسب الفقرات'!W102</f>
        <v>0</v>
      </c>
      <c r="I100" s="82">
        <f>'الترتيب حسب النسبة المئوية'!Z103</f>
        <v>0</v>
      </c>
      <c r="J100" s="83">
        <f>'الترتيب حسب النسبة المئوية'!AA103</f>
        <v>0</v>
      </c>
      <c r="L100" s="4" t="str">
        <f t="shared" si="2"/>
        <v>لا</v>
      </c>
    </row>
    <row r="101" spans="3:12" x14ac:dyDescent="0.2">
      <c r="C101" s="4">
        <f>'الترتيب حسب النسبة المئوية'!X104</f>
        <v>98</v>
      </c>
      <c r="D101" s="600">
        <f>'الترتيب حسب النسبة المئوية'!Y104</f>
        <v>0</v>
      </c>
      <c r="E101" s="600"/>
      <c r="F101" s="600"/>
      <c r="G101" s="600"/>
      <c r="H101" s="4">
        <f>'الترتيب حسب الفقرات'!W103</f>
        <v>0</v>
      </c>
      <c r="I101" s="82">
        <f>'الترتيب حسب النسبة المئوية'!Z104</f>
        <v>0</v>
      </c>
      <c r="J101" s="83">
        <f>'الترتيب حسب النسبة المئوية'!AA104</f>
        <v>0</v>
      </c>
      <c r="L101" s="4" t="str">
        <f t="shared" si="2"/>
        <v>لا</v>
      </c>
    </row>
    <row r="102" spans="3:12" x14ac:dyDescent="0.2">
      <c r="C102" s="4">
        <f>'الترتيب حسب النسبة المئوية'!X105</f>
        <v>99</v>
      </c>
      <c r="D102" s="600">
        <f>'الترتيب حسب النسبة المئوية'!Y105</f>
        <v>0</v>
      </c>
      <c r="E102" s="600"/>
      <c r="F102" s="600"/>
      <c r="G102" s="600"/>
      <c r="H102" s="4">
        <f>'الترتيب حسب الفقرات'!W104</f>
        <v>0</v>
      </c>
      <c r="I102" s="82">
        <f>'الترتيب حسب النسبة المئوية'!Z105</f>
        <v>0</v>
      </c>
      <c r="J102" s="83">
        <f>'الترتيب حسب النسبة المئوية'!AA105</f>
        <v>0</v>
      </c>
      <c r="L102" s="4" t="str">
        <f t="shared" si="2"/>
        <v>لا</v>
      </c>
    </row>
    <row r="103" spans="3:12" x14ac:dyDescent="0.2">
      <c r="C103" s="4">
        <f>'الترتيب حسب النسبة المئوية'!X106</f>
        <v>100</v>
      </c>
      <c r="D103" s="600">
        <f>'الترتيب حسب النسبة المئوية'!Y106</f>
        <v>0</v>
      </c>
      <c r="E103" s="600"/>
      <c r="F103" s="600"/>
      <c r="G103" s="600"/>
      <c r="H103" s="4">
        <f>'الترتيب حسب الفقرات'!W105</f>
        <v>0</v>
      </c>
      <c r="I103" s="82">
        <f>'الترتيب حسب النسبة المئوية'!Z106</f>
        <v>0</v>
      </c>
      <c r="J103" s="83">
        <f>'الترتيب حسب النسبة المئوية'!AA106</f>
        <v>0</v>
      </c>
      <c r="L103" s="4" t="str">
        <f t="shared" si="2"/>
        <v>لا</v>
      </c>
    </row>
    <row r="104" spans="3:12" x14ac:dyDescent="0.2">
      <c r="C104" s="4">
        <f>'الترتيب حسب النسبة المئوية'!X107</f>
        <v>101</v>
      </c>
      <c r="D104" s="600">
        <f>'الترتيب حسب النسبة المئوية'!Y107</f>
        <v>0</v>
      </c>
      <c r="E104" s="600"/>
      <c r="F104" s="600"/>
      <c r="G104" s="600"/>
      <c r="H104" s="4">
        <f>'الترتيب حسب الفقرات'!W106</f>
        <v>0</v>
      </c>
      <c r="I104" s="82">
        <f>'الترتيب حسب النسبة المئوية'!Z107</f>
        <v>0</v>
      </c>
      <c r="J104" s="83">
        <f>'الترتيب حسب النسبة المئوية'!AA107</f>
        <v>0</v>
      </c>
      <c r="L104" s="4" t="str">
        <f t="shared" si="2"/>
        <v>لا</v>
      </c>
    </row>
    <row r="105" spans="3:12" x14ac:dyDescent="0.2">
      <c r="C105" s="4">
        <f>'الترتيب حسب النسبة المئوية'!X108</f>
        <v>102</v>
      </c>
      <c r="D105" s="600">
        <f>'الترتيب حسب النسبة المئوية'!Y108</f>
        <v>0</v>
      </c>
      <c r="E105" s="600"/>
      <c r="F105" s="600"/>
      <c r="G105" s="600"/>
      <c r="H105" s="4">
        <f>'الترتيب حسب الفقرات'!W107</f>
        <v>0</v>
      </c>
      <c r="I105" s="82">
        <f>'الترتيب حسب النسبة المئوية'!Z108</f>
        <v>0</v>
      </c>
      <c r="J105" s="83">
        <f>'الترتيب حسب النسبة المئوية'!AA108</f>
        <v>0</v>
      </c>
      <c r="L105" s="4" t="str">
        <f t="shared" si="2"/>
        <v>لا</v>
      </c>
    </row>
    <row r="106" spans="3:12" x14ac:dyDescent="0.2">
      <c r="C106" s="4">
        <f>'الترتيب حسب النسبة المئوية'!X109</f>
        <v>103</v>
      </c>
      <c r="D106" s="600">
        <f>'الترتيب حسب النسبة المئوية'!Y109</f>
        <v>0</v>
      </c>
      <c r="E106" s="600"/>
      <c r="F106" s="600"/>
      <c r="G106" s="600"/>
      <c r="H106" s="4">
        <f>'الترتيب حسب الفقرات'!W108</f>
        <v>0</v>
      </c>
      <c r="I106" s="82">
        <f>'الترتيب حسب النسبة المئوية'!Z109</f>
        <v>0</v>
      </c>
      <c r="J106" s="83">
        <f>'الترتيب حسب النسبة المئوية'!AA109</f>
        <v>0</v>
      </c>
      <c r="L106" s="4" t="str">
        <f t="shared" si="2"/>
        <v>لا</v>
      </c>
    </row>
    <row r="107" spans="3:12" x14ac:dyDescent="0.2">
      <c r="C107" s="4">
        <f>'الترتيب حسب النسبة المئوية'!X110</f>
        <v>104</v>
      </c>
      <c r="D107" s="600">
        <f>'الترتيب حسب النسبة المئوية'!Y110</f>
        <v>0</v>
      </c>
      <c r="E107" s="600"/>
      <c r="F107" s="600"/>
      <c r="G107" s="600"/>
      <c r="H107" s="4">
        <f>'الترتيب حسب الفقرات'!W109</f>
        <v>0</v>
      </c>
      <c r="I107" s="82">
        <f>'الترتيب حسب النسبة المئوية'!Z110</f>
        <v>0</v>
      </c>
      <c r="J107" s="83">
        <f>'الترتيب حسب النسبة المئوية'!AA110</f>
        <v>0</v>
      </c>
      <c r="L107" s="4" t="str">
        <f t="shared" si="2"/>
        <v>لا</v>
      </c>
    </row>
    <row r="108" spans="3:12" x14ac:dyDescent="0.2">
      <c r="C108" s="4">
        <f>'الترتيب حسب النسبة المئوية'!X111</f>
        <v>105</v>
      </c>
      <c r="D108" s="600">
        <f>'الترتيب حسب النسبة المئوية'!Y111</f>
        <v>0</v>
      </c>
      <c r="E108" s="600"/>
      <c r="F108" s="600"/>
      <c r="G108" s="600"/>
      <c r="H108" s="4">
        <f>'الترتيب حسب الفقرات'!W110</f>
        <v>0</v>
      </c>
      <c r="I108" s="82">
        <f>'الترتيب حسب النسبة المئوية'!Z111</f>
        <v>0</v>
      </c>
      <c r="J108" s="83">
        <f>'الترتيب حسب النسبة المئوية'!AA111</f>
        <v>0</v>
      </c>
      <c r="L108" s="4" t="str">
        <f t="shared" si="2"/>
        <v>لا</v>
      </c>
    </row>
    <row r="109" spans="3:12" x14ac:dyDescent="0.2">
      <c r="C109" s="4">
        <f>'الترتيب حسب النسبة المئوية'!X112</f>
        <v>106</v>
      </c>
      <c r="D109" s="600">
        <f>'الترتيب حسب النسبة المئوية'!Y112</f>
        <v>0</v>
      </c>
      <c r="E109" s="600"/>
      <c r="F109" s="600"/>
      <c r="G109" s="600"/>
      <c r="H109" s="4">
        <f>'الترتيب حسب الفقرات'!W111</f>
        <v>0</v>
      </c>
      <c r="I109" s="82">
        <f>'الترتيب حسب النسبة المئوية'!Z112</f>
        <v>0</v>
      </c>
      <c r="J109" s="83">
        <f>'الترتيب حسب النسبة المئوية'!AA112</f>
        <v>0</v>
      </c>
      <c r="L109" s="4" t="str">
        <f t="shared" si="2"/>
        <v>لا</v>
      </c>
    </row>
    <row r="110" spans="3:12" x14ac:dyDescent="0.2">
      <c r="C110" s="4">
        <f>'الترتيب حسب النسبة المئوية'!X113</f>
        <v>107</v>
      </c>
      <c r="D110" s="600">
        <f>'الترتيب حسب النسبة المئوية'!Y113</f>
        <v>0</v>
      </c>
      <c r="E110" s="600"/>
      <c r="F110" s="600"/>
      <c r="G110" s="600"/>
      <c r="H110" s="4">
        <f>'الترتيب حسب الفقرات'!W112</f>
        <v>0</v>
      </c>
      <c r="I110" s="82">
        <f>'الترتيب حسب النسبة المئوية'!Z113</f>
        <v>0</v>
      </c>
      <c r="J110" s="83">
        <f>'الترتيب حسب النسبة المئوية'!AA113</f>
        <v>0</v>
      </c>
      <c r="L110" s="4" t="str">
        <f t="shared" si="2"/>
        <v>لا</v>
      </c>
    </row>
    <row r="111" spans="3:12" x14ac:dyDescent="0.2">
      <c r="C111" s="4">
        <f>'الترتيب حسب النسبة المئوية'!X114</f>
        <v>108</v>
      </c>
      <c r="D111" s="600">
        <f>'الترتيب حسب النسبة المئوية'!Y114</f>
        <v>0</v>
      </c>
      <c r="E111" s="600"/>
      <c r="F111" s="600"/>
      <c r="G111" s="600"/>
      <c r="H111" s="4">
        <f>'الترتيب حسب الفقرات'!W113</f>
        <v>0</v>
      </c>
      <c r="I111" s="82">
        <f>'الترتيب حسب النسبة المئوية'!Z114</f>
        <v>0</v>
      </c>
      <c r="J111" s="83">
        <f>'الترتيب حسب النسبة المئوية'!AA114</f>
        <v>0</v>
      </c>
      <c r="L111" s="4" t="str">
        <f t="shared" si="2"/>
        <v>لا</v>
      </c>
    </row>
    <row r="112" spans="3:12" x14ac:dyDescent="0.2">
      <c r="C112" s="4">
        <f>'الترتيب حسب النسبة المئوية'!X115</f>
        <v>109</v>
      </c>
      <c r="D112" s="600">
        <f>'الترتيب حسب النسبة المئوية'!Y115</f>
        <v>0</v>
      </c>
      <c r="E112" s="600"/>
      <c r="F112" s="600"/>
      <c r="G112" s="600"/>
      <c r="H112" s="4">
        <f>'الترتيب حسب الفقرات'!W114</f>
        <v>0</v>
      </c>
      <c r="I112" s="82">
        <f>'الترتيب حسب النسبة المئوية'!Z115</f>
        <v>0</v>
      </c>
      <c r="J112" s="83">
        <f>'الترتيب حسب النسبة المئوية'!AA115</f>
        <v>0</v>
      </c>
      <c r="L112" s="4" t="str">
        <f t="shared" si="2"/>
        <v>لا</v>
      </c>
    </row>
    <row r="113" spans="3:12" x14ac:dyDescent="0.2">
      <c r="C113" s="4">
        <f>'الترتيب حسب النسبة المئوية'!X116</f>
        <v>110</v>
      </c>
      <c r="D113" s="600">
        <f>'الترتيب حسب النسبة المئوية'!Y116</f>
        <v>0</v>
      </c>
      <c r="E113" s="600"/>
      <c r="F113" s="600"/>
      <c r="G113" s="600"/>
      <c r="H113" s="4">
        <f>'الترتيب حسب الفقرات'!W115</f>
        <v>0</v>
      </c>
      <c r="I113" s="82">
        <f>'الترتيب حسب النسبة المئوية'!Z116</f>
        <v>0</v>
      </c>
      <c r="J113" s="83">
        <f>'الترتيب حسب النسبة المئوية'!AA116</f>
        <v>0</v>
      </c>
      <c r="L113" s="4" t="str">
        <f t="shared" si="2"/>
        <v>لا</v>
      </c>
    </row>
    <row r="114" spans="3:12" x14ac:dyDescent="0.2">
      <c r="C114" s="4">
        <f>'الترتيب حسب النسبة المئوية'!X117</f>
        <v>111</v>
      </c>
      <c r="D114" s="600">
        <f>'الترتيب حسب النسبة المئوية'!Y117</f>
        <v>0</v>
      </c>
      <c r="E114" s="600"/>
      <c r="F114" s="600"/>
      <c r="G114" s="600"/>
      <c r="H114" s="4">
        <f>'الترتيب حسب الفقرات'!W116</f>
        <v>0</v>
      </c>
      <c r="I114" s="82">
        <f>'الترتيب حسب النسبة المئوية'!Z117</f>
        <v>0</v>
      </c>
      <c r="J114" s="83">
        <f>'الترتيب حسب النسبة المئوية'!AA117</f>
        <v>0</v>
      </c>
      <c r="L114" s="4" t="str">
        <f t="shared" si="2"/>
        <v>لا</v>
      </c>
    </row>
    <row r="115" spans="3:12" x14ac:dyDescent="0.2">
      <c r="C115" s="4">
        <f>'الترتيب حسب النسبة المئوية'!X118</f>
        <v>112</v>
      </c>
      <c r="D115" s="600">
        <f>'الترتيب حسب النسبة المئوية'!Y118</f>
        <v>0</v>
      </c>
      <c r="E115" s="600"/>
      <c r="F115" s="600"/>
      <c r="G115" s="600"/>
      <c r="H115" s="4">
        <f>'الترتيب حسب الفقرات'!W117</f>
        <v>0</v>
      </c>
      <c r="I115" s="82">
        <f>'الترتيب حسب النسبة المئوية'!Z118</f>
        <v>0</v>
      </c>
      <c r="J115" s="83">
        <f>'الترتيب حسب النسبة المئوية'!AA118</f>
        <v>0</v>
      </c>
      <c r="L115" s="4" t="str">
        <f t="shared" si="2"/>
        <v>لا</v>
      </c>
    </row>
    <row r="116" spans="3:12" x14ac:dyDescent="0.2">
      <c r="C116" s="4">
        <f>'الترتيب حسب النسبة المئوية'!X119</f>
        <v>113</v>
      </c>
      <c r="D116" s="600">
        <f>'الترتيب حسب النسبة المئوية'!Y119</f>
        <v>0</v>
      </c>
      <c r="E116" s="600"/>
      <c r="F116" s="600"/>
      <c r="G116" s="600"/>
      <c r="H116" s="4">
        <f>'الترتيب حسب الفقرات'!W118</f>
        <v>0</v>
      </c>
      <c r="I116" s="82">
        <f>'الترتيب حسب النسبة المئوية'!Z119</f>
        <v>0</v>
      </c>
      <c r="J116" s="83">
        <f>'الترتيب حسب النسبة المئوية'!AA119</f>
        <v>0</v>
      </c>
      <c r="L116" s="4" t="str">
        <f t="shared" si="2"/>
        <v>لا</v>
      </c>
    </row>
    <row r="117" spans="3:12" x14ac:dyDescent="0.2">
      <c r="C117" s="4">
        <f>'الترتيب حسب النسبة المئوية'!X120</f>
        <v>114</v>
      </c>
      <c r="D117" s="600">
        <f>'الترتيب حسب النسبة المئوية'!Y120</f>
        <v>0</v>
      </c>
      <c r="E117" s="600"/>
      <c r="F117" s="600"/>
      <c r="G117" s="600"/>
      <c r="H117" s="4">
        <f>'الترتيب حسب الفقرات'!W119</f>
        <v>0</v>
      </c>
      <c r="I117" s="82">
        <f>'الترتيب حسب النسبة المئوية'!Z120</f>
        <v>0</v>
      </c>
      <c r="J117" s="83">
        <f>'الترتيب حسب النسبة المئوية'!AA120</f>
        <v>0</v>
      </c>
      <c r="L117" s="4" t="str">
        <f t="shared" si="2"/>
        <v>لا</v>
      </c>
    </row>
    <row r="118" spans="3:12" x14ac:dyDescent="0.2">
      <c r="C118" s="4">
        <f>'الترتيب حسب النسبة المئوية'!X121</f>
        <v>115</v>
      </c>
      <c r="D118" s="600">
        <f>'الترتيب حسب النسبة المئوية'!Y121</f>
        <v>0</v>
      </c>
      <c r="E118" s="600"/>
      <c r="F118" s="600"/>
      <c r="G118" s="600"/>
      <c r="H118" s="4">
        <f>'الترتيب حسب الفقرات'!W120</f>
        <v>0</v>
      </c>
      <c r="I118" s="82">
        <f>'الترتيب حسب النسبة المئوية'!Z121</f>
        <v>0</v>
      </c>
      <c r="J118" s="83">
        <f>'الترتيب حسب النسبة المئوية'!AA121</f>
        <v>0</v>
      </c>
      <c r="L118" s="4" t="str">
        <f t="shared" si="2"/>
        <v>لا</v>
      </c>
    </row>
    <row r="119" spans="3:12" x14ac:dyDescent="0.2">
      <c r="C119" s="4">
        <f>'الترتيب حسب النسبة المئوية'!X122</f>
        <v>116</v>
      </c>
      <c r="D119" s="600">
        <f>'الترتيب حسب النسبة المئوية'!Y122</f>
        <v>0</v>
      </c>
      <c r="E119" s="600"/>
      <c r="F119" s="600"/>
      <c r="G119" s="600"/>
      <c r="H119" s="4">
        <f>'الترتيب حسب الفقرات'!W121</f>
        <v>0</v>
      </c>
      <c r="I119" s="82">
        <f>'الترتيب حسب النسبة المئوية'!Z122</f>
        <v>0</v>
      </c>
      <c r="J119" s="83">
        <f>'الترتيب حسب النسبة المئوية'!AA122</f>
        <v>0</v>
      </c>
      <c r="L119" s="4" t="str">
        <f t="shared" si="2"/>
        <v>لا</v>
      </c>
    </row>
    <row r="120" spans="3:12" x14ac:dyDescent="0.2">
      <c r="C120" s="4">
        <f>'الترتيب حسب النسبة المئوية'!X123</f>
        <v>117</v>
      </c>
      <c r="D120" s="600">
        <f>'الترتيب حسب النسبة المئوية'!Y123</f>
        <v>0</v>
      </c>
      <c r="E120" s="600"/>
      <c r="F120" s="600"/>
      <c r="G120" s="600"/>
      <c r="H120" s="4">
        <f>'الترتيب حسب الفقرات'!W122</f>
        <v>0</v>
      </c>
      <c r="I120" s="82">
        <f>'الترتيب حسب النسبة المئوية'!Z123</f>
        <v>0</v>
      </c>
      <c r="J120" s="83">
        <f>'الترتيب حسب النسبة المئوية'!AA123</f>
        <v>0</v>
      </c>
      <c r="L120" s="4" t="str">
        <f t="shared" si="2"/>
        <v>لا</v>
      </c>
    </row>
    <row r="121" spans="3:12" x14ac:dyDescent="0.2">
      <c r="C121" s="4">
        <f>'الترتيب حسب النسبة المئوية'!X124</f>
        <v>118</v>
      </c>
      <c r="D121" s="600">
        <f>'الترتيب حسب النسبة المئوية'!Y124</f>
        <v>0</v>
      </c>
      <c r="E121" s="600"/>
      <c r="F121" s="600"/>
      <c r="G121" s="600"/>
      <c r="H121" s="4">
        <f>'الترتيب حسب الفقرات'!W123</f>
        <v>0</v>
      </c>
      <c r="I121" s="82">
        <f>'الترتيب حسب النسبة المئوية'!Z124</f>
        <v>0</v>
      </c>
      <c r="J121" s="83">
        <f>'الترتيب حسب النسبة المئوية'!AA124</f>
        <v>0</v>
      </c>
      <c r="L121" s="4" t="str">
        <f t="shared" si="2"/>
        <v>لا</v>
      </c>
    </row>
    <row r="122" spans="3:12" x14ac:dyDescent="0.2">
      <c r="C122" s="4">
        <f>'الترتيب حسب النسبة المئوية'!X125</f>
        <v>119</v>
      </c>
      <c r="D122" s="600">
        <f>'الترتيب حسب النسبة المئوية'!Y125</f>
        <v>0</v>
      </c>
      <c r="E122" s="600"/>
      <c r="F122" s="600"/>
      <c r="G122" s="600"/>
      <c r="H122" s="4">
        <f>'الترتيب حسب الفقرات'!W124</f>
        <v>0</v>
      </c>
      <c r="I122" s="82">
        <f>'الترتيب حسب النسبة المئوية'!Z125</f>
        <v>0</v>
      </c>
      <c r="J122" s="83">
        <f>'الترتيب حسب النسبة المئوية'!AA125</f>
        <v>0</v>
      </c>
      <c r="L122" s="4" t="str">
        <f t="shared" si="2"/>
        <v>لا</v>
      </c>
    </row>
    <row r="123" spans="3:12" x14ac:dyDescent="0.2">
      <c r="C123" s="4">
        <f>'الترتيب حسب النسبة المئوية'!X126</f>
        <v>120</v>
      </c>
      <c r="D123" s="600">
        <f>'الترتيب حسب النسبة المئوية'!Y126</f>
        <v>0</v>
      </c>
      <c r="E123" s="600"/>
      <c r="F123" s="600"/>
      <c r="G123" s="600"/>
      <c r="H123" s="4">
        <f>'الترتيب حسب الفقرات'!W125</f>
        <v>0</v>
      </c>
      <c r="I123" s="82">
        <f>'الترتيب حسب النسبة المئوية'!Z126</f>
        <v>0</v>
      </c>
      <c r="J123" s="83">
        <f>'الترتيب حسب النسبة المئوية'!AA126</f>
        <v>0</v>
      </c>
      <c r="L123" s="4" t="str">
        <f t="shared" si="2"/>
        <v>لا</v>
      </c>
    </row>
    <row r="124" spans="3:12" x14ac:dyDescent="0.2">
      <c r="C124" s="4">
        <f>'الترتيب حسب النسبة المئوية'!X127</f>
        <v>121</v>
      </c>
      <c r="D124" s="600">
        <f>'الترتيب حسب النسبة المئوية'!Y127</f>
        <v>0</v>
      </c>
      <c r="E124" s="600"/>
      <c r="F124" s="600"/>
      <c r="G124" s="600"/>
      <c r="H124" s="4">
        <f>'الترتيب حسب الفقرات'!W126</f>
        <v>0</v>
      </c>
      <c r="I124" s="82">
        <f>'الترتيب حسب النسبة المئوية'!Z127</f>
        <v>0</v>
      </c>
      <c r="J124" s="83">
        <f>'الترتيب حسب النسبة المئوية'!AA127</f>
        <v>0</v>
      </c>
      <c r="L124" s="4" t="str">
        <f t="shared" si="2"/>
        <v>لا</v>
      </c>
    </row>
    <row r="125" spans="3:12" x14ac:dyDescent="0.2">
      <c r="C125" s="4">
        <f>'الترتيب حسب النسبة المئوية'!X128</f>
        <v>122</v>
      </c>
      <c r="D125" s="600">
        <f>'الترتيب حسب النسبة المئوية'!Y128</f>
        <v>0</v>
      </c>
      <c r="E125" s="600"/>
      <c r="F125" s="600"/>
      <c r="G125" s="600"/>
      <c r="H125" s="4">
        <f>'الترتيب حسب الفقرات'!W127</f>
        <v>0</v>
      </c>
      <c r="I125" s="82">
        <f>'الترتيب حسب النسبة المئوية'!Z128</f>
        <v>0</v>
      </c>
      <c r="J125" s="83">
        <f>'الترتيب حسب النسبة المئوية'!AA128</f>
        <v>0</v>
      </c>
      <c r="L125" s="4" t="str">
        <f t="shared" si="2"/>
        <v>لا</v>
      </c>
    </row>
    <row r="126" spans="3:12" x14ac:dyDescent="0.2">
      <c r="C126" s="4">
        <f>'الترتيب حسب النسبة المئوية'!X129</f>
        <v>123</v>
      </c>
      <c r="D126" s="600">
        <f>'الترتيب حسب النسبة المئوية'!Y129</f>
        <v>0</v>
      </c>
      <c r="E126" s="600"/>
      <c r="F126" s="600"/>
      <c r="G126" s="600"/>
      <c r="H126" s="4">
        <f>'الترتيب حسب الفقرات'!W128</f>
        <v>0</v>
      </c>
      <c r="I126" s="82">
        <f>'الترتيب حسب النسبة المئوية'!Z129</f>
        <v>0</v>
      </c>
      <c r="J126" s="83">
        <f>'الترتيب حسب النسبة المئوية'!AA129</f>
        <v>0</v>
      </c>
      <c r="L126" s="4" t="str">
        <f t="shared" si="2"/>
        <v>لا</v>
      </c>
    </row>
    <row r="127" spans="3:12" x14ac:dyDescent="0.2">
      <c r="C127" s="4">
        <f>'الترتيب حسب النسبة المئوية'!X130</f>
        <v>124</v>
      </c>
      <c r="D127" s="600">
        <f>'الترتيب حسب النسبة المئوية'!Y130</f>
        <v>0</v>
      </c>
      <c r="E127" s="600"/>
      <c r="F127" s="600"/>
      <c r="G127" s="600"/>
      <c r="H127" s="4">
        <f>'الترتيب حسب الفقرات'!W129</f>
        <v>0</v>
      </c>
      <c r="I127" s="82">
        <f>'الترتيب حسب النسبة المئوية'!Z130</f>
        <v>0</v>
      </c>
      <c r="J127" s="83">
        <f>'الترتيب حسب النسبة المئوية'!AA130</f>
        <v>0</v>
      </c>
      <c r="L127" s="4" t="str">
        <f t="shared" si="2"/>
        <v>لا</v>
      </c>
    </row>
    <row r="128" spans="3:12" x14ac:dyDescent="0.2">
      <c r="C128" s="4">
        <f>'الترتيب حسب النسبة المئوية'!X131</f>
        <v>125</v>
      </c>
      <c r="D128" s="600">
        <f>'الترتيب حسب النسبة المئوية'!Y131</f>
        <v>0</v>
      </c>
      <c r="E128" s="600"/>
      <c r="F128" s="600"/>
      <c r="G128" s="600"/>
      <c r="H128" s="4">
        <f>'الترتيب حسب الفقرات'!W130</f>
        <v>0</v>
      </c>
      <c r="I128" s="82">
        <f>'الترتيب حسب النسبة المئوية'!Z131</f>
        <v>0</v>
      </c>
      <c r="J128" s="83">
        <f>'الترتيب حسب النسبة المئوية'!AA131</f>
        <v>0</v>
      </c>
      <c r="L128" s="4" t="str">
        <f t="shared" si="2"/>
        <v>لا</v>
      </c>
    </row>
    <row r="129" spans="3:12" x14ac:dyDescent="0.2">
      <c r="C129" s="4">
        <f>'الترتيب حسب النسبة المئوية'!X132</f>
        <v>126</v>
      </c>
      <c r="D129" s="600">
        <f>'الترتيب حسب النسبة المئوية'!Y132</f>
        <v>0</v>
      </c>
      <c r="E129" s="600"/>
      <c r="F129" s="600"/>
      <c r="G129" s="600"/>
      <c r="H129" s="4">
        <f>'الترتيب حسب الفقرات'!W131</f>
        <v>0</v>
      </c>
      <c r="I129" s="82">
        <f>'الترتيب حسب النسبة المئوية'!Z132</f>
        <v>0</v>
      </c>
      <c r="J129" s="83">
        <f>'الترتيب حسب النسبة المئوية'!AA132</f>
        <v>0</v>
      </c>
      <c r="L129" s="4" t="str">
        <f t="shared" si="2"/>
        <v>لا</v>
      </c>
    </row>
    <row r="130" spans="3:12" x14ac:dyDescent="0.2">
      <c r="C130" s="4">
        <f>'الترتيب حسب النسبة المئوية'!X133</f>
        <v>127</v>
      </c>
      <c r="D130" s="600">
        <f>'الترتيب حسب النسبة المئوية'!Y133</f>
        <v>0</v>
      </c>
      <c r="E130" s="600"/>
      <c r="F130" s="600"/>
      <c r="G130" s="600"/>
      <c r="H130" s="4">
        <f>'الترتيب حسب الفقرات'!W132</f>
        <v>0</v>
      </c>
      <c r="I130" s="82">
        <f>'الترتيب حسب النسبة المئوية'!Z133</f>
        <v>0</v>
      </c>
      <c r="J130" s="83">
        <f>'الترتيب حسب النسبة المئوية'!AA133</f>
        <v>0</v>
      </c>
      <c r="L130" s="4" t="str">
        <f t="shared" si="2"/>
        <v>لا</v>
      </c>
    </row>
    <row r="131" spans="3:12" x14ac:dyDescent="0.2">
      <c r="C131" s="4">
        <f>'الترتيب حسب النسبة المئوية'!X134</f>
        <v>128</v>
      </c>
      <c r="D131" s="600">
        <f>'الترتيب حسب النسبة المئوية'!Y134</f>
        <v>0</v>
      </c>
      <c r="E131" s="600"/>
      <c r="F131" s="600"/>
      <c r="G131" s="600"/>
      <c r="H131" s="4">
        <f>'الترتيب حسب الفقرات'!W133</f>
        <v>0</v>
      </c>
      <c r="I131" s="82">
        <f>'الترتيب حسب النسبة المئوية'!Z134</f>
        <v>0</v>
      </c>
      <c r="J131" s="83">
        <f>'الترتيب حسب النسبة المئوية'!AA134</f>
        <v>0</v>
      </c>
      <c r="L131" s="4" t="str">
        <f t="shared" si="2"/>
        <v>لا</v>
      </c>
    </row>
    <row r="132" spans="3:12" x14ac:dyDescent="0.2">
      <c r="C132" s="4">
        <f>'الترتيب حسب النسبة المئوية'!X135</f>
        <v>129</v>
      </c>
      <c r="D132" s="600">
        <f>'الترتيب حسب النسبة المئوية'!Y135</f>
        <v>0</v>
      </c>
      <c r="E132" s="600"/>
      <c r="F132" s="600"/>
      <c r="G132" s="600"/>
      <c r="H132" s="4">
        <f>'الترتيب حسب الفقرات'!W134</f>
        <v>0</v>
      </c>
      <c r="I132" s="82">
        <f>'الترتيب حسب النسبة المئوية'!Z135</f>
        <v>0</v>
      </c>
      <c r="J132" s="83">
        <f>'الترتيب حسب النسبة المئوية'!AA135</f>
        <v>0</v>
      </c>
      <c r="L132" s="4" t="str">
        <f t="shared" si="2"/>
        <v>لا</v>
      </c>
    </row>
    <row r="133" spans="3:12" x14ac:dyDescent="0.2">
      <c r="C133" s="4">
        <f>'الترتيب حسب النسبة المئوية'!X136</f>
        <v>130</v>
      </c>
      <c r="D133" s="600">
        <f>'الترتيب حسب النسبة المئوية'!Y136</f>
        <v>0</v>
      </c>
      <c r="E133" s="600"/>
      <c r="F133" s="600"/>
      <c r="G133" s="600"/>
      <c r="H133" s="4">
        <f>'الترتيب حسب الفقرات'!W135</f>
        <v>0</v>
      </c>
      <c r="I133" s="82">
        <f>'الترتيب حسب النسبة المئوية'!Z136</f>
        <v>0</v>
      </c>
      <c r="J133" s="83">
        <f>'الترتيب حسب النسبة المئوية'!AA136</f>
        <v>0</v>
      </c>
      <c r="L133" s="4" t="str">
        <f>IF(K133&gt;H133,"نعم","لا")</f>
        <v>لا</v>
      </c>
    </row>
    <row r="134" spans="3:12" x14ac:dyDescent="0.2">
      <c r="C134" s="4">
        <f>'الترتيب حسب النسبة المئوية'!X137</f>
        <v>131</v>
      </c>
      <c r="D134" s="600">
        <f>'الترتيب حسب النسبة المئوية'!Y137</f>
        <v>0</v>
      </c>
      <c r="E134" s="600"/>
      <c r="F134" s="600"/>
      <c r="G134" s="600"/>
      <c r="H134" s="4">
        <f>'الترتيب حسب الفقرات'!W136</f>
        <v>0</v>
      </c>
      <c r="I134" s="82">
        <f>'الترتيب حسب النسبة المئوية'!Z137</f>
        <v>0</v>
      </c>
      <c r="J134" s="83">
        <f>'الترتيب حسب النسبة المئوية'!AA137</f>
        <v>0</v>
      </c>
      <c r="L134" s="4" t="str">
        <f>IF(K134&gt;H134,"نعم","لا")</f>
        <v>لا</v>
      </c>
    </row>
    <row r="135" spans="3:12" x14ac:dyDescent="0.2">
      <c r="C135" s="4">
        <f>'الترتيب حسب النسبة المئوية'!X138</f>
        <v>132</v>
      </c>
      <c r="D135" s="600">
        <f>'الترتيب حسب النسبة المئوية'!Y138</f>
        <v>0</v>
      </c>
      <c r="E135" s="600"/>
      <c r="F135" s="600"/>
      <c r="G135" s="600"/>
      <c r="H135" s="4">
        <f>'الترتيب حسب الفقرات'!W137</f>
        <v>0</v>
      </c>
      <c r="I135" s="82">
        <f>'الترتيب حسب النسبة المئوية'!Z138</f>
        <v>0</v>
      </c>
      <c r="J135" s="83">
        <f>'الترتيب حسب النسبة المئوية'!AA138</f>
        <v>0</v>
      </c>
      <c r="L135" s="4" t="str">
        <f>IF(K135&gt;H135,"نعم","لا")</f>
        <v>لا</v>
      </c>
    </row>
    <row r="136" spans="3:12" x14ac:dyDescent="0.2">
      <c r="C136" s="4">
        <f>'الترتيب حسب النسبة المئوية'!X139</f>
        <v>133</v>
      </c>
      <c r="D136" s="600">
        <f>'الترتيب حسب النسبة المئوية'!Y139</f>
        <v>0</v>
      </c>
      <c r="E136" s="600"/>
      <c r="F136" s="600"/>
      <c r="G136" s="600"/>
      <c r="H136" s="4">
        <f>'الترتيب حسب الفقرات'!W138</f>
        <v>0</v>
      </c>
      <c r="I136" s="82">
        <f>'الترتيب حسب النسبة المئوية'!Z139</f>
        <v>0</v>
      </c>
      <c r="J136" s="83">
        <f>'الترتيب حسب النسبة المئوية'!AA139</f>
        <v>0</v>
      </c>
      <c r="L136" s="4" t="str">
        <f>IF(K136&gt;H136,"نعم","لا")</f>
        <v>لا</v>
      </c>
    </row>
    <row r="137" spans="3:12" x14ac:dyDescent="0.2">
      <c r="C137" s="4">
        <f>'الترتيب حسب النسبة المئوية'!X140</f>
        <v>134</v>
      </c>
      <c r="D137" s="600">
        <f>'الترتيب حسب النسبة المئوية'!Y140</f>
        <v>0</v>
      </c>
      <c r="E137" s="600"/>
      <c r="F137" s="600"/>
      <c r="G137" s="600"/>
      <c r="H137" s="4">
        <f>'الترتيب حسب الفقرات'!W139</f>
        <v>0</v>
      </c>
      <c r="I137" s="82">
        <f>'الترتيب حسب النسبة المئوية'!Z140</f>
        <v>0</v>
      </c>
      <c r="J137" s="83">
        <f>'الترتيب حسب النسبة المئوية'!AA140</f>
        <v>0</v>
      </c>
      <c r="L137" s="4" t="str">
        <f>IF(K137&gt;H137,"نعم","لا")</f>
        <v>لا</v>
      </c>
    </row>
  </sheetData>
  <mergeCells count="136">
    <mergeCell ref="C2:L2"/>
    <mergeCell ref="D3:G3"/>
    <mergeCell ref="D4:G4"/>
    <mergeCell ref="D5:G5"/>
    <mergeCell ref="D6:G6"/>
    <mergeCell ref="D13:G13"/>
    <mergeCell ref="D14:G14"/>
    <mergeCell ref="D15:G15"/>
    <mergeCell ref="D16:G16"/>
    <mergeCell ref="D17:G17"/>
    <mergeCell ref="D18:G18"/>
    <mergeCell ref="D7:G7"/>
    <mergeCell ref="D8:G8"/>
    <mergeCell ref="D9:G9"/>
    <mergeCell ref="D10:G10"/>
    <mergeCell ref="D11:G11"/>
    <mergeCell ref="D12:G12"/>
    <mergeCell ref="D25:G25"/>
    <mergeCell ref="D26:G26"/>
    <mergeCell ref="D27:G27"/>
    <mergeCell ref="D28:G28"/>
    <mergeCell ref="D29:G29"/>
    <mergeCell ref="D30:G30"/>
    <mergeCell ref="D19:G19"/>
    <mergeCell ref="D20:G20"/>
    <mergeCell ref="D21:G21"/>
    <mergeCell ref="D22:G22"/>
    <mergeCell ref="D23:G23"/>
    <mergeCell ref="D24:G24"/>
    <mergeCell ref="D37:G37"/>
    <mergeCell ref="D38:G38"/>
    <mergeCell ref="D39:G39"/>
    <mergeCell ref="D40:G40"/>
    <mergeCell ref="D41:G41"/>
    <mergeCell ref="D42:G42"/>
    <mergeCell ref="D31:G31"/>
    <mergeCell ref="D32:G32"/>
    <mergeCell ref="D33:G33"/>
    <mergeCell ref="D34:G34"/>
    <mergeCell ref="D35:G35"/>
    <mergeCell ref="D36:G36"/>
    <mergeCell ref="D49:G49"/>
    <mergeCell ref="D50:G50"/>
    <mergeCell ref="D51:G51"/>
    <mergeCell ref="D52:G52"/>
    <mergeCell ref="D53:G53"/>
    <mergeCell ref="D54:G54"/>
    <mergeCell ref="D43:G43"/>
    <mergeCell ref="D44:G44"/>
    <mergeCell ref="D45:G45"/>
    <mergeCell ref="D46:G46"/>
    <mergeCell ref="D47:G47"/>
    <mergeCell ref="D48:G48"/>
    <mergeCell ref="D61:G61"/>
    <mergeCell ref="D62:G62"/>
    <mergeCell ref="D63:G63"/>
    <mergeCell ref="D64:G64"/>
    <mergeCell ref="D65:G65"/>
    <mergeCell ref="D66:G66"/>
    <mergeCell ref="D55:G55"/>
    <mergeCell ref="D56:G56"/>
    <mergeCell ref="D57:G57"/>
    <mergeCell ref="D58:G58"/>
    <mergeCell ref="D59:G59"/>
    <mergeCell ref="D60:G60"/>
    <mergeCell ref="D73:G73"/>
    <mergeCell ref="D74:G74"/>
    <mergeCell ref="D75:G75"/>
    <mergeCell ref="D76:G76"/>
    <mergeCell ref="D77:G77"/>
    <mergeCell ref="D78:G78"/>
    <mergeCell ref="D67:G67"/>
    <mergeCell ref="D68:G68"/>
    <mergeCell ref="D69:G69"/>
    <mergeCell ref="D70:G70"/>
    <mergeCell ref="D71:G71"/>
    <mergeCell ref="D72:G72"/>
    <mergeCell ref="D85:G85"/>
    <mergeCell ref="D86:G86"/>
    <mergeCell ref="D87:G87"/>
    <mergeCell ref="D88:G88"/>
    <mergeCell ref="D89:G89"/>
    <mergeCell ref="D90:G90"/>
    <mergeCell ref="D79:G79"/>
    <mergeCell ref="D80:G80"/>
    <mergeCell ref="D81:G81"/>
    <mergeCell ref="D82:G82"/>
    <mergeCell ref="D83:G83"/>
    <mergeCell ref="D84:G84"/>
    <mergeCell ref="D97:G97"/>
    <mergeCell ref="D98:G98"/>
    <mergeCell ref="D99:G99"/>
    <mergeCell ref="D100:G100"/>
    <mergeCell ref="D101:G101"/>
    <mergeCell ref="D102:G102"/>
    <mergeCell ref="D91:G91"/>
    <mergeCell ref="D92:G92"/>
    <mergeCell ref="D93:G93"/>
    <mergeCell ref="D94:G94"/>
    <mergeCell ref="D95:G95"/>
    <mergeCell ref="D96:G96"/>
    <mergeCell ref="D109:G109"/>
    <mergeCell ref="D110:G110"/>
    <mergeCell ref="D111:G111"/>
    <mergeCell ref="D112:G112"/>
    <mergeCell ref="D113:G113"/>
    <mergeCell ref="D114:G114"/>
    <mergeCell ref="D103:G103"/>
    <mergeCell ref="D104:G104"/>
    <mergeCell ref="D105:G105"/>
    <mergeCell ref="D106:G106"/>
    <mergeCell ref="D107:G107"/>
    <mergeCell ref="D108:G108"/>
    <mergeCell ref="D121:G121"/>
    <mergeCell ref="D122:G122"/>
    <mergeCell ref="D123:G123"/>
    <mergeCell ref="D124:G124"/>
    <mergeCell ref="D125:G125"/>
    <mergeCell ref="D126:G126"/>
    <mergeCell ref="D115:G115"/>
    <mergeCell ref="D116:G116"/>
    <mergeCell ref="D117:G117"/>
    <mergeCell ref="D118:G118"/>
    <mergeCell ref="D119:G119"/>
    <mergeCell ref="D120:G120"/>
    <mergeCell ref="D133:G133"/>
    <mergeCell ref="D134:G134"/>
    <mergeCell ref="D135:G135"/>
    <mergeCell ref="D136:G136"/>
    <mergeCell ref="D137:G137"/>
    <mergeCell ref="D127:G127"/>
    <mergeCell ref="D128:G128"/>
    <mergeCell ref="D129:G129"/>
    <mergeCell ref="D130:G130"/>
    <mergeCell ref="D131:G131"/>
    <mergeCell ref="D132:G13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ورقة20"/>
  <dimension ref="A1:E27"/>
  <sheetViews>
    <sheetView rightToLeft="1" workbookViewId="0">
      <selection activeCell="C11" sqref="C11"/>
    </sheetView>
  </sheetViews>
  <sheetFormatPr defaultColWidth="0" defaultRowHeight="15" zeroHeight="1" x14ac:dyDescent="0.2"/>
  <cols>
    <col min="1" max="2" width="9.01171875" customWidth="1"/>
    <col min="3" max="3" width="102.7734375" customWidth="1"/>
    <col min="4" max="5" width="9.01171875" customWidth="1"/>
    <col min="6" max="16384" width="9.01171875" hidden="1"/>
  </cols>
  <sheetData>
    <row r="1" spans="2:4" x14ac:dyDescent="0.2"/>
    <row r="2" spans="2:4" x14ac:dyDescent="0.2"/>
    <row r="3" spans="2:4" x14ac:dyDescent="0.2"/>
    <row r="4" spans="2:4" ht="15.75" thickBot="1" x14ac:dyDescent="0.25">
      <c r="B4" s="338" t="s">
        <v>1</v>
      </c>
      <c r="C4" s="324" t="s">
        <v>263</v>
      </c>
      <c r="D4" s="337"/>
    </row>
    <row r="5" spans="2:4" ht="20.100000000000001" customHeight="1" thickBot="1" x14ac:dyDescent="0.25">
      <c r="B5" s="338">
        <v>1</v>
      </c>
      <c r="C5" s="411"/>
      <c r="D5" s="337"/>
    </row>
    <row r="6" spans="2:4" ht="20.100000000000001" customHeight="1" thickBot="1" x14ac:dyDescent="0.25">
      <c r="B6" s="338">
        <v>2</v>
      </c>
      <c r="C6" s="412"/>
      <c r="D6" s="337"/>
    </row>
    <row r="7" spans="2:4" ht="20.100000000000001" customHeight="1" thickBot="1" x14ac:dyDescent="0.25">
      <c r="B7" s="338">
        <v>3</v>
      </c>
      <c r="C7" s="411"/>
      <c r="D7" s="337"/>
    </row>
    <row r="8" spans="2:4" ht="20.100000000000001" customHeight="1" thickBot="1" x14ac:dyDescent="0.25">
      <c r="B8" s="338">
        <v>4</v>
      </c>
      <c r="C8" s="412"/>
      <c r="D8" s="337"/>
    </row>
    <row r="9" spans="2:4" ht="20.100000000000001" customHeight="1" thickBot="1" x14ac:dyDescent="0.25">
      <c r="B9" s="338">
        <v>5</v>
      </c>
      <c r="C9" s="412"/>
      <c r="D9" s="337"/>
    </row>
    <row r="10" spans="2:4" ht="20.100000000000001" customHeight="1" thickBot="1" x14ac:dyDescent="0.25">
      <c r="B10" s="338">
        <v>6</v>
      </c>
      <c r="C10" s="412"/>
      <c r="D10" s="337"/>
    </row>
    <row r="11" spans="2:4" ht="20.100000000000001" customHeight="1" thickBot="1" x14ac:dyDescent="0.25">
      <c r="B11" s="338">
        <v>7</v>
      </c>
      <c r="C11" s="412"/>
      <c r="D11" s="337"/>
    </row>
    <row r="12" spans="2:4" ht="20.100000000000001" customHeight="1" thickBot="1" x14ac:dyDescent="0.25">
      <c r="B12" s="338">
        <v>8</v>
      </c>
      <c r="C12" s="411"/>
      <c r="D12" s="337"/>
    </row>
    <row r="13" spans="2:4" ht="20.100000000000001" customHeight="1" thickBot="1" x14ac:dyDescent="0.25">
      <c r="B13" s="338">
        <v>9</v>
      </c>
      <c r="C13" s="411"/>
      <c r="D13" s="337"/>
    </row>
    <row r="14" spans="2:4" ht="20.100000000000001" customHeight="1" thickBot="1" x14ac:dyDescent="0.25">
      <c r="B14" s="338">
        <v>10</v>
      </c>
      <c r="C14" s="412"/>
      <c r="D14" s="337"/>
    </row>
    <row r="15" spans="2:4" ht="20.100000000000001" customHeight="1" thickBot="1" x14ac:dyDescent="0.25">
      <c r="B15" s="338">
        <v>11</v>
      </c>
      <c r="C15" s="411"/>
      <c r="D15" s="337"/>
    </row>
    <row r="16" spans="2:4" ht="20.100000000000001" customHeight="1" thickBot="1" x14ac:dyDescent="0.25">
      <c r="B16" s="338">
        <v>12</v>
      </c>
      <c r="C16" s="412"/>
      <c r="D16" s="337"/>
    </row>
    <row r="17" spans="2:4" ht="20.100000000000001" customHeight="1" thickBot="1" x14ac:dyDescent="0.25">
      <c r="B17" s="338">
        <v>13</v>
      </c>
      <c r="C17" s="411"/>
      <c r="D17" s="337"/>
    </row>
    <row r="18" spans="2:4" ht="20.100000000000001" customHeight="1" thickBot="1" x14ac:dyDescent="0.25">
      <c r="B18" s="338">
        <v>14</v>
      </c>
      <c r="C18" s="412"/>
      <c r="D18" s="337"/>
    </row>
    <row r="19" spans="2:4" ht="20.100000000000001" customHeight="1" thickBot="1" x14ac:dyDescent="0.25">
      <c r="B19" s="338">
        <v>15</v>
      </c>
      <c r="C19" s="413"/>
      <c r="D19" s="337"/>
    </row>
    <row r="20" spans="2:4" ht="20.100000000000001" customHeight="1" thickBot="1" x14ac:dyDescent="0.25">
      <c r="B20" s="404">
        <v>16</v>
      </c>
      <c r="C20" s="414"/>
      <c r="D20" s="337"/>
    </row>
    <row r="21" spans="2:4" ht="20.100000000000001" customHeight="1" thickBot="1" x14ac:dyDescent="0.25">
      <c r="B21" s="404">
        <v>17</v>
      </c>
      <c r="C21" s="414"/>
      <c r="D21" s="337"/>
    </row>
    <row r="22" spans="2:4" ht="20.100000000000001" customHeight="1" thickBot="1" x14ac:dyDescent="0.25">
      <c r="B22" s="404">
        <v>18</v>
      </c>
      <c r="C22" s="414"/>
      <c r="D22" s="337"/>
    </row>
    <row r="23" spans="2:4" ht="20.100000000000001" customHeight="1" thickBot="1" x14ac:dyDescent="0.25">
      <c r="B23" s="404">
        <v>19</v>
      </c>
      <c r="C23" s="414"/>
      <c r="D23" s="337"/>
    </row>
    <row r="24" spans="2:4" ht="20.100000000000001" customHeight="1" thickBot="1" x14ac:dyDescent="0.25">
      <c r="B24" s="404">
        <v>20</v>
      </c>
      <c r="C24" s="414"/>
      <c r="D24" s="337"/>
    </row>
    <row r="25" spans="2:4" x14ac:dyDescent="0.2">
      <c r="B25" s="337"/>
      <c r="C25" s="336"/>
      <c r="D25" s="337"/>
    </row>
    <row r="26" spans="2:4" ht="15.75" thickBot="1" x14ac:dyDescent="0.25">
      <c r="B26" s="337"/>
      <c r="C26" s="336"/>
      <c r="D26" s="337"/>
    </row>
    <row r="27" spans="2:4" ht="15.75" thickBot="1" x14ac:dyDescent="0.25">
      <c r="B27" s="464" t="s">
        <v>286</v>
      </c>
      <c r="C27" s="465"/>
    </row>
  </sheetData>
  <mergeCells count="1"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ورقة21"/>
  <dimension ref="C2:S29"/>
  <sheetViews>
    <sheetView rightToLeft="1" tabSelected="1" workbookViewId="0"/>
  </sheetViews>
  <sheetFormatPr defaultColWidth="0" defaultRowHeight="15" zeroHeight="1" x14ac:dyDescent="0.2"/>
  <cols>
    <col min="1" max="2" width="9.01171875" hidden="1" customWidth="1"/>
    <col min="3" max="3" width="2.6875" customWidth="1"/>
    <col min="4" max="18" width="9.01171875" customWidth="1"/>
    <col min="19" max="19" width="3.62890625" customWidth="1"/>
    <col min="20" max="16384" width="9.01171875" hidden="1"/>
  </cols>
  <sheetData>
    <row r="2" spans="3:19" ht="15.75" hidden="1" thickBot="1" x14ac:dyDescent="0.25"/>
    <row r="3" spans="3:19" x14ac:dyDescent="0.2">
      <c r="C3" s="325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7"/>
    </row>
    <row r="4" spans="3:19" ht="15.75" thickBot="1" x14ac:dyDescent="0.25">
      <c r="C4" s="328"/>
      <c r="D4" s="470"/>
      <c r="E4" s="470"/>
      <c r="F4" s="470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29"/>
    </row>
    <row r="5" spans="3:19" x14ac:dyDescent="0.2">
      <c r="C5" s="328"/>
      <c r="D5" s="470"/>
      <c r="E5" s="470"/>
      <c r="F5" s="470"/>
      <c r="G5" s="304"/>
      <c r="H5" s="471" t="s">
        <v>282</v>
      </c>
      <c r="I5" s="472"/>
      <c r="J5" s="472"/>
      <c r="K5" s="472"/>
      <c r="L5" s="472"/>
      <c r="M5" s="473"/>
      <c r="N5" s="304"/>
      <c r="O5" s="304"/>
      <c r="P5" s="304"/>
      <c r="Q5" s="304"/>
      <c r="R5" s="304"/>
      <c r="S5" s="329"/>
    </row>
    <row r="6" spans="3:19" ht="15.75" thickBot="1" x14ac:dyDescent="0.25">
      <c r="C6" s="328"/>
      <c r="D6" s="470"/>
      <c r="E6" s="470"/>
      <c r="F6" s="470"/>
      <c r="G6" s="304"/>
      <c r="H6" s="474"/>
      <c r="I6" s="475"/>
      <c r="J6" s="475"/>
      <c r="K6" s="475"/>
      <c r="L6" s="475"/>
      <c r="M6" s="476"/>
      <c r="N6" s="304"/>
      <c r="O6" s="304"/>
      <c r="P6" s="304"/>
      <c r="Q6" s="304"/>
      <c r="R6" s="304"/>
      <c r="S6" s="329"/>
    </row>
    <row r="7" spans="3:19" ht="15.75" thickBot="1" x14ac:dyDescent="0.25">
      <c r="C7" s="328"/>
      <c r="D7" s="470"/>
      <c r="E7" s="470"/>
      <c r="F7" s="470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29"/>
    </row>
    <row r="8" spans="3:19" ht="15.75" thickBot="1" x14ac:dyDescent="0.25">
      <c r="C8" s="328"/>
      <c r="D8" s="470"/>
      <c r="E8" s="470"/>
      <c r="F8" s="470"/>
      <c r="G8" s="304"/>
      <c r="H8" s="304"/>
      <c r="I8" s="373" t="s">
        <v>265</v>
      </c>
      <c r="J8" s="480" t="s">
        <v>287</v>
      </c>
      <c r="K8" s="481"/>
      <c r="L8" s="481"/>
      <c r="M8" s="481"/>
      <c r="N8" s="304"/>
      <c r="O8" s="304"/>
      <c r="P8" s="304"/>
      <c r="Q8" s="304"/>
      <c r="R8" s="304"/>
      <c r="S8" s="329"/>
    </row>
    <row r="9" spans="3:19" ht="15.75" thickBot="1" x14ac:dyDescent="0.25">
      <c r="C9" s="328"/>
      <c r="D9" s="470"/>
      <c r="E9" s="470"/>
      <c r="F9" s="470"/>
      <c r="G9" s="304"/>
      <c r="H9" s="467" t="s">
        <v>0</v>
      </c>
      <c r="I9" s="477"/>
      <c r="J9" s="478"/>
      <c r="K9" s="478"/>
      <c r="L9" s="478"/>
      <c r="M9" s="467" t="s">
        <v>156</v>
      </c>
      <c r="N9" s="467"/>
      <c r="O9" s="273">
        <v>1</v>
      </c>
      <c r="P9" s="304"/>
      <c r="Q9" s="304"/>
      <c r="R9" s="304"/>
      <c r="S9" s="329"/>
    </row>
    <row r="10" spans="3:19" ht="15.75" thickBot="1" x14ac:dyDescent="0.25">
      <c r="C10" s="328"/>
      <c r="D10" s="470"/>
      <c r="E10" s="470"/>
      <c r="F10" s="470"/>
      <c r="G10" s="304"/>
      <c r="H10" s="467" t="s">
        <v>163</v>
      </c>
      <c r="I10" s="467"/>
      <c r="J10" s="478"/>
      <c r="K10" s="478"/>
      <c r="L10" s="478"/>
      <c r="M10" s="467" t="s">
        <v>269</v>
      </c>
      <c r="N10" s="467"/>
      <c r="O10" s="323"/>
      <c r="P10" s="304"/>
      <c r="Q10" s="304"/>
      <c r="R10" s="304"/>
      <c r="S10" s="329"/>
    </row>
    <row r="11" spans="3:19" x14ac:dyDescent="0.2">
      <c r="C11" s="328"/>
      <c r="D11" s="470"/>
      <c r="E11" s="470"/>
      <c r="F11" s="470"/>
      <c r="G11" s="304"/>
      <c r="H11" s="467" t="s">
        <v>76</v>
      </c>
      <c r="I11" s="467"/>
      <c r="J11" s="479"/>
      <c r="K11" s="478"/>
      <c r="L11" s="478"/>
      <c r="M11" s="304"/>
      <c r="N11" s="304"/>
      <c r="O11" s="304"/>
      <c r="P11" s="304"/>
      <c r="Q11" s="304"/>
      <c r="R11" s="304"/>
      <c r="S11" s="329"/>
    </row>
    <row r="12" spans="3:19" x14ac:dyDescent="0.2">
      <c r="C12" s="328"/>
      <c r="D12" s="304"/>
      <c r="E12" s="304"/>
      <c r="F12" s="304"/>
      <c r="G12" s="304"/>
      <c r="H12" s="467" t="s">
        <v>264</v>
      </c>
      <c r="I12" s="467"/>
      <c r="J12" s="395">
        <f>'ادخال البيانات'!AM7</f>
        <v>0</v>
      </c>
      <c r="K12" s="339" t="s">
        <v>82</v>
      </c>
      <c r="L12" s="39"/>
      <c r="M12" s="304"/>
      <c r="N12" s="304"/>
      <c r="O12" s="304"/>
      <c r="P12" s="304"/>
      <c r="Q12" s="304"/>
      <c r="R12" s="304"/>
      <c r="S12" s="329"/>
    </row>
    <row r="13" spans="3:19" ht="15.75" thickBot="1" x14ac:dyDescent="0.25">
      <c r="C13" s="328"/>
      <c r="D13" s="304"/>
      <c r="E13" s="304"/>
      <c r="F13" s="304"/>
      <c r="G13" s="304"/>
      <c r="H13" s="304"/>
      <c r="I13" s="304"/>
      <c r="J13" s="346"/>
      <c r="K13" s="346"/>
      <c r="L13" s="346"/>
      <c r="M13" s="304"/>
      <c r="N13" s="304"/>
      <c r="O13" s="304"/>
      <c r="P13" s="304"/>
      <c r="Q13" s="304"/>
      <c r="R13" s="304"/>
      <c r="S13" s="329"/>
    </row>
    <row r="14" spans="3:19" ht="15.75" thickBot="1" x14ac:dyDescent="0.25">
      <c r="C14" s="328"/>
      <c r="D14" s="304"/>
      <c r="E14" s="304"/>
      <c r="F14" s="373" t="s">
        <v>266</v>
      </c>
      <c r="G14" s="340"/>
      <c r="H14" s="304"/>
      <c r="I14" s="304"/>
      <c r="J14" s="304"/>
      <c r="K14" s="304"/>
      <c r="L14" s="373" t="s">
        <v>267</v>
      </c>
      <c r="M14" s="468" t="s">
        <v>268</v>
      </c>
      <c r="N14" s="468"/>
      <c r="O14" s="468"/>
      <c r="P14" s="304"/>
      <c r="Q14" s="304"/>
      <c r="R14" s="304"/>
      <c r="S14" s="329"/>
    </row>
    <row r="15" spans="3:19" x14ac:dyDescent="0.2">
      <c r="C15" s="328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29"/>
    </row>
    <row r="16" spans="3:19" x14ac:dyDescent="0.2">
      <c r="C16" s="328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29"/>
    </row>
    <row r="17" spans="3:19" x14ac:dyDescent="0.2">
      <c r="C17" s="328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29"/>
    </row>
    <row r="18" spans="3:19" x14ac:dyDescent="0.2">
      <c r="C18" s="328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29"/>
    </row>
    <row r="19" spans="3:19" x14ac:dyDescent="0.2">
      <c r="C19" s="328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29"/>
    </row>
    <row r="20" spans="3:19" x14ac:dyDescent="0.2">
      <c r="C20" s="328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29"/>
    </row>
    <row r="21" spans="3:19" x14ac:dyDescent="0.2">
      <c r="C21" s="328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29"/>
    </row>
    <row r="22" spans="3:19" x14ac:dyDescent="0.2">
      <c r="C22" s="328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29"/>
    </row>
    <row r="23" spans="3:19" x14ac:dyDescent="0.2">
      <c r="C23" s="328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29"/>
    </row>
    <row r="24" spans="3:19" x14ac:dyDescent="0.2">
      <c r="C24" s="328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29"/>
    </row>
    <row r="25" spans="3:19" x14ac:dyDescent="0.2">
      <c r="C25" s="328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29"/>
    </row>
    <row r="26" spans="3:19" x14ac:dyDescent="0.2">
      <c r="C26" s="328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29"/>
    </row>
    <row r="27" spans="3:19" x14ac:dyDescent="0.2">
      <c r="C27" s="328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29"/>
    </row>
    <row r="28" spans="3:19" x14ac:dyDescent="0.2">
      <c r="C28" s="328"/>
      <c r="D28" s="469" t="s">
        <v>285</v>
      </c>
      <c r="E28" s="469"/>
      <c r="F28" s="469"/>
      <c r="G28" s="469"/>
      <c r="H28" s="469"/>
      <c r="I28" s="469"/>
      <c r="J28" s="37"/>
      <c r="K28" s="37"/>
      <c r="L28" s="37"/>
      <c r="M28" s="37"/>
      <c r="N28" s="37"/>
      <c r="O28" s="466" t="s">
        <v>276</v>
      </c>
      <c r="P28" s="466"/>
      <c r="Q28" s="466"/>
      <c r="R28" s="466"/>
      <c r="S28" s="329"/>
    </row>
    <row r="29" spans="3:19" ht="15.75" thickBot="1" x14ac:dyDescent="0.25">
      <c r="C29" s="330"/>
      <c r="D29" s="331"/>
      <c r="E29" s="331"/>
      <c r="F29" s="331"/>
      <c r="G29" s="331"/>
      <c r="H29" s="331"/>
      <c r="I29" s="331"/>
      <c r="J29" s="331"/>
      <c r="K29" s="331"/>
      <c r="L29" s="331"/>
      <c r="M29" s="331"/>
      <c r="N29" s="331"/>
      <c r="O29" s="331"/>
      <c r="P29" s="331"/>
      <c r="Q29" s="331"/>
      <c r="R29" s="331"/>
      <c r="S29" s="332"/>
    </row>
  </sheetData>
  <mergeCells count="15">
    <mergeCell ref="O28:R28"/>
    <mergeCell ref="M9:N9"/>
    <mergeCell ref="H12:I12"/>
    <mergeCell ref="M14:O14"/>
    <mergeCell ref="M10:N10"/>
    <mergeCell ref="D28:I28"/>
    <mergeCell ref="D4:F11"/>
    <mergeCell ref="H5:M6"/>
    <mergeCell ref="H9:I9"/>
    <mergeCell ref="H10:I10"/>
    <mergeCell ref="H11:I11"/>
    <mergeCell ref="J9:L9"/>
    <mergeCell ref="J10:L10"/>
    <mergeCell ref="J11:L11"/>
    <mergeCell ref="J8:M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1">
    <tabColor rgb="FF00B050"/>
  </sheetPr>
  <dimension ref="A1:CA463"/>
  <sheetViews>
    <sheetView rightToLeft="1" zoomScale="95" zoomScaleNormal="95" workbookViewId="0"/>
  </sheetViews>
  <sheetFormatPr defaultColWidth="9.01171875" defaultRowHeight="15" x14ac:dyDescent="0.2"/>
  <cols>
    <col min="1" max="1" width="23.80859375" style="21" customWidth="1"/>
    <col min="2" max="4" width="9.01171875" style="21" customWidth="1"/>
    <col min="5" max="5" width="7.93359375" style="21" customWidth="1"/>
    <col min="6" max="22" width="9.01171875" style="21" customWidth="1"/>
    <col min="23" max="23" width="11.43359375" style="21" customWidth="1"/>
    <col min="24" max="37" width="9.01171875" style="21" customWidth="1"/>
    <col min="38" max="38" width="8.7421875" style="21" customWidth="1"/>
    <col min="39" max="39" width="9.01171875" style="21" customWidth="1"/>
    <col min="40" max="40" width="25.9609375" style="21" customWidth="1"/>
    <col min="41" max="62" width="9.01171875" style="21" customWidth="1"/>
    <col min="63" max="63" width="9.01171875" style="43" customWidth="1"/>
    <col min="64" max="65" width="9.01171875" customWidth="1"/>
    <col min="66" max="66" width="11.1640625" customWidth="1"/>
    <col min="67" max="67" width="13.046875" style="241" customWidth="1"/>
    <col min="68" max="69" width="9.01171875" customWidth="1"/>
    <col min="70" max="70" width="9.01171875" style="21" customWidth="1"/>
    <col min="71" max="71" width="11.703125" style="21" customWidth="1"/>
    <col min="72" max="72" width="9.14453125" style="21" customWidth="1"/>
    <col min="73" max="73" width="9.01171875" style="21" customWidth="1"/>
    <col min="74" max="74" width="14.9296875" style="21" customWidth="1"/>
    <col min="75" max="75" width="9.01171875" style="21" customWidth="1"/>
    <col min="76" max="76" width="12.23828125" style="21" customWidth="1"/>
    <col min="77" max="77" width="15.06640625" style="21" customWidth="1"/>
    <col min="78" max="78" width="9.01171875" style="21" customWidth="1"/>
    <col min="79" max="79" width="11.02734375" style="21" customWidth="1"/>
    <col min="80" max="16384" width="9.01171875" style="21"/>
  </cols>
  <sheetData>
    <row r="1" spans="1:79" s="333" customFormat="1" x14ac:dyDescent="0.2">
      <c r="BK1" s="334"/>
      <c r="BL1" s="37"/>
      <c r="BM1" s="37"/>
      <c r="BN1" s="37"/>
      <c r="BO1" s="335"/>
      <c r="BP1" s="37"/>
      <c r="BQ1" s="37"/>
    </row>
    <row r="2" spans="1:79" s="333" customFormat="1" x14ac:dyDescent="0.2">
      <c r="B2" s="482" t="s">
        <v>291</v>
      </c>
      <c r="C2" s="482"/>
      <c r="D2" s="482"/>
      <c r="E2" s="482"/>
      <c r="F2" s="482"/>
      <c r="G2" s="482"/>
      <c r="H2" s="482"/>
      <c r="BK2" s="334"/>
      <c r="BL2" s="37"/>
      <c r="BM2" s="37"/>
      <c r="BN2" s="37"/>
      <c r="BO2" s="335"/>
      <c r="BP2" s="37"/>
      <c r="BQ2" s="37"/>
    </row>
    <row r="3" spans="1:79" s="333" customFormat="1" x14ac:dyDescent="0.2">
      <c r="BK3" s="334"/>
      <c r="BL3" s="37"/>
      <c r="BM3" s="37"/>
      <c r="BN3" s="37"/>
      <c r="BO3" s="335"/>
      <c r="BP3" s="37"/>
      <c r="BQ3" s="37"/>
    </row>
    <row r="4" spans="1:79" s="333" customFormat="1" x14ac:dyDescent="0.2">
      <c r="BK4" s="334"/>
      <c r="BL4" s="37"/>
      <c r="BM4" s="37"/>
      <c r="BN4" s="37"/>
      <c r="BO4" s="335"/>
      <c r="BP4" s="37"/>
      <c r="BQ4" s="37"/>
    </row>
    <row r="5" spans="1:79" s="405" customFormat="1" x14ac:dyDescent="0.2">
      <c r="A5" s="408" t="s">
        <v>288</v>
      </c>
      <c r="B5" s="408">
        <f>MAX(B7:B366)</f>
        <v>0</v>
      </c>
      <c r="C5" s="408">
        <f t="shared" ref="C5:U5" si="0">MAX(C7:C366)</f>
        <v>0</v>
      </c>
      <c r="D5" s="408">
        <f t="shared" si="0"/>
        <v>0</v>
      </c>
      <c r="E5" s="408">
        <f t="shared" si="0"/>
        <v>0</v>
      </c>
      <c r="F5" s="408">
        <f t="shared" si="0"/>
        <v>0</v>
      </c>
      <c r="G5" s="408">
        <f t="shared" si="0"/>
        <v>0</v>
      </c>
      <c r="H5" s="408">
        <f t="shared" si="0"/>
        <v>0</v>
      </c>
      <c r="I5" s="408">
        <f t="shared" si="0"/>
        <v>0</v>
      </c>
      <c r="J5" s="408">
        <f t="shared" si="0"/>
        <v>0</v>
      </c>
      <c r="K5" s="408">
        <f t="shared" si="0"/>
        <v>0</v>
      </c>
      <c r="L5" s="408">
        <f t="shared" si="0"/>
        <v>0</v>
      </c>
      <c r="M5" s="408">
        <f t="shared" si="0"/>
        <v>0</v>
      </c>
      <c r="N5" s="408">
        <f t="shared" si="0"/>
        <v>0</v>
      </c>
      <c r="O5" s="408">
        <f t="shared" si="0"/>
        <v>0</v>
      </c>
      <c r="P5" s="408">
        <f t="shared" si="0"/>
        <v>0</v>
      </c>
      <c r="Q5" s="408">
        <f t="shared" si="0"/>
        <v>0</v>
      </c>
      <c r="R5" s="408">
        <f t="shared" si="0"/>
        <v>0</v>
      </c>
      <c r="S5" s="408">
        <f t="shared" si="0"/>
        <v>0</v>
      </c>
      <c r="T5" s="408">
        <f t="shared" si="0"/>
        <v>0</v>
      </c>
      <c r="U5" s="408">
        <f t="shared" si="0"/>
        <v>0</v>
      </c>
      <c r="BK5" s="406"/>
      <c r="BL5" s="403"/>
      <c r="BM5" s="403"/>
      <c r="BN5" s="403"/>
      <c r="BO5" s="407"/>
      <c r="BP5" s="403"/>
      <c r="BQ5" s="403"/>
    </row>
    <row r="6" spans="1:79" s="30" customFormat="1" ht="33.75" customHeight="1" x14ac:dyDescent="0.2">
      <c r="A6" s="439"/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184"/>
      <c r="Y6" s="184"/>
      <c r="Z6" s="184"/>
      <c r="AA6" s="184"/>
      <c r="AB6" s="184"/>
      <c r="AC6" s="184"/>
      <c r="AD6" s="184"/>
      <c r="AE6" s="184"/>
      <c r="AM6" s="30" t="s">
        <v>283</v>
      </c>
      <c r="BK6" s="237"/>
      <c r="BL6" s="30" t="s">
        <v>63</v>
      </c>
      <c r="BM6" s="30" t="s">
        <v>64</v>
      </c>
      <c r="BN6" s="30" t="s">
        <v>65</v>
      </c>
      <c r="BO6" s="239" t="s">
        <v>66</v>
      </c>
      <c r="BP6" s="30" t="s">
        <v>5</v>
      </c>
      <c r="BS6" s="30" t="s">
        <v>6</v>
      </c>
      <c r="BT6" s="30" t="s">
        <v>17</v>
      </c>
      <c r="BW6" s="30" t="s">
        <v>128</v>
      </c>
      <c r="BX6" s="30" t="s">
        <v>129</v>
      </c>
      <c r="BY6" s="30" t="s">
        <v>130</v>
      </c>
    </row>
    <row r="7" spans="1:79" x14ac:dyDescent="0.2">
      <c r="A7" s="439"/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341"/>
      <c r="Y7" s="341"/>
      <c r="Z7" s="341"/>
      <c r="AA7" s="341"/>
      <c r="AB7" s="341"/>
      <c r="AC7" s="341"/>
      <c r="AD7" s="341"/>
      <c r="AE7" s="341"/>
      <c r="AL7" s="21">
        <f>SUMIF(B7:U7,"&gt;0")</f>
        <v>0</v>
      </c>
      <c r="AM7" s="21">
        <f>SUM(B5:U5)</f>
        <v>0</v>
      </c>
      <c r="AN7" s="21" t="str">
        <f>CONCATENATE(B7,C7,D7,E7,F7,G7,H7,I7,J7,K7,L7,M7,N7,O7,P7,Q7,R7,S7,T7,U7)</f>
        <v/>
      </c>
      <c r="AP7" s="21" t="str">
        <f>IFERROR(FIND(0,AN7),"")</f>
        <v/>
      </c>
      <c r="AQ7" s="21" t="str">
        <f>IFERROR(FIND(0,$AN7,FIND("0",$AN7)+1),"")</f>
        <v/>
      </c>
      <c r="AR7" s="21" t="str">
        <f>IFERROR(FIND(0,$AN7,FIND("0",$AN7,FIND("0",$AN7)+1)+1),"")</f>
        <v/>
      </c>
      <c r="AS7" s="21" t="str">
        <f>IFERROR(FIND(0,$AN7,FIND("0",$AN7,FIND("0",$AN7,FIND("0",$AN7)+1)+1)+1),"")</f>
        <v/>
      </c>
      <c r="AT7" s="21" t="str">
        <f>IFERROR(FIND(0,$AN7,FIND("0",$AN7,FIND("0",$AN7,FIND("0",$AN7,FIND("0",$AN7)+1)+1)+1)+1),"")</f>
        <v/>
      </c>
      <c r="AU7" s="21" t="str">
        <f>IFERROR(FIND(0,$AN7,FIND("0",$AN7,FIND("0",$AN7,FIND("0",$AN7,FIND("0",$AN7,FIND("0",$AN7)+1)+1)+1)+1)+1),"")</f>
        <v/>
      </c>
      <c r="AV7" s="21" t="str">
        <f>IFERROR(FIND(0,$AN7,FIND("0",$AN7,FIND("0",$AN7,FIND("0",$AN7,FIND("0",$AN7,FIND("0",$AN7,FIND("0",$AN7)+1)+1)+1)+1)+1)+1),"")</f>
        <v/>
      </c>
      <c r="AW7" s="21" t="str">
        <f>IFERROR(FIND(0,$AN7,FIND("0",$AN7,FIND("0",$AN7,FIND("0",$AN7,FIND("0",$AN7,FIND("0",$AN7,FIND("0",$AN7,FIND("0",$AN7)+1)+1)+1)+1)+1)+1)+1),"")</f>
        <v/>
      </c>
      <c r="AX7" s="21" t="str">
        <f>IFERROR(FIND(0,$AN7,FIND("0",$AN7,FIND("0",$AN7,FIND("0",$AN7,FIND("0",$AN7,FIND("0",$AN7,FIND("0",$AN7,FIND("0",$AN7,FIND("0",$AN7)+1)+1)+1)+1)+1)+1)+1)+1),"")</f>
        <v/>
      </c>
      <c r="AY7" s="21" t="str">
        <f>IFERROR(FIND(0,$AN7,FIND("0",$AN7,FIND("0",$AN7,FIND("0",$AN7,FIND("0",$AN7,FIND("0",$AN7,FIND("0",$AN7,FIND("0",$AN7,FIND("0",$AN7,FIND("0",$AN7)+1)+1)+1)+1)+1)+1)+1)+1)+1),"")</f>
        <v/>
      </c>
      <c r="AZ7" s="21" t="str">
        <f>IFERROR(FIND(0,$AN7,FIND("0",$AN7,FIND("0",$AN7,FIND("0",$AN7,FIND("0",$AN7,FIND("0",$AN7,FIND("0",$AN7,FIND("0",$AN7,FIND("0",$AN7,FIND("0",$AN7,FIND("0",$AN7)+1)+1)+1)+1)+1)+1)+1)+1)+1)+1),"")</f>
        <v/>
      </c>
      <c r="BA7" s="21" t="str">
        <f>IFERROR(FIND(0,$AN7,FIND("0",$AN7,FIND("0",$AN7,FIND("0",$AN7,FIND("0",$AN7,FIND("0",$AN7,FIND("0",$AN7,FIND("0",$AN7,FIND("0",$AN7,FIND("0",$AN7,FIND("0",$AN7,FIND("0",$AN7)+1)+1)+1)+1)+1)+1)+1)+1)+1)+1)+1),"")</f>
        <v/>
      </c>
      <c r="BB7" s="21" t="str">
        <f>IFERROR(FIND(0,$AN7,FIND("0",$AN7,FIND("0",$AN7,FIND("0",$AN7,FIND("0",$AN7,FIND("0",$AN7,FIND("0",$AN7,FIND("0",$AN7,FIND("0",$AN7,FIND("0",$AN7,FIND("0",$AN7,FIND("0",$AN7,FIND("0",$AN7)+1)+1)+1)+1)+1)+1)+1)+1)+1)+1)+1)+1),"")</f>
        <v/>
      </c>
      <c r="BC7" s="21" t="str">
        <f>IFERROR(FIND(0,$AN7,FIND("0",$AN7,FIND("0",$AN7,FIND("0",$AN7,FIND("0",$AN7,FIND("0",$AN7,FIND("0",$AN7,FIND("0",$AN7,FIND("0",$AN7,FIND("0",$AN7,FIND("0",$AN7,FIND("0",$AN7,FIND("0",$AN7,FIND("0",$AN7)+1)+1)+1)+1)+1)+1)+1)+1)+1)+1)+1)+1)+1),"")</f>
        <v/>
      </c>
      <c r="BD7" s="21" t="str">
        <f>IFERROR(FIND(0,$AN7,FIND("0",$AN7,FIND("0",$AN7,FIND("0",$AN7,FIND("0",$AN7,FIND("0",$AN7,FIND("0",$AN7,FIND("0",$AN7,FIND("0",$AN7,FIND("0",$AN7,FIND("0",$AN7,FIND("0",$AN7,FIND("0",$AN7,FIND("0",$AN7,FIND("0",$AN7)+1)+1)+1)+1)+1)+1)+1)+1)+1)+1)+1)+1)+1)+1),"")</f>
        <v/>
      </c>
      <c r="BE7" s="21" t="str">
        <f>IFERROR(FIND(0,$AN7,FIND("0",$AN7,FIND("0",$AN7,FIND("0",$AN7,FIND("0",$AN7,FIND("0",$AN7,FIND("0",$AN7,FIND("0",$AN7,FIND("0",$AN7,FIND("0",$AN7,FIND("0",$AN7,FIND("0",$AN7,FIND("0",$AN7,FIND("0",$AN7,FIND("0",$AN7,FIND("0",$AN7)+1)+1)+1)+1)+1)+1)+1)+1)+1)+1)+1)+1)+1)+1)+1),"")</f>
        <v/>
      </c>
      <c r="BF7" s="21" t="str">
        <f>IFERROR(FIND(0,$AN7,FIND("0",$AN7,FIND("0",$AN7,FIND("0",$AN7,FIND("0",$AN7,FIND("0",$AN7,FIND("0",$AN7,FIND("0",$AN7,FIND("0",$AN7,FIND("0",$AN7,FIND("0",$AN7,FIND("0",$AN7,FIND("0",$AN7,FIND("0",$AN7,FIND("0",$AN7,FIND("0",$AN7,FIND("0",$AN7)+1)+1)+1)+1)+1)+1)+1)+1)+1)+1)+1)+1)+1)+1)+1)+1),"")</f>
        <v/>
      </c>
      <c r="BG7" s="21" t="str">
        <f>IFERROR(FIND(0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,"")</f>
        <v/>
      </c>
      <c r="BH7" s="21" t="str">
        <f>IFERROR(FIND(0,$AN7,FIND("0"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+1),"")</f>
        <v/>
      </c>
      <c r="BI7" s="21" t="str">
        <f>IFERROR(FIND(0,$AN7,FIND("0",$AN7,FIND("0",$AN7,FIND("0",$AN7,FIND("0",$AN7,FIND("0",$AN7,FIND("0",$AN7,FIND("0",$AN7,FIND("0",$AN7,FIND("0",$AN7,FIND("0",$AN7,FIND("0",$AN7,FIND("0",$AN7,FIND("0",$AN7,FIND("0",$AN7,FIND("0",$AN7,FIND("0",$AN7,FIND("0",$AN7,FIND("0",$AN7,FIND("0",$AN7)+1)+1)+1)+1)+1)+1)+1)+1)+1)+1)+1)+1)+1)+1)+1)+1)+1)+1)+1),"")</f>
        <v/>
      </c>
      <c r="BK7" s="43" t="e">
        <f>BL7/'التقرير الختامي'!$D$15</f>
        <v>#DIV/0!</v>
      </c>
      <c r="BL7" s="4">
        <f>COUNTIF(B7:U7,"&gt;=1")</f>
        <v>0</v>
      </c>
      <c r="BM7" s="4">
        <f>COUNTIF(B7:U7,"=0")</f>
        <v>0</v>
      </c>
      <c r="BN7" s="4">
        <f>SUM(BL7:BM7)</f>
        <v>0</v>
      </c>
      <c r="BO7" s="240" t="str">
        <f>IFERROR(BL7/BN7,"")</f>
        <v/>
      </c>
      <c r="BP7" s="4">
        <f>SUM(B7:U7)</f>
        <v>0</v>
      </c>
      <c r="BQ7" s="4">
        <f>COUNTIF(B:B,"&lt;=1")</f>
        <v>4</v>
      </c>
      <c r="BS7" s="376">
        <f>V7</f>
        <v>0</v>
      </c>
      <c r="BT7" s="376">
        <f>W7</f>
        <v>0</v>
      </c>
      <c r="BV7" s="21" t="s">
        <v>146</v>
      </c>
      <c r="BW7" s="21">
        <f>IF(BL7&gt;0,"",IF(BN7=BM7,1,""))</f>
        <v>1</v>
      </c>
      <c r="CA7" s="21" t="s">
        <v>16</v>
      </c>
    </row>
    <row r="8" spans="1:79" x14ac:dyDescent="0.2">
      <c r="A8" s="439"/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39"/>
      <c r="M8" s="439"/>
      <c r="N8" s="439"/>
      <c r="O8" s="439"/>
      <c r="P8" s="439"/>
      <c r="Q8" s="439"/>
      <c r="R8" s="439"/>
      <c r="S8" s="439"/>
      <c r="T8" s="439"/>
      <c r="U8" s="439"/>
      <c r="V8" s="439"/>
      <c r="W8" s="439"/>
      <c r="X8" s="341"/>
      <c r="Y8" s="341"/>
      <c r="Z8" s="341"/>
      <c r="AA8" s="341"/>
      <c r="AB8" s="341"/>
      <c r="AC8" s="341"/>
      <c r="AD8" s="341"/>
      <c r="AE8" s="341"/>
      <c r="AL8" s="21">
        <f t="shared" ref="AL8:AL71" si="1">SUMIF(B8:U8,"&gt;0")</f>
        <v>0</v>
      </c>
      <c r="AN8" s="21" t="str">
        <f t="shared" ref="AN8:AN71" si="2">CONCATENATE(B8,C8,D8,E8,F8,G8,H8,I8,J8,K8,L8,M8,N8,O8,P8,Q8,R8,S8,T8,U8)</f>
        <v/>
      </c>
      <c r="AP8" s="21" t="str">
        <f t="shared" ref="AP8:AP71" si="3">IFERROR(FIND(0,AN8),"")</f>
        <v/>
      </c>
      <c r="AQ8" s="21" t="str">
        <f t="shared" ref="AQ8:AQ71" si="4">IFERROR(FIND(0,$AN8,FIND("0",$AN8)+1),"")</f>
        <v/>
      </c>
      <c r="AR8" s="21" t="str">
        <f t="shared" ref="AR8:AR71" si="5">IFERROR(FIND(0,$AN8,FIND("0",$AN8,FIND("0",$AN8)+1)+1),"")</f>
        <v/>
      </c>
      <c r="AS8" s="21" t="str">
        <f t="shared" ref="AS8:AS71" si="6">IFERROR(FIND(0,$AN8,FIND("0",$AN8,FIND("0",$AN8,FIND("0",$AN8)+1)+1)+1),"")</f>
        <v/>
      </c>
      <c r="AT8" s="21" t="str">
        <f t="shared" ref="AT8:AT71" si="7">IFERROR(FIND(0,$AN8,FIND("0",$AN8,FIND("0",$AN8,FIND("0",$AN8,FIND("0",$AN8)+1)+1)+1)+1),"")</f>
        <v/>
      </c>
      <c r="AU8" s="21" t="str">
        <f t="shared" ref="AU8:AU71" si="8">IFERROR(FIND(0,$AN8,FIND("0",$AN8,FIND("0",$AN8,FIND("0",$AN8,FIND("0",$AN8,FIND("0",$AN8)+1)+1)+1)+1)+1),"")</f>
        <v/>
      </c>
      <c r="AV8" s="21" t="str">
        <f t="shared" ref="AV8:AV71" si="9">IFERROR(FIND(0,$AN8,FIND("0",$AN8,FIND("0",$AN8,FIND("0",$AN8,FIND("0",$AN8,FIND("0",$AN8,FIND("0",$AN8)+1)+1)+1)+1)+1)+1),"")</f>
        <v/>
      </c>
      <c r="AW8" s="21" t="str">
        <f t="shared" ref="AW8:AW71" si="10">IFERROR(FIND(0,$AN8,FIND("0",$AN8,FIND("0",$AN8,FIND("0",$AN8,FIND("0",$AN8,FIND("0",$AN8,FIND("0",$AN8,FIND("0",$AN8)+1)+1)+1)+1)+1)+1)+1),"")</f>
        <v/>
      </c>
      <c r="AX8" s="21" t="str">
        <f t="shared" ref="AX8:AX71" si="11">IFERROR(FIND(0,$AN8,FIND("0",$AN8,FIND("0",$AN8,FIND("0",$AN8,FIND("0",$AN8,FIND("0",$AN8,FIND("0",$AN8,FIND("0",$AN8,FIND("0",$AN8)+1)+1)+1)+1)+1)+1)+1)+1),"")</f>
        <v/>
      </c>
      <c r="AY8" s="21" t="str">
        <f t="shared" ref="AY8:AY71" si="12">IFERROR(FIND(0,$AN8,FIND("0",$AN8,FIND("0",$AN8,FIND("0",$AN8,FIND("0",$AN8,FIND("0",$AN8,FIND("0",$AN8,FIND("0",$AN8,FIND("0",$AN8,FIND("0",$AN8)+1)+1)+1)+1)+1)+1)+1)+1)+1),"")</f>
        <v/>
      </c>
      <c r="AZ8" s="21" t="str">
        <f t="shared" ref="AZ8:AZ71" si="13">IFERROR(FIND(0,$AN8,FIND("0",$AN8,FIND("0",$AN8,FIND("0",$AN8,FIND("0",$AN8,FIND("0",$AN8,FIND("0",$AN8,FIND("0",$AN8,FIND("0",$AN8,FIND("0",$AN8,FIND("0",$AN8)+1)+1)+1)+1)+1)+1)+1)+1)+1)+1),"")</f>
        <v/>
      </c>
      <c r="BA8" s="21" t="str">
        <f t="shared" ref="BA8:BA71" si="14">IFERROR(FIND(0,$AN8,FIND("0",$AN8,FIND("0",$AN8,FIND("0",$AN8,FIND("0",$AN8,FIND("0",$AN8,FIND("0",$AN8,FIND("0",$AN8,FIND("0",$AN8,FIND("0",$AN8,FIND("0",$AN8,FIND("0",$AN8)+1)+1)+1)+1)+1)+1)+1)+1)+1)+1)+1),"")</f>
        <v/>
      </c>
      <c r="BB8" s="21" t="str">
        <f t="shared" ref="BB8:BB71" si="15">IFERROR(FIND(0,$AN8,FIND("0",$AN8,FIND("0",$AN8,FIND("0",$AN8,FIND("0",$AN8,FIND("0",$AN8,FIND("0",$AN8,FIND("0",$AN8,FIND("0",$AN8,FIND("0",$AN8,FIND("0",$AN8,FIND("0",$AN8,FIND("0",$AN8)+1)+1)+1)+1)+1)+1)+1)+1)+1)+1)+1)+1),"")</f>
        <v/>
      </c>
      <c r="BC8" s="21" t="str">
        <f t="shared" ref="BC8:BC71" si="16">IFERROR(FIND(0,$AN8,FIND("0",$AN8,FIND("0",$AN8,FIND("0",$AN8,FIND("0",$AN8,FIND("0",$AN8,FIND("0",$AN8,FIND("0",$AN8,FIND("0",$AN8,FIND("0",$AN8,FIND("0",$AN8,FIND("0",$AN8,FIND("0",$AN8,FIND("0",$AN8)+1)+1)+1)+1)+1)+1)+1)+1)+1)+1)+1)+1)+1),"")</f>
        <v/>
      </c>
      <c r="BD8" s="21" t="str">
        <f t="shared" ref="BD8:BD71" si="17">IFERROR(FIND(0,$AN8,FIND("0",$AN8,FIND("0",$AN8,FIND("0",$AN8,FIND("0",$AN8,FIND("0",$AN8,FIND("0",$AN8,FIND("0",$AN8,FIND("0",$AN8,FIND("0",$AN8,FIND("0",$AN8,FIND("0",$AN8,FIND("0",$AN8,FIND("0",$AN8,FIND("0",$AN8)+1)+1)+1)+1)+1)+1)+1)+1)+1)+1)+1)+1)+1)+1),"")</f>
        <v/>
      </c>
      <c r="BE8" s="21" t="str">
        <f t="shared" ref="BE8:BE71" si="18">IFERROR(FIND(0,$AN8,FIND("0",$AN8,FIND("0",$AN8,FIND("0",$AN8,FIND("0",$AN8,FIND("0",$AN8,FIND("0",$AN8,FIND("0",$AN8,FIND("0",$AN8,FIND("0",$AN8,FIND("0",$AN8,FIND("0",$AN8,FIND("0",$AN8,FIND("0",$AN8,FIND("0",$AN8,FIND("0",$AN8)+1)+1)+1)+1)+1)+1)+1)+1)+1)+1)+1)+1)+1)+1)+1),"")</f>
        <v/>
      </c>
      <c r="BF8" s="21" t="str">
        <f t="shared" ref="BF8:BF71" si="19">IFERROR(FIND(0,$AN8,FIND("0",$AN8,FIND("0",$AN8,FIND("0",$AN8,FIND("0",$AN8,FIND("0",$AN8,FIND("0",$AN8,FIND("0",$AN8,FIND("0",$AN8,FIND("0",$AN8,FIND("0",$AN8,FIND("0",$AN8,FIND("0",$AN8,FIND("0",$AN8,FIND("0",$AN8,FIND("0",$AN8,FIND("0",$AN8)+1)+1)+1)+1)+1)+1)+1)+1)+1)+1)+1)+1)+1)+1)+1)+1),"")</f>
        <v/>
      </c>
      <c r="BG8" s="21" t="str">
        <f t="shared" ref="BG8:BG71" si="20">IFERROR(FIND(0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,"")</f>
        <v/>
      </c>
      <c r="BH8" s="21" t="str">
        <f t="shared" ref="BH8:BH71" si="21">IFERROR(FIND(0,$AN8,FIND("0"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+1),"")</f>
        <v/>
      </c>
      <c r="BI8" s="21" t="str">
        <f t="shared" ref="BI8:BI71" si="22">IFERROR(FIND(0,$AN8,FIND("0",$AN8,FIND("0",$AN8,FIND("0",$AN8,FIND("0",$AN8,FIND("0",$AN8,FIND("0",$AN8,FIND("0",$AN8,FIND("0",$AN8,FIND("0",$AN8,FIND("0",$AN8,FIND("0",$AN8,FIND("0",$AN8,FIND("0",$AN8,FIND("0",$AN8,FIND("0",$AN8,FIND("0",$AN8,FIND("0",$AN8,FIND("0",$AN8,FIND("0",$AN8)+1)+1)+1)+1)+1)+1)+1)+1)+1)+1)+1)+1)+1)+1)+1)+1)+1)+1)+1),"")</f>
        <v/>
      </c>
      <c r="BK8" s="43" t="e">
        <f>BL8/'التقرير الختامي'!$D$15</f>
        <v>#DIV/0!</v>
      </c>
      <c r="BL8" s="4">
        <f t="shared" ref="BL8:BL71" si="23">COUNTIF(B8:U8,"&gt;=1")</f>
        <v>0</v>
      </c>
      <c r="BM8" s="4">
        <f t="shared" ref="BM8:BM71" si="24">COUNTIF(B8:U8,"=0")</f>
        <v>0</v>
      </c>
      <c r="BN8" s="4">
        <f t="shared" ref="BN8:BN71" si="25">SUM(BL8:BM8)</f>
        <v>0</v>
      </c>
      <c r="BO8" s="240" t="str">
        <f t="shared" ref="BO8:BO71" si="26">IFERROR(BL8/BN8,"")</f>
        <v/>
      </c>
      <c r="BP8" s="4">
        <f t="shared" ref="BP8:BP71" si="27">SUM(B8:U8)</f>
        <v>0</v>
      </c>
      <c r="BQ8">
        <f>COUNTIF(C:C,"&lt;=1")</f>
        <v>3</v>
      </c>
      <c r="BS8" s="376">
        <f t="shared" ref="BS8:BS71" si="28">V8</f>
        <v>0</v>
      </c>
      <c r="BT8" s="376">
        <f t="shared" ref="BT8:BT71" si="29">W8</f>
        <v>0</v>
      </c>
      <c r="BU8" s="21">
        <f>SUM(BP7:BP450)</f>
        <v>0</v>
      </c>
      <c r="BV8" s="125" t="e">
        <f>BU8/'الترتيب حسب النسبة المئوية'!L18</f>
        <v>#DIV/0!</v>
      </c>
      <c r="BW8" s="21">
        <f t="shared" ref="BW8:BW71" si="30">IF(BL8&gt;0,"",IF(BN8=BM8,1,""))</f>
        <v>1</v>
      </c>
      <c r="BX8" s="21">
        <f>COUNTIF(BO7:BO450,"&gt;0")</f>
        <v>0</v>
      </c>
      <c r="BY8" s="21">
        <f>'ادخال البيانات'!I459-BX8</f>
        <v>0</v>
      </c>
      <c r="CA8" s="125" t="e">
        <f>AVERAGE(BO7:BO455)</f>
        <v>#DIV/0!</v>
      </c>
    </row>
    <row r="9" spans="1:79" x14ac:dyDescent="0.2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341"/>
      <c r="Y9" s="341"/>
      <c r="Z9" s="341"/>
      <c r="AA9" s="341"/>
      <c r="AB9" s="341"/>
      <c r="AC9" s="341"/>
      <c r="AD9" s="341"/>
      <c r="AE9" s="341"/>
      <c r="AL9" s="21">
        <f t="shared" si="1"/>
        <v>0</v>
      </c>
      <c r="AN9" s="21" t="str">
        <f t="shared" si="2"/>
        <v/>
      </c>
      <c r="AP9" s="21" t="str">
        <f t="shared" si="3"/>
        <v/>
      </c>
      <c r="AQ9" s="21" t="str">
        <f t="shared" si="4"/>
        <v/>
      </c>
      <c r="AR9" s="21" t="str">
        <f t="shared" si="5"/>
        <v/>
      </c>
      <c r="AS9" s="21" t="str">
        <f t="shared" si="6"/>
        <v/>
      </c>
      <c r="AT9" s="21" t="str">
        <f t="shared" si="7"/>
        <v/>
      </c>
      <c r="AU9" s="21" t="str">
        <f t="shared" si="8"/>
        <v/>
      </c>
      <c r="AV9" s="21" t="str">
        <f t="shared" si="9"/>
        <v/>
      </c>
      <c r="AW9" s="21" t="str">
        <f t="shared" si="10"/>
        <v/>
      </c>
      <c r="AX9" s="21" t="str">
        <f t="shared" si="11"/>
        <v/>
      </c>
      <c r="AY9" s="21" t="str">
        <f t="shared" si="12"/>
        <v/>
      </c>
      <c r="AZ9" s="21" t="str">
        <f t="shared" si="13"/>
        <v/>
      </c>
      <c r="BA9" s="21" t="str">
        <f t="shared" si="14"/>
        <v/>
      </c>
      <c r="BB9" s="21" t="str">
        <f t="shared" si="15"/>
        <v/>
      </c>
      <c r="BC9" s="21" t="str">
        <f t="shared" si="16"/>
        <v/>
      </c>
      <c r="BD9" s="21" t="str">
        <f t="shared" si="17"/>
        <v/>
      </c>
      <c r="BE9" s="21" t="str">
        <f t="shared" si="18"/>
        <v/>
      </c>
      <c r="BF9" s="21" t="str">
        <f t="shared" si="19"/>
        <v/>
      </c>
      <c r="BG9" s="21" t="str">
        <f t="shared" si="20"/>
        <v/>
      </c>
      <c r="BH9" s="21" t="str">
        <f t="shared" si="21"/>
        <v/>
      </c>
      <c r="BI9" s="21" t="str">
        <f t="shared" si="22"/>
        <v/>
      </c>
      <c r="BK9" s="43" t="e">
        <f>BL9/'التقرير الختامي'!$D$15</f>
        <v>#DIV/0!</v>
      </c>
      <c r="BL9" s="4">
        <f t="shared" si="23"/>
        <v>0</v>
      </c>
      <c r="BM9" s="4">
        <f t="shared" si="24"/>
        <v>0</v>
      </c>
      <c r="BN9" s="4">
        <f t="shared" si="25"/>
        <v>0</v>
      </c>
      <c r="BO9" s="240" t="str">
        <f t="shared" si="26"/>
        <v/>
      </c>
      <c r="BP9" s="4">
        <f t="shared" si="27"/>
        <v>0</v>
      </c>
      <c r="BQ9">
        <f>COUNTIF(L:L,"&lt;=1")</f>
        <v>3</v>
      </c>
      <c r="BS9" s="376">
        <f t="shared" si="28"/>
        <v>0</v>
      </c>
      <c r="BT9" s="376">
        <f t="shared" si="29"/>
        <v>0</v>
      </c>
      <c r="BW9" s="21">
        <f t="shared" si="30"/>
        <v>1</v>
      </c>
    </row>
    <row r="10" spans="1:79" x14ac:dyDescent="0.2">
      <c r="A10" s="439"/>
      <c r="B10" s="439"/>
      <c r="C10" s="439"/>
      <c r="D10" s="439"/>
      <c r="E10" s="439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341"/>
      <c r="Y10" s="341"/>
      <c r="Z10" s="341"/>
      <c r="AA10" s="341"/>
      <c r="AB10" s="341"/>
      <c r="AC10" s="341"/>
      <c r="AD10" s="341"/>
      <c r="AE10" s="341"/>
      <c r="AL10" s="21">
        <f t="shared" si="1"/>
        <v>0</v>
      </c>
      <c r="AN10" s="21" t="str">
        <f t="shared" si="2"/>
        <v/>
      </c>
      <c r="AP10" s="21" t="str">
        <f t="shared" si="3"/>
        <v/>
      </c>
      <c r="AQ10" s="21" t="str">
        <f t="shared" si="4"/>
        <v/>
      </c>
      <c r="AR10" s="21" t="str">
        <f t="shared" si="5"/>
        <v/>
      </c>
      <c r="AS10" s="21" t="str">
        <f t="shared" si="6"/>
        <v/>
      </c>
      <c r="AT10" s="21" t="str">
        <f t="shared" si="7"/>
        <v/>
      </c>
      <c r="AU10" s="21" t="str">
        <f t="shared" si="8"/>
        <v/>
      </c>
      <c r="AV10" s="21" t="str">
        <f t="shared" si="9"/>
        <v/>
      </c>
      <c r="AW10" s="21" t="str">
        <f t="shared" si="10"/>
        <v/>
      </c>
      <c r="AX10" s="21" t="str">
        <f t="shared" si="11"/>
        <v/>
      </c>
      <c r="AY10" s="21" t="str">
        <f t="shared" si="12"/>
        <v/>
      </c>
      <c r="AZ10" s="21" t="str">
        <f t="shared" si="13"/>
        <v/>
      </c>
      <c r="BA10" s="21" t="str">
        <f t="shared" si="14"/>
        <v/>
      </c>
      <c r="BB10" s="21" t="str">
        <f t="shared" si="15"/>
        <v/>
      </c>
      <c r="BC10" s="21" t="str">
        <f t="shared" si="16"/>
        <v/>
      </c>
      <c r="BD10" s="21" t="str">
        <f t="shared" si="17"/>
        <v/>
      </c>
      <c r="BE10" s="21" t="str">
        <f t="shared" si="18"/>
        <v/>
      </c>
      <c r="BF10" s="21" t="str">
        <f t="shared" si="19"/>
        <v/>
      </c>
      <c r="BG10" s="21" t="str">
        <f t="shared" si="20"/>
        <v/>
      </c>
      <c r="BH10" s="21" t="str">
        <f t="shared" si="21"/>
        <v/>
      </c>
      <c r="BI10" s="21" t="str">
        <f t="shared" si="22"/>
        <v/>
      </c>
      <c r="BK10" s="43" t="e">
        <f>BL10/'التقرير الختامي'!$D$15</f>
        <v>#DIV/0!</v>
      </c>
      <c r="BL10" s="4">
        <f t="shared" si="23"/>
        <v>0</v>
      </c>
      <c r="BM10" s="4">
        <f t="shared" si="24"/>
        <v>0</v>
      </c>
      <c r="BN10" s="4">
        <f t="shared" si="25"/>
        <v>0</v>
      </c>
      <c r="BO10" s="240" t="str">
        <f t="shared" si="26"/>
        <v/>
      </c>
      <c r="BP10" s="4">
        <f t="shared" si="27"/>
        <v>0</v>
      </c>
      <c r="BQ10">
        <f>COUNTIF(M:M,"&lt;=1")</f>
        <v>3</v>
      </c>
      <c r="BS10" s="376">
        <f t="shared" si="28"/>
        <v>0</v>
      </c>
      <c r="BT10" s="376">
        <f t="shared" si="29"/>
        <v>0</v>
      </c>
      <c r="BV10" s="430">
        <f>SUM(BS7:BS375)</f>
        <v>0</v>
      </c>
      <c r="BW10" s="21">
        <f t="shared" si="30"/>
        <v>1</v>
      </c>
    </row>
    <row r="11" spans="1:79" x14ac:dyDescent="0.2">
      <c r="A11" s="439"/>
      <c r="B11" s="439"/>
      <c r="C11" s="439"/>
      <c r="D11" s="439"/>
      <c r="E11" s="439"/>
      <c r="F11" s="439"/>
      <c r="G11" s="439"/>
      <c r="H11" s="439"/>
      <c r="I11" s="439"/>
      <c r="J11" s="439"/>
      <c r="K11" s="439"/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341"/>
      <c r="Y11" s="341"/>
      <c r="Z11" s="341"/>
      <c r="AA11" s="341"/>
      <c r="AB11" s="341"/>
      <c r="AC11" s="341"/>
      <c r="AD11" s="341"/>
      <c r="AE11" s="341"/>
      <c r="AL11" s="21">
        <f t="shared" si="1"/>
        <v>0</v>
      </c>
      <c r="AN11" s="21" t="str">
        <f t="shared" si="2"/>
        <v/>
      </c>
      <c r="AP11" s="21" t="str">
        <f t="shared" si="3"/>
        <v/>
      </c>
      <c r="AQ11" s="21" t="str">
        <f t="shared" si="4"/>
        <v/>
      </c>
      <c r="AR11" s="21" t="str">
        <f t="shared" si="5"/>
        <v/>
      </c>
      <c r="AS11" s="21" t="str">
        <f t="shared" si="6"/>
        <v/>
      </c>
      <c r="AT11" s="21" t="str">
        <f t="shared" si="7"/>
        <v/>
      </c>
      <c r="AU11" s="21" t="str">
        <f t="shared" si="8"/>
        <v/>
      </c>
      <c r="AV11" s="21" t="str">
        <f t="shared" si="9"/>
        <v/>
      </c>
      <c r="AW11" s="21" t="str">
        <f t="shared" si="10"/>
        <v/>
      </c>
      <c r="AX11" s="21" t="str">
        <f t="shared" si="11"/>
        <v/>
      </c>
      <c r="AY11" s="21" t="str">
        <f t="shared" si="12"/>
        <v/>
      </c>
      <c r="AZ11" s="21" t="str">
        <f t="shared" si="13"/>
        <v/>
      </c>
      <c r="BA11" s="21" t="str">
        <f t="shared" si="14"/>
        <v/>
      </c>
      <c r="BB11" s="21" t="str">
        <f t="shared" si="15"/>
        <v/>
      </c>
      <c r="BC11" s="21" t="str">
        <f t="shared" si="16"/>
        <v/>
      </c>
      <c r="BD11" s="21" t="str">
        <f t="shared" si="17"/>
        <v/>
      </c>
      <c r="BE11" s="21" t="str">
        <f t="shared" si="18"/>
        <v/>
      </c>
      <c r="BF11" s="21" t="str">
        <f t="shared" si="19"/>
        <v/>
      </c>
      <c r="BG11" s="21" t="str">
        <f t="shared" si="20"/>
        <v/>
      </c>
      <c r="BH11" s="21" t="str">
        <f t="shared" si="21"/>
        <v/>
      </c>
      <c r="BI11" s="21" t="str">
        <f t="shared" si="22"/>
        <v/>
      </c>
      <c r="BK11" s="43" t="e">
        <f>BL11/'التقرير الختامي'!$D$15</f>
        <v>#DIV/0!</v>
      </c>
      <c r="BL11" s="4">
        <f t="shared" si="23"/>
        <v>0</v>
      </c>
      <c r="BM11" s="4">
        <f t="shared" si="24"/>
        <v>0</v>
      </c>
      <c r="BN11" s="4">
        <f t="shared" si="25"/>
        <v>0</v>
      </c>
      <c r="BO11" s="240" t="str">
        <f t="shared" si="26"/>
        <v/>
      </c>
      <c r="BP11" s="4">
        <f t="shared" si="27"/>
        <v>0</v>
      </c>
      <c r="BQ11">
        <f>COUNTIF(N:N,"&lt;=1")</f>
        <v>3</v>
      </c>
      <c r="BS11" s="376">
        <f t="shared" si="28"/>
        <v>0</v>
      </c>
      <c r="BT11" s="376">
        <f t="shared" si="29"/>
        <v>0</v>
      </c>
      <c r="BV11" s="431" t="e">
        <f>BV10/'الترتيب حسب النسبة المئوية'!L18</f>
        <v>#DIV/0!</v>
      </c>
      <c r="BW11" s="21">
        <f t="shared" si="30"/>
        <v>1</v>
      </c>
    </row>
    <row r="12" spans="1:79" x14ac:dyDescent="0.2">
      <c r="A12" s="439"/>
      <c r="B12" s="439"/>
      <c r="C12" s="439"/>
      <c r="D12" s="439"/>
      <c r="E12" s="439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341"/>
      <c r="Y12" s="341"/>
      <c r="Z12" s="341"/>
      <c r="AA12" s="341"/>
      <c r="AB12" s="341"/>
      <c r="AC12" s="341"/>
      <c r="AD12" s="341"/>
      <c r="AE12" s="341"/>
      <c r="AL12" s="21">
        <f t="shared" si="1"/>
        <v>0</v>
      </c>
      <c r="AN12" s="21" t="str">
        <f t="shared" si="2"/>
        <v/>
      </c>
      <c r="AP12" s="21" t="str">
        <f t="shared" si="3"/>
        <v/>
      </c>
      <c r="AQ12" s="21" t="str">
        <f t="shared" si="4"/>
        <v/>
      </c>
      <c r="AR12" s="21" t="str">
        <f t="shared" si="5"/>
        <v/>
      </c>
      <c r="AS12" s="21" t="str">
        <f t="shared" si="6"/>
        <v/>
      </c>
      <c r="AT12" s="21" t="str">
        <f t="shared" si="7"/>
        <v/>
      </c>
      <c r="AU12" s="21" t="str">
        <f t="shared" si="8"/>
        <v/>
      </c>
      <c r="AV12" s="21" t="str">
        <f t="shared" si="9"/>
        <v/>
      </c>
      <c r="AW12" s="21" t="str">
        <f t="shared" si="10"/>
        <v/>
      </c>
      <c r="AX12" s="21" t="str">
        <f t="shared" si="11"/>
        <v/>
      </c>
      <c r="AY12" s="21" t="str">
        <f t="shared" si="12"/>
        <v/>
      </c>
      <c r="AZ12" s="21" t="str">
        <f t="shared" si="13"/>
        <v/>
      </c>
      <c r="BA12" s="21" t="str">
        <f t="shared" si="14"/>
        <v/>
      </c>
      <c r="BB12" s="21" t="str">
        <f t="shared" si="15"/>
        <v/>
      </c>
      <c r="BC12" s="21" t="str">
        <f t="shared" si="16"/>
        <v/>
      </c>
      <c r="BD12" s="21" t="str">
        <f t="shared" si="17"/>
        <v/>
      </c>
      <c r="BE12" s="21" t="str">
        <f t="shared" si="18"/>
        <v/>
      </c>
      <c r="BF12" s="21" t="str">
        <f t="shared" si="19"/>
        <v/>
      </c>
      <c r="BG12" s="21" t="str">
        <f t="shared" si="20"/>
        <v/>
      </c>
      <c r="BH12" s="21" t="str">
        <f t="shared" si="21"/>
        <v/>
      </c>
      <c r="BI12" s="21" t="str">
        <f t="shared" si="22"/>
        <v/>
      </c>
      <c r="BK12" s="43" t="e">
        <f>BL12/'التقرير الختامي'!$D$15</f>
        <v>#DIV/0!</v>
      </c>
      <c r="BL12" s="4">
        <f t="shared" si="23"/>
        <v>0</v>
      </c>
      <c r="BM12" s="4">
        <f t="shared" si="24"/>
        <v>0</v>
      </c>
      <c r="BN12" s="4">
        <f t="shared" si="25"/>
        <v>0</v>
      </c>
      <c r="BO12" s="240" t="str">
        <f t="shared" si="26"/>
        <v/>
      </c>
      <c r="BP12" s="4">
        <f t="shared" si="27"/>
        <v>0</v>
      </c>
      <c r="BQ12">
        <f>COUNTIF(O:O,"&lt;=1")</f>
        <v>3</v>
      </c>
      <c r="BS12" s="376">
        <f t="shared" si="28"/>
        <v>0</v>
      </c>
      <c r="BT12" s="376">
        <f t="shared" si="29"/>
        <v>0</v>
      </c>
      <c r="BW12" s="21">
        <f t="shared" si="30"/>
        <v>1</v>
      </c>
    </row>
    <row r="13" spans="1:79" x14ac:dyDescent="0.2">
      <c r="A13" s="439"/>
      <c r="B13" s="439"/>
      <c r="C13" s="439"/>
      <c r="D13" s="439"/>
      <c r="E13" s="439"/>
      <c r="F13" s="439"/>
      <c r="G13" s="439"/>
      <c r="H13" s="439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341"/>
      <c r="Y13" s="341"/>
      <c r="Z13" s="341"/>
      <c r="AA13" s="341"/>
      <c r="AB13" s="341"/>
      <c r="AC13" s="341"/>
      <c r="AD13" s="341"/>
      <c r="AE13" s="341"/>
      <c r="AL13" s="21">
        <f t="shared" si="1"/>
        <v>0</v>
      </c>
      <c r="AN13" s="21" t="str">
        <f t="shared" si="2"/>
        <v/>
      </c>
      <c r="AP13" s="21" t="str">
        <f t="shared" si="3"/>
        <v/>
      </c>
      <c r="AQ13" s="21" t="str">
        <f t="shared" si="4"/>
        <v/>
      </c>
      <c r="AR13" s="21" t="str">
        <f t="shared" si="5"/>
        <v/>
      </c>
      <c r="AS13" s="21" t="str">
        <f t="shared" si="6"/>
        <v/>
      </c>
      <c r="AT13" s="21" t="str">
        <f t="shared" si="7"/>
        <v/>
      </c>
      <c r="AU13" s="21" t="str">
        <f t="shared" si="8"/>
        <v/>
      </c>
      <c r="AV13" s="21" t="str">
        <f t="shared" si="9"/>
        <v/>
      </c>
      <c r="AW13" s="21" t="str">
        <f t="shared" si="10"/>
        <v/>
      </c>
      <c r="AX13" s="21" t="str">
        <f t="shared" si="11"/>
        <v/>
      </c>
      <c r="AY13" s="21" t="str">
        <f t="shared" si="12"/>
        <v/>
      </c>
      <c r="AZ13" s="21" t="str">
        <f t="shared" si="13"/>
        <v/>
      </c>
      <c r="BA13" s="21" t="str">
        <f t="shared" si="14"/>
        <v/>
      </c>
      <c r="BB13" s="21" t="str">
        <f t="shared" si="15"/>
        <v/>
      </c>
      <c r="BC13" s="21" t="str">
        <f t="shared" si="16"/>
        <v/>
      </c>
      <c r="BD13" s="21" t="str">
        <f t="shared" si="17"/>
        <v/>
      </c>
      <c r="BE13" s="21" t="str">
        <f t="shared" si="18"/>
        <v/>
      </c>
      <c r="BF13" s="21" t="str">
        <f t="shared" si="19"/>
        <v/>
      </c>
      <c r="BG13" s="21" t="str">
        <f t="shared" si="20"/>
        <v/>
      </c>
      <c r="BH13" s="21" t="str">
        <f t="shared" si="21"/>
        <v/>
      </c>
      <c r="BI13" s="21" t="str">
        <f t="shared" si="22"/>
        <v/>
      </c>
      <c r="BK13" s="43" t="e">
        <f>BL13/'التقرير الختامي'!$D$15</f>
        <v>#DIV/0!</v>
      </c>
      <c r="BL13" s="4">
        <f t="shared" si="23"/>
        <v>0</v>
      </c>
      <c r="BM13" s="4">
        <f t="shared" si="24"/>
        <v>0</v>
      </c>
      <c r="BN13" s="4">
        <f t="shared" si="25"/>
        <v>0</v>
      </c>
      <c r="BO13" s="240" t="str">
        <f t="shared" si="26"/>
        <v/>
      </c>
      <c r="BP13" s="4">
        <f t="shared" si="27"/>
        <v>0</v>
      </c>
      <c r="BQ13">
        <f>COUNTIF(P:P,"&lt;=1")</f>
        <v>3</v>
      </c>
      <c r="BS13" s="376">
        <f t="shared" si="28"/>
        <v>0</v>
      </c>
      <c r="BT13" s="376">
        <f t="shared" si="29"/>
        <v>0</v>
      </c>
      <c r="BW13" s="21">
        <f t="shared" si="30"/>
        <v>1</v>
      </c>
    </row>
    <row r="14" spans="1:79" x14ac:dyDescent="0.2">
      <c r="A14" s="439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341"/>
      <c r="Y14" s="341"/>
      <c r="Z14" s="341"/>
      <c r="AA14" s="341"/>
      <c r="AB14" s="341"/>
      <c r="AC14" s="341"/>
      <c r="AD14" s="341"/>
      <c r="AE14" s="341"/>
      <c r="AL14" s="21">
        <f t="shared" si="1"/>
        <v>0</v>
      </c>
      <c r="AN14" s="21" t="str">
        <f t="shared" si="2"/>
        <v/>
      </c>
      <c r="AP14" s="21" t="str">
        <f t="shared" si="3"/>
        <v/>
      </c>
      <c r="AQ14" s="21" t="str">
        <f t="shared" si="4"/>
        <v/>
      </c>
      <c r="AR14" s="21" t="str">
        <f t="shared" si="5"/>
        <v/>
      </c>
      <c r="AS14" s="21" t="str">
        <f t="shared" si="6"/>
        <v/>
      </c>
      <c r="AT14" s="21" t="str">
        <f t="shared" si="7"/>
        <v/>
      </c>
      <c r="AU14" s="21" t="str">
        <f t="shared" si="8"/>
        <v/>
      </c>
      <c r="AV14" s="21" t="str">
        <f t="shared" si="9"/>
        <v/>
      </c>
      <c r="AW14" s="21" t="str">
        <f t="shared" si="10"/>
        <v/>
      </c>
      <c r="AX14" s="21" t="str">
        <f t="shared" si="11"/>
        <v/>
      </c>
      <c r="AY14" s="21" t="str">
        <f t="shared" si="12"/>
        <v/>
      </c>
      <c r="AZ14" s="21" t="str">
        <f t="shared" si="13"/>
        <v/>
      </c>
      <c r="BA14" s="21" t="str">
        <f t="shared" si="14"/>
        <v/>
      </c>
      <c r="BB14" s="21" t="str">
        <f t="shared" si="15"/>
        <v/>
      </c>
      <c r="BC14" s="21" t="str">
        <f t="shared" si="16"/>
        <v/>
      </c>
      <c r="BD14" s="21" t="str">
        <f t="shared" si="17"/>
        <v/>
      </c>
      <c r="BE14" s="21" t="str">
        <f t="shared" si="18"/>
        <v/>
      </c>
      <c r="BF14" s="21" t="str">
        <f t="shared" si="19"/>
        <v/>
      </c>
      <c r="BG14" s="21" t="str">
        <f t="shared" si="20"/>
        <v/>
      </c>
      <c r="BH14" s="21" t="str">
        <f t="shared" si="21"/>
        <v/>
      </c>
      <c r="BI14" s="21" t="str">
        <f t="shared" si="22"/>
        <v/>
      </c>
      <c r="BK14" s="43" t="e">
        <f>BL14/'التقرير الختامي'!$D$15</f>
        <v>#DIV/0!</v>
      </c>
      <c r="BL14" s="4">
        <f t="shared" si="23"/>
        <v>0</v>
      </c>
      <c r="BM14" s="4">
        <f t="shared" si="24"/>
        <v>0</v>
      </c>
      <c r="BN14" s="4">
        <f t="shared" si="25"/>
        <v>0</v>
      </c>
      <c r="BO14" s="240" t="str">
        <f t="shared" si="26"/>
        <v/>
      </c>
      <c r="BP14" s="4">
        <f t="shared" si="27"/>
        <v>0</v>
      </c>
      <c r="BQ14">
        <f>COUNTIF(Q:Q,"&lt;=1")</f>
        <v>3</v>
      </c>
      <c r="BS14" s="376">
        <f t="shared" si="28"/>
        <v>0</v>
      </c>
      <c r="BT14" s="376">
        <f t="shared" si="29"/>
        <v>0</v>
      </c>
      <c r="BW14" s="21">
        <f t="shared" si="30"/>
        <v>1</v>
      </c>
    </row>
    <row r="15" spans="1:79" x14ac:dyDescent="0.2">
      <c r="A15" s="439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341"/>
      <c r="Y15" s="341"/>
      <c r="Z15" s="341"/>
      <c r="AA15" s="341"/>
      <c r="AB15" s="341"/>
      <c r="AC15" s="341"/>
      <c r="AD15" s="341"/>
      <c r="AE15" s="341"/>
      <c r="AL15" s="21">
        <f t="shared" si="1"/>
        <v>0</v>
      </c>
      <c r="AN15" s="21" t="str">
        <f t="shared" si="2"/>
        <v/>
      </c>
      <c r="AP15" s="21" t="str">
        <f t="shared" si="3"/>
        <v/>
      </c>
      <c r="AQ15" s="21" t="str">
        <f t="shared" si="4"/>
        <v/>
      </c>
      <c r="AR15" s="21" t="str">
        <f t="shared" si="5"/>
        <v/>
      </c>
      <c r="AS15" s="21" t="str">
        <f t="shared" si="6"/>
        <v/>
      </c>
      <c r="AT15" s="21" t="str">
        <f t="shared" si="7"/>
        <v/>
      </c>
      <c r="AU15" s="21" t="str">
        <f t="shared" si="8"/>
        <v/>
      </c>
      <c r="AV15" s="21" t="str">
        <f t="shared" si="9"/>
        <v/>
      </c>
      <c r="AW15" s="21" t="str">
        <f t="shared" si="10"/>
        <v/>
      </c>
      <c r="AX15" s="21" t="str">
        <f t="shared" si="11"/>
        <v/>
      </c>
      <c r="AY15" s="21" t="str">
        <f t="shared" si="12"/>
        <v/>
      </c>
      <c r="AZ15" s="21" t="str">
        <f t="shared" si="13"/>
        <v/>
      </c>
      <c r="BA15" s="21" t="str">
        <f t="shared" si="14"/>
        <v/>
      </c>
      <c r="BB15" s="21" t="str">
        <f t="shared" si="15"/>
        <v/>
      </c>
      <c r="BC15" s="21" t="str">
        <f t="shared" si="16"/>
        <v/>
      </c>
      <c r="BD15" s="21" t="str">
        <f t="shared" si="17"/>
        <v/>
      </c>
      <c r="BE15" s="21" t="str">
        <f t="shared" si="18"/>
        <v/>
      </c>
      <c r="BF15" s="21" t="str">
        <f t="shared" si="19"/>
        <v/>
      </c>
      <c r="BG15" s="21" t="str">
        <f t="shared" si="20"/>
        <v/>
      </c>
      <c r="BH15" s="21" t="str">
        <f t="shared" si="21"/>
        <v/>
      </c>
      <c r="BI15" s="21" t="str">
        <f t="shared" si="22"/>
        <v/>
      </c>
      <c r="BK15" s="43" t="e">
        <f>BL15/'التقرير الختامي'!$D$15</f>
        <v>#DIV/0!</v>
      </c>
      <c r="BL15" s="4">
        <f t="shared" si="23"/>
        <v>0</v>
      </c>
      <c r="BM15" s="4">
        <f t="shared" si="24"/>
        <v>0</v>
      </c>
      <c r="BN15" s="4">
        <f t="shared" si="25"/>
        <v>0</v>
      </c>
      <c r="BO15" s="240" t="str">
        <f t="shared" si="26"/>
        <v/>
      </c>
      <c r="BP15" s="4">
        <f t="shared" si="27"/>
        <v>0</v>
      </c>
      <c r="BQ15">
        <f>COUNTIF(R:R,"&lt;=1")</f>
        <v>3</v>
      </c>
      <c r="BS15" s="376">
        <f t="shared" si="28"/>
        <v>0</v>
      </c>
      <c r="BT15" s="376">
        <f t="shared" si="29"/>
        <v>0</v>
      </c>
      <c r="BW15" s="21">
        <f t="shared" si="30"/>
        <v>1</v>
      </c>
    </row>
    <row r="16" spans="1:79" x14ac:dyDescent="0.2">
      <c r="A16" s="439"/>
      <c r="B16" s="439"/>
      <c r="C16" s="439"/>
      <c r="D16" s="439"/>
      <c r="E16" s="439"/>
      <c r="F16" s="439"/>
      <c r="G16" s="439"/>
      <c r="H16" s="439"/>
      <c r="I16" s="439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9"/>
      <c r="U16" s="439"/>
      <c r="V16" s="439"/>
      <c r="W16" s="439"/>
      <c r="X16" s="341"/>
      <c r="Y16" s="341"/>
      <c r="Z16" s="341"/>
      <c r="AA16" s="341"/>
      <c r="AB16" s="341"/>
      <c r="AC16" s="341"/>
      <c r="AD16" s="341"/>
      <c r="AE16" s="341"/>
      <c r="AL16" s="21">
        <f t="shared" si="1"/>
        <v>0</v>
      </c>
      <c r="AN16" s="21" t="str">
        <f t="shared" si="2"/>
        <v/>
      </c>
      <c r="AP16" s="21" t="str">
        <f t="shared" si="3"/>
        <v/>
      </c>
      <c r="AQ16" s="21" t="str">
        <f t="shared" si="4"/>
        <v/>
      </c>
      <c r="AR16" s="21" t="str">
        <f t="shared" si="5"/>
        <v/>
      </c>
      <c r="AS16" s="21" t="str">
        <f t="shared" si="6"/>
        <v/>
      </c>
      <c r="AT16" s="21" t="str">
        <f t="shared" si="7"/>
        <v/>
      </c>
      <c r="AU16" s="21" t="str">
        <f t="shared" si="8"/>
        <v/>
      </c>
      <c r="AV16" s="21" t="str">
        <f t="shared" si="9"/>
        <v/>
      </c>
      <c r="AW16" s="21" t="str">
        <f t="shared" si="10"/>
        <v/>
      </c>
      <c r="AX16" s="21" t="str">
        <f t="shared" si="11"/>
        <v/>
      </c>
      <c r="AY16" s="21" t="str">
        <f t="shared" si="12"/>
        <v/>
      </c>
      <c r="AZ16" s="21" t="str">
        <f t="shared" si="13"/>
        <v/>
      </c>
      <c r="BA16" s="21" t="str">
        <f t="shared" si="14"/>
        <v/>
      </c>
      <c r="BB16" s="21" t="str">
        <f t="shared" si="15"/>
        <v/>
      </c>
      <c r="BC16" s="21" t="str">
        <f t="shared" si="16"/>
        <v/>
      </c>
      <c r="BD16" s="21" t="str">
        <f t="shared" si="17"/>
        <v/>
      </c>
      <c r="BE16" s="21" t="str">
        <f t="shared" si="18"/>
        <v/>
      </c>
      <c r="BF16" s="21" t="str">
        <f t="shared" si="19"/>
        <v/>
      </c>
      <c r="BG16" s="21" t="str">
        <f t="shared" si="20"/>
        <v/>
      </c>
      <c r="BH16" s="21" t="str">
        <f t="shared" si="21"/>
        <v/>
      </c>
      <c r="BI16" s="21" t="str">
        <f t="shared" si="22"/>
        <v/>
      </c>
      <c r="BK16" s="43" t="e">
        <f>BL16/'التقرير الختامي'!$D$15</f>
        <v>#DIV/0!</v>
      </c>
      <c r="BL16" s="4">
        <f t="shared" si="23"/>
        <v>0</v>
      </c>
      <c r="BM16" s="4">
        <f t="shared" si="24"/>
        <v>0</v>
      </c>
      <c r="BN16" s="4">
        <f t="shared" si="25"/>
        <v>0</v>
      </c>
      <c r="BO16" s="240" t="str">
        <f t="shared" si="26"/>
        <v/>
      </c>
      <c r="BP16" s="4">
        <f t="shared" si="27"/>
        <v>0</v>
      </c>
      <c r="BQ16">
        <f>COUNTIF(S:S,"&lt;=1")</f>
        <v>3</v>
      </c>
      <c r="BS16" s="376">
        <f t="shared" si="28"/>
        <v>0</v>
      </c>
      <c r="BT16" s="376">
        <f t="shared" si="29"/>
        <v>0</v>
      </c>
      <c r="BW16" s="21">
        <f t="shared" si="30"/>
        <v>1</v>
      </c>
    </row>
    <row r="17" spans="1:75" x14ac:dyDescent="0.2">
      <c r="A17" s="439"/>
      <c r="B17" s="439"/>
      <c r="C17" s="439"/>
      <c r="D17" s="439"/>
      <c r="E17" s="439"/>
      <c r="F17" s="439"/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341"/>
      <c r="Y17" s="341"/>
      <c r="Z17" s="341"/>
      <c r="AA17" s="341"/>
      <c r="AB17" s="341"/>
      <c r="AC17" s="341"/>
      <c r="AD17" s="341"/>
      <c r="AE17" s="341"/>
      <c r="AL17" s="21">
        <f t="shared" si="1"/>
        <v>0</v>
      </c>
      <c r="AN17" s="21" t="str">
        <f t="shared" si="2"/>
        <v/>
      </c>
      <c r="AP17" s="21" t="str">
        <f t="shared" si="3"/>
        <v/>
      </c>
      <c r="AQ17" s="21" t="str">
        <f t="shared" si="4"/>
        <v/>
      </c>
      <c r="AR17" s="21" t="str">
        <f t="shared" si="5"/>
        <v/>
      </c>
      <c r="AS17" s="21" t="str">
        <f t="shared" si="6"/>
        <v/>
      </c>
      <c r="AT17" s="21" t="str">
        <f t="shared" si="7"/>
        <v/>
      </c>
      <c r="AU17" s="21" t="str">
        <f t="shared" si="8"/>
        <v/>
      </c>
      <c r="AV17" s="21" t="str">
        <f t="shared" si="9"/>
        <v/>
      </c>
      <c r="AW17" s="21" t="str">
        <f t="shared" si="10"/>
        <v/>
      </c>
      <c r="AX17" s="21" t="str">
        <f t="shared" si="11"/>
        <v/>
      </c>
      <c r="AY17" s="21" t="str">
        <f t="shared" si="12"/>
        <v/>
      </c>
      <c r="AZ17" s="21" t="str">
        <f t="shared" si="13"/>
        <v/>
      </c>
      <c r="BA17" s="21" t="str">
        <f t="shared" si="14"/>
        <v/>
      </c>
      <c r="BB17" s="21" t="str">
        <f t="shared" si="15"/>
        <v/>
      </c>
      <c r="BC17" s="21" t="str">
        <f t="shared" si="16"/>
        <v/>
      </c>
      <c r="BD17" s="21" t="str">
        <f t="shared" si="17"/>
        <v/>
      </c>
      <c r="BE17" s="21" t="str">
        <f t="shared" si="18"/>
        <v/>
      </c>
      <c r="BF17" s="21" t="str">
        <f t="shared" si="19"/>
        <v/>
      </c>
      <c r="BG17" s="21" t="str">
        <f t="shared" si="20"/>
        <v/>
      </c>
      <c r="BH17" s="21" t="str">
        <f t="shared" si="21"/>
        <v/>
      </c>
      <c r="BI17" s="21" t="str">
        <f t="shared" si="22"/>
        <v/>
      </c>
      <c r="BK17" s="43" t="e">
        <f>BL17/'التقرير الختامي'!$D$15</f>
        <v>#DIV/0!</v>
      </c>
      <c r="BL17" s="4">
        <f t="shared" si="23"/>
        <v>0</v>
      </c>
      <c r="BM17" s="4">
        <f t="shared" si="24"/>
        <v>0</v>
      </c>
      <c r="BN17" s="4">
        <f t="shared" si="25"/>
        <v>0</v>
      </c>
      <c r="BO17" s="240" t="str">
        <f t="shared" si="26"/>
        <v/>
      </c>
      <c r="BP17" s="4">
        <f t="shared" si="27"/>
        <v>0</v>
      </c>
      <c r="BQ17">
        <f>COUNTIF(T:T,"&lt;=1")</f>
        <v>3</v>
      </c>
      <c r="BS17" s="376">
        <f t="shared" si="28"/>
        <v>0</v>
      </c>
      <c r="BT17" s="376">
        <f t="shared" si="29"/>
        <v>0</v>
      </c>
      <c r="BW17" s="21">
        <f t="shared" si="30"/>
        <v>1</v>
      </c>
    </row>
    <row r="18" spans="1:75" x14ac:dyDescent="0.2">
      <c r="A18" s="439"/>
      <c r="B18" s="439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341"/>
      <c r="Y18" s="341"/>
      <c r="Z18" s="341"/>
      <c r="AA18" s="341"/>
      <c r="AB18" s="341"/>
      <c r="AC18" s="341"/>
      <c r="AD18" s="341"/>
      <c r="AE18" s="341"/>
      <c r="AL18" s="21">
        <f t="shared" si="1"/>
        <v>0</v>
      </c>
      <c r="AN18" s="21" t="str">
        <f t="shared" si="2"/>
        <v/>
      </c>
      <c r="AP18" s="21" t="str">
        <f t="shared" si="3"/>
        <v/>
      </c>
      <c r="AQ18" s="21" t="str">
        <f t="shared" si="4"/>
        <v/>
      </c>
      <c r="AR18" s="21" t="str">
        <f t="shared" si="5"/>
        <v/>
      </c>
      <c r="AS18" s="21" t="str">
        <f t="shared" si="6"/>
        <v/>
      </c>
      <c r="AT18" s="21" t="str">
        <f t="shared" si="7"/>
        <v/>
      </c>
      <c r="AU18" s="21" t="str">
        <f t="shared" si="8"/>
        <v/>
      </c>
      <c r="AV18" s="21" t="str">
        <f t="shared" si="9"/>
        <v/>
      </c>
      <c r="AW18" s="21" t="str">
        <f t="shared" si="10"/>
        <v/>
      </c>
      <c r="AX18" s="21" t="str">
        <f t="shared" si="11"/>
        <v/>
      </c>
      <c r="AY18" s="21" t="str">
        <f t="shared" si="12"/>
        <v/>
      </c>
      <c r="AZ18" s="21" t="str">
        <f t="shared" si="13"/>
        <v/>
      </c>
      <c r="BA18" s="21" t="str">
        <f t="shared" si="14"/>
        <v/>
      </c>
      <c r="BB18" s="21" t="str">
        <f t="shared" si="15"/>
        <v/>
      </c>
      <c r="BC18" s="21" t="str">
        <f t="shared" si="16"/>
        <v/>
      </c>
      <c r="BD18" s="21" t="str">
        <f t="shared" si="17"/>
        <v/>
      </c>
      <c r="BE18" s="21" t="str">
        <f t="shared" si="18"/>
        <v/>
      </c>
      <c r="BF18" s="21" t="str">
        <f t="shared" si="19"/>
        <v/>
      </c>
      <c r="BG18" s="21" t="str">
        <f t="shared" si="20"/>
        <v/>
      </c>
      <c r="BH18" s="21" t="str">
        <f t="shared" si="21"/>
        <v/>
      </c>
      <c r="BI18" s="21" t="str">
        <f t="shared" si="22"/>
        <v/>
      </c>
      <c r="BK18" s="43" t="e">
        <f>BL18/'التقرير الختامي'!$D$15</f>
        <v>#DIV/0!</v>
      </c>
      <c r="BL18" s="4">
        <f t="shared" si="23"/>
        <v>0</v>
      </c>
      <c r="BM18" s="4">
        <f t="shared" si="24"/>
        <v>0</v>
      </c>
      <c r="BN18" s="4">
        <f t="shared" si="25"/>
        <v>0</v>
      </c>
      <c r="BO18" s="240" t="str">
        <f t="shared" si="26"/>
        <v/>
      </c>
      <c r="BP18" s="4">
        <f t="shared" si="27"/>
        <v>0</v>
      </c>
      <c r="BQ18">
        <f>COUNTIF(U:U,"&lt;=1")</f>
        <v>3</v>
      </c>
      <c r="BS18" s="376">
        <f t="shared" si="28"/>
        <v>0</v>
      </c>
      <c r="BT18" s="376">
        <f t="shared" si="29"/>
        <v>0</v>
      </c>
      <c r="BW18" s="21">
        <f t="shared" si="30"/>
        <v>1</v>
      </c>
    </row>
    <row r="19" spans="1:75" x14ac:dyDescent="0.2">
      <c r="A19" s="439"/>
      <c r="B19" s="439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39"/>
      <c r="N19" s="439"/>
      <c r="O19" s="439"/>
      <c r="P19" s="439"/>
      <c r="Q19" s="439"/>
      <c r="R19" s="439"/>
      <c r="S19" s="439"/>
      <c r="T19" s="439"/>
      <c r="U19" s="439"/>
      <c r="V19" s="439"/>
      <c r="W19" s="439"/>
      <c r="X19" s="341"/>
      <c r="Y19" s="341"/>
      <c r="Z19" s="341"/>
      <c r="AA19" s="341"/>
      <c r="AB19" s="341"/>
      <c r="AC19" s="341"/>
      <c r="AD19" s="341"/>
      <c r="AE19" s="341"/>
      <c r="AL19" s="21">
        <f t="shared" si="1"/>
        <v>0</v>
      </c>
      <c r="AN19" s="21" t="str">
        <f t="shared" si="2"/>
        <v/>
      </c>
      <c r="AP19" s="21" t="str">
        <f t="shared" si="3"/>
        <v/>
      </c>
      <c r="AQ19" s="21" t="str">
        <f t="shared" si="4"/>
        <v/>
      </c>
      <c r="AR19" s="21" t="str">
        <f t="shared" si="5"/>
        <v/>
      </c>
      <c r="AS19" s="21" t="str">
        <f t="shared" si="6"/>
        <v/>
      </c>
      <c r="AT19" s="21" t="str">
        <f t="shared" si="7"/>
        <v/>
      </c>
      <c r="AU19" s="21" t="str">
        <f t="shared" si="8"/>
        <v/>
      </c>
      <c r="AV19" s="21" t="str">
        <f t="shared" si="9"/>
        <v/>
      </c>
      <c r="AW19" s="21" t="str">
        <f t="shared" si="10"/>
        <v/>
      </c>
      <c r="AX19" s="21" t="str">
        <f t="shared" si="11"/>
        <v/>
      </c>
      <c r="AY19" s="21" t="str">
        <f t="shared" si="12"/>
        <v/>
      </c>
      <c r="AZ19" s="21" t="str">
        <f t="shared" si="13"/>
        <v/>
      </c>
      <c r="BA19" s="21" t="str">
        <f t="shared" si="14"/>
        <v/>
      </c>
      <c r="BB19" s="21" t="str">
        <f t="shared" si="15"/>
        <v/>
      </c>
      <c r="BC19" s="21" t="str">
        <f t="shared" si="16"/>
        <v/>
      </c>
      <c r="BD19" s="21" t="str">
        <f t="shared" si="17"/>
        <v/>
      </c>
      <c r="BE19" s="21" t="str">
        <f t="shared" si="18"/>
        <v/>
      </c>
      <c r="BF19" s="21" t="str">
        <f t="shared" si="19"/>
        <v/>
      </c>
      <c r="BG19" s="21" t="str">
        <f t="shared" si="20"/>
        <v/>
      </c>
      <c r="BH19" s="21" t="str">
        <f t="shared" si="21"/>
        <v/>
      </c>
      <c r="BI19" s="21" t="str">
        <f t="shared" si="22"/>
        <v/>
      </c>
      <c r="BK19" s="43" t="e">
        <f>BL19/'التقرير الختامي'!$D$15</f>
        <v>#DIV/0!</v>
      </c>
      <c r="BL19" s="4">
        <f t="shared" si="23"/>
        <v>0</v>
      </c>
      <c r="BM19" s="4">
        <f t="shared" si="24"/>
        <v>0</v>
      </c>
      <c r="BN19" s="4">
        <f t="shared" si="25"/>
        <v>0</v>
      </c>
      <c r="BO19" s="240" t="str">
        <f t="shared" si="26"/>
        <v/>
      </c>
      <c r="BP19" s="4">
        <f t="shared" si="27"/>
        <v>0</v>
      </c>
      <c r="BQ19">
        <f>COUNTIF(V:V,"&lt;=1")</f>
        <v>2</v>
      </c>
      <c r="BS19" s="376">
        <f t="shared" si="28"/>
        <v>0</v>
      </c>
      <c r="BT19" s="376">
        <f t="shared" si="29"/>
        <v>0</v>
      </c>
      <c r="BW19" s="21">
        <f t="shared" si="30"/>
        <v>1</v>
      </c>
    </row>
    <row r="20" spans="1:75" x14ac:dyDescent="0.2">
      <c r="A20" s="439"/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341"/>
      <c r="Y20" s="341"/>
      <c r="Z20" s="341"/>
      <c r="AA20" s="341"/>
      <c r="AB20" s="341"/>
      <c r="AC20" s="341"/>
      <c r="AD20" s="341"/>
      <c r="AE20" s="341"/>
      <c r="AL20" s="21">
        <f t="shared" si="1"/>
        <v>0</v>
      </c>
      <c r="AN20" s="21" t="str">
        <f t="shared" si="2"/>
        <v/>
      </c>
      <c r="AP20" s="21" t="str">
        <f t="shared" si="3"/>
        <v/>
      </c>
      <c r="AQ20" s="21" t="str">
        <f t="shared" si="4"/>
        <v/>
      </c>
      <c r="AR20" s="21" t="str">
        <f t="shared" si="5"/>
        <v/>
      </c>
      <c r="AS20" s="21" t="str">
        <f t="shared" si="6"/>
        <v/>
      </c>
      <c r="AT20" s="21" t="str">
        <f t="shared" si="7"/>
        <v/>
      </c>
      <c r="AU20" s="21" t="str">
        <f t="shared" si="8"/>
        <v/>
      </c>
      <c r="AV20" s="21" t="str">
        <f t="shared" si="9"/>
        <v/>
      </c>
      <c r="AW20" s="21" t="str">
        <f t="shared" si="10"/>
        <v/>
      </c>
      <c r="AX20" s="21" t="str">
        <f t="shared" si="11"/>
        <v/>
      </c>
      <c r="AY20" s="21" t="str">
        <f t="shared" si="12"/>
        <v/>
      </c>
      <c r="AZ20" s="21" t="str">
        <f t="shared" si="13"/>
        <v/>
      </c>
      <c r="BA20" s="21" t="str">
        <f t="shared" si="14"/>
        <v/>
      </c>
      <c r="BB20" s="21" t="str">
        <f t="shared" si="15"/>
        <v/>
      </c>
      <c r="BC20" s="21" t="str">
        <f t="shared" si="16"/>
        <v/>
      </c>
      <c r="BD20" s="21" t="str">
        <f t="shared" si="17"/>
        <v/>
      </c>
      <c r="BE20" s="21" t="str">
        <f t="shared" si="18"/>
        <v/>
      </c>
      <c r="BF20" s="21" t="str">
        <f t="shared" si="19"/>
        <v/>
      </c>
      <c r="BG20" s="21" t="str">
        <f t="shared" si="20"/>
        <v/>
      </c>
      <c r="BH20" s="21" t="str">
        <f t="shared" si="21"/>
        <v/>
      </c>
      <c r="BI20" s="21" t="str">
        <f t="shared" si="22"/>
        <v/>
      </c>
      <c r="BK20" s="43" t="e">
        <f>BL20/'التقرير الختامي'!$D$15</f>
        <v>#DIV/0!</v>
      </c>
      <c r="BL20" s="4">
        <f t="shared" si="23"/>
        <v>0</v>
      </c>
      <c r="BM20" s="4">
        <f t="shared" si="24"/>
        <v>0</v>
      </c>
      <c r="BN20" s="4">
        <f t="shared" si="25"/>
        <v>0</v>
      </c>
      <c r="BO20" s="240" t="str">
        <f t="shared" si="26"/>
        <v/>
      </c>
      <c r="BP20" s="4">
        <f t="shared" si="27"/>
        <v>0</v>
      </c>
      <c r="BQ20">
        <f>COUNTIF(W:W,"&lt;=1")</f>
        <v>2</v>
      </c>
      <c r="BS20" s="376">
        <f t="shared" si="28"/>
        <v>0</v>
      </c>
      <c r="BT20" s="376">
        <f t="shared" si="29"/>
        <v>0</v>
      </c>
      <c r="BW20" s="21">
        <f t="shared" si="30"/>
        <v>1</v>
      </c>
    </row>
    <row r="21" spans="1:75" x14ac:dyDescent="0.2">
      <c r="A21" s="439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AL21" s="21">
        <f t="shared" si="1"/>
        <v>0</v>
      </c>
      <c r="AN21" s="21" t="str">
        <f t="shared" si="2"/>
        <v/>
      </c>
      <c r="AP21" s="21" t="str">
        <f t="shared" si="3"/>
        <v/>
      </c>
      <c r="AQ21" s="21" t="str">
        <f t="shared" si="4"/>
        <v/>
      </c>
      <c r="AR21" s="21" t="str">
        <f t="shared" si="5"/>
        <v/>
      </c>
      <c r="AS21" s="21" t="str">
        <f t="shared" si="6"/>
        <v/>
      </c>
      <c r="AT21" s="21" t="str">
        <f t="shared" si="7"/>
        <v/>
      </c>
      <c r="AU21" s="21" t="str">
        <f t="shared" si="8"/>
        <v/>
      </c>
      <c r="AV21" s="21" t="str">
        <f t="shared" si="9"/>
        <v/>
      </c>
      <c r="AW21" s="21" t="str">
        <f t="shared" si="10"/>
        <v/>
      </c>
      <c r="AX21" s="21" t="str">
        <f t="shared" si="11"/>
        <v/>
      </c>
      <c r="AY21" s="21" t="str">
        <f t="shared" si="12"/>
        <v/>
      </c>
      <c r="AZ21" s="21" t="str">
        <f t="shared" si="13"/>
        <v/>
      </c>
      <c r="BA21" s="21" t="str">
        <f t="shared" si="14"/>
        <v/>
      </c>
      <c r="BB21" s="21" t="str">
        <f t="shared" si="15"/>
        <v/>
      </c>
      <c r="BC21" s="21" t="str">
        <f t="shared" si="16"/>
        <v/>
      </c>
      <c r="BD21" s="21" t="str">
        <f t="shared" si="17"/>
        <v/>
      </c>
      <c r="BE21" s="21" t="str">
        <f t="shared" si="18"/>
        <v/>
      </c>
      <c r="BF21" s="21" t="str">
        <f t="shared" si="19"/>
        <v/>
      </c>
      <c r="BG21" s="21" t="str">
        <f t="shared" si="20"/>
        <v/>
      </c>
      <c r="BH21" s="21" t="str">
        <f t="shared" si="21"/>
        <v/>
      </c>
      <c r="BI21" s="21" t="str">
        <f t="shared" si="22"/>
        <v/>
      </c>
      <c r="BK21" s="43" t="e">
        <f>BL21/'التقرير الختامي'!$D$15</f>
        <v>#DIV/0!</v>
      </c>
      <c r="BL21" s="4">
        <f t="shared" si="23"/>
        <v>0</v>
      </c>
      <c r="BM21" s="4">
        <f t="shared" si="24"/>
        <v>0</v>
      </c>
      <c r="BN21" s="4">
        <f t="shared" si="25"/>
        <v>0</v>
      </c>
      <c r="BO21" s="240" t="str">
        <f t="shared" si="26"/>
        <v/>
      </c>
      <c r="BP21" s="4">
        <f t="shared" si="27"/>
        <v>0</v>
      </c>
      <c r="BQ21">
        <f>COUNTIF(X:X,"&lt;=1")</f>
        <v>2</v>
      </c>
      <c r="BS21" s="376">
        <f t="shared" si="28"/>
        <v>0</v>
      </c>
      <c r="BT21" s="376">
        <f t="shared" si="29"/>
        <v>0</v>
      </c>
      <c r="BW21" s="21">
        <f t="shared" si="30"/>
        <v>1</v>
      </c>
    </row>
    <row r="22" spans="1:75" x14ac:dyDescent="0.2">
      <c r="A22" s="439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AL22" s="21">
        <f t="shared" si="1"/>
        <v>0</v>
      </c>
      <c r="AN22" s="21" t="str">
        <f t="shared" si="2"/>
        <v/>
      </c>
      <c r="AP22" s="21" t="str">
        <f t="shared" si="3"/>
        <v/>
      </c>
      <c r="AQ22" s="21" t="str">
        <f t="shared" si="4"/>
        <v/>
      </c>
      <c r="AR22" s="21" t="str">
        <f t="shared" si="5"/>
        <v/>
      </c>
      <c r="AS22" s="21" t="str">
        <f t="shared" si="6"/>
        <v/>
      </c>
      <c r="AT22" s="21" t="str">
        <f t="shared" si="7"/>
        <v/>
      </c>
      <c r="AU22" s="21" t="str">
        <f t="shared" si="8"/>
        <v/>
      </c>
      <c r="AV22" s="21" t="str">
        <f t="shared" si="9"/>
        <v/>
      </c>
      <c r="AW22" s="21" t="str">
        <f t="shared" si="10"/>
        <v/>
      </c>
      <c r="AX22" s="21" t="str">
        <f t="shared" si="11"/>
        <v/>
      </c>
      <c r="AY22" s="21" t="str">
        <f t="shared" si="12"/>
        <v/>
      </c>
      <c r="AZ22" s="21" t="str">
        <f t="shared" si="13"/>
        <v/>
      </c>
      <c r="BA22" s="21" t="str">
        <f t="shared" si="14"/>
        <v/>
      </c>
      <c r="BB22" s="21" t="str">
        <f t="shared" si="15"/>
        <v/>
      </c>
      <c r="BC22" s="21" t="str">
        <f t="shared" si="16"/>
        <v/>
      </c>
      <c r="BD22" s="21" t="str">
        <f t="shared" si="17"/>
        <v/>
      </c>
      <c r="BE22" s="21" t="str">
        <f t="shared" si="18"/>
        <v/>
      </c>
      <c r="BF22" s="21" t="str">
        <f t="shared" si="19"/>
        <v/>
      </c>
      <c r="BG22" s="21" t="str">
        <f t="shared" si="20"/>
        <v/>
      </c>
      <c r="BH22" s="21" t="str">
        <f t="shared" si="21"/>
        <v/>
      </c>
      <c r="BI22" s="21" t="str">
        <f t="shared" si="22"/>
        <v/>
      </c>
      <c r="BK22" s="43" t="e">
        <f>BL22/'التقرير الختامي'!$D$15</f>
        <v>#DIV/0!</v>
      </c>
      <c r="BL22" s="4">
        <f t="shared" si="23"/>
        <v>0</v>
      </c>
      <c r="BM22" s="4">
        <f t="shared" si="24"/>
        <v>0</v>
      </c>
      <c r="BN22" s="4">
        <f t="shared" si="25"/>
        <v>0</v>
      </c>
      <c r="BO22" s="240" t="str">
        <f t="shared" si="26"/>
        <v/>
      </c>
      <c r="BP22" s="4">
        <f t="shared" si="27"/>
        <v>0</v>
      </c>
      <c r="BQ22">
        <f>COUNTIF(Y:Y,"&lt;=1")</f>
        <v>2</v>
      </c>
      <c r="BS22" s="376">
        <f t="shared" si="28"/>
        <v>0</v>
      </c>
      <c r="BT22" s="376">
        <f t="shared" si="29"/>
        <v>0</v>
      </c>
      <c r="BW22" s="21">
        <f t="shared" si="30"/>
        <v>1</v>
      </c>
    </row>
    <row r="23" spans="1:75" x14ac:dyDescent="0.2">
      <c r="A23" s="439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AL23" s="21">
        <f t="shared" si="1"/>
        <v>0</v>
      </c>
      <c r="AN23" s="21" t="str">
        <f t="shared" si="2"/>
        <v/>
      </c>
      <c r="AP23" s="21" t="str">
        <f t="shared" si="3"/>
        <v/>
      </c>
      <c r="AQ23" s="21" t="str">
        <f t="shared" si="4"/>
        <v/>
      </c>
      <c r="AR23" s="21" t="str">
        <f t="shared" si="5"/>
        <v/>
      </c>
      <c r="AS23" s="21" t="str">
        <f t="shared" si="6"/>
        <v/>
      </c>
      <c r="AT23" s="21" t="str">
        <f t="shared" si="7"/>
        <v/>
      </c>
      <c r="AU23" s="21" t="str">
        <f t="shared" si="8"/>
        <v/>
      </c>
      <c r="AV23" s="21" t="str">
        <f t="shared" si="9"/>
        <v/>
      </c>
      <c r="AW23" s="21" t="str">
        <f t="shared" si="10"/>
        <v/>
      </c>
      <c r="AX23" s="21" t="str">
        <f t="shared" si="11"/>
        <v/>
      </c>
      <c r="AY23" s="21" t="str">
        <f t="shared" si="12"/>
        <v/>
      </c>
      <c r="AZ23" s="21" t="str">
        <f t="shared" si="13"/>
        <v/>
      </c>
      <c r="BA23" s="21" t="str">
        <f t="shared" si="14"/>
        <v/>
      </c>
      <c r="BB23" s="21" t="str">
        <f t="shared" si="15"/>
        <v/>
      </c>
      <c r="BC23" s="21" t="str">
        <f t="shared" si="16"/>
        <v/>
      </c>
      <c r="BD23" s="21" t="str">
        <f t="shared" si="17"/>
        <v/>
      </c>
      <c r="BE23" s="21" t="str">
        <f t="shared" si="18"/>
        <v/>
      </c>
      <c r="BF23" s="21" t="str">
        <f t="shared" si="19"/>
        <v/>
      </c>
      <c r="BG23" s="21" t="str">
        <f t="shared" si="20"/>
        <v/>
      </c>
      <c r="BH23" s="21" t="str">
        <f t="shared" si="21"/>
        <v/>
      </c>
      <c r="BI23" s="21" t="str">
        <f t="shared" si="22"/>
        <v/>
      </c>
      <c r="BK23" s="43" t="e">
        <f>BL23/'التقرير الختامي'!$D$15</f>
        <v>#DIV/0!</v>
      </c>
      <c r="BL23" s="4">
        <f t="shared" si="23"/>
        <v>0</v>
      </c>
      <c r="BM23" s="4">
        <f t="shared" si="24"/>
        <v>0</v>
      </c>
      <c r="BN23" s="4">
        <f t="shared" si="25"/>
        <v>0</v>
      </c>
      <c r="BO23" s="240" t="str">
        <f t="shared" si="26"/>
        <v/>
      </c>
      <c r="BP23" s="4">
        <f t="shared" si="27"/>
        <v>0</v>
      </c>
      <c r="BQ23">
        <f>COUNTIF(Z:Z,"&lt;=1")</f>
        <v>2</v>
      </c>
      <c r="BS23" s="376">
        <f t="shared" si="28"/>
        <v>0</v>
      </c>
      <c r="BT23" s="376">
        <f t="shared" si="29"/>
        <v>0</v>
      </c>
      <c r="BW23" s="21">
        <f t="shared" si="30"/>
        <v>1</v>
      </c>
    </row>
    <row r="24" spans="1:75" x14ac:dyDescent="0.2">
      <c r="A24" s="439"/>
      <c r="B24" s="439"/>
      <c r="C24" s="439"/>
      <c r="D24" s="439"/>
      <c r="E24" s="439"/>
      <c r="F24" s="439"/>
      <c r="G24" s="439"/>
      <c r="H24" s="439"/>
      <c r="I24" s="439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9"/>
      <c r="U24" s="439"/>
      <c r="V24" s="439"/>
      <c r="W24" s="439"/>
      <c r="AL24" s="21">
        <f t="shared" si="1"/>
        <v>0</v>
      </c>
      <c r="AN24" s="21" t="str">
        <f t="shared" si="2"/>
        <v/>
      </c>
      <c r="AP24" s="21" t="str">
        <f t="shared" si="3"/>
        <v/>
      </c>
      <c r="AQ24" s="21" t="str">
        <f t="shared" si="4"/>
        <v/>
      </c>
      <c r="AR24" s="21" t="str">
        <f t="shared" si="5"/>
        <v/>
      </c>
      <c r="AS24" s="21" t="str">
        <f t="shared" si="6"/>
        <v/>
      </c>
      <c r="AT24" s="21" t="str">
        <f t="shared" si="7"/>
        <v/>
      </c>
      <c r="AU24" s="21" t="str">
        <f t="shared" si="8"/>
        <v/>
      </c>
      <c r="AV24" s="21" t="str">
        <f t="shared" si="9"/>
        <v/>
      </c>
      <c r="AW24" s="21" t="str">
        <f t="shared" si="10"/>
        <v/>
      </c>
      <c r="AX24" s="21" t="str">
        <f t="shared" si="11"/>
        <v/>
      </c>
      <c r="AY24" s="21" t="str">
        <f t="shared" si="12"/>
        <v/>
      </c>
      <c r="AZ24" s="21" t="str">
        <f t="shared" si="13"/>
        <v/>
      </c>
      <c r="BA24" s="21" t="str">
        <f t="shared" si="14"/>
        <v/>
      </c>
      <c r="BB24" s="21" t="str">
        <f t="shared" si="15"/>
        <v/>
      </c>
      <c r="BC24" s="21" t="str">
        <f t="shared" si="16"/>
        <v/>
      </c>
      <c r="BD24" s="21" t="str">
        <f t="shared" si="17"/>
        <v/>
      </c>
      <c r="BE24" s="21" t="str">
        <f t="shared" si="18"/>
        <v/>
      </c>
      <c r="BF24" s="21" t="str">
        <f t="shared" si="19"/>
        <v/>
      </c>
      <c r="BG24" s="21" t="str">
        <f t="shared" si="20"/>
        <v/>
      </c>
      <c r="BH24" s="21" t="str">
        <f t="shared" si="21"/>
        <v/>
      </c>
      <c r="BI24" s="21" t="str">
        <f t="shared" si="22"/>
        <v/>
      </c>
      <c r="BK24" s="43" t="e">
        <f>BL24/'التقرير الختامي'!$D$15</f>
        <v>#DIV/0!</v>
      </c>
      <c r="BL24" s="4">
        <f t="shared" si="23"/>
        <v>0</v>
      </c>
      <c r="BM24" s="4">
        <f t="shared" si="24"/>
        <v>0</v>
      </c>
      <c r="BN24" s="4">
        <f t="shared" si="25"/>
        <v>0</v>
      </c>
      <c r="BO24" s="240" t="str">
        <f t="shared" si="26"/>
        <v/>
      </c>
      <c r="BP24" s="4">
        <f t="shared" si="27"/>
        <v>0</v>
      </c>
      <c r="BQ24">
        <f>COUNTIF(AA:AA,"&lt;=1")</f>
        <v>2</v>
      </c>
      <c r="BS24" s="376">
        <f t="shared" si="28"/>
        <v>0</v>
      </c>
      <c r="BT24" s="376">
        <f t="shared" si="29"/>
        <v>0</v>
      </c>
      <c r="BW24" s="21">
        <f t="shared" si="30"/>
        <v>1</v>
      </c>
    </row>
    <row r="25" spans="1:75" x14ac:dyDescent="0.2">
      <c r="A25" s="439"/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9"/>
      <c r="U25" s="439"/>
      <c r="V25" s="439"/>
      <c r="W25" s="439"/>
      <c r="AL25" s="21">
        <f t="shared" si="1"/>
        <v>0</v>
      </c>
      <c r="AN25" s="21" t="str">
        <f t="shared" si="2"/>
        <v/>
      </c>
      <c r="AP25" s="21" t="str">
        <f t="shared" si="3"/>
        <v/>
      </c>
      <c r="AQ25" s="21" t="str">
        <f t="shared" si="4"/>
        <v/>
      </c>
      <c r="AR25" s="21" t="str">
        <f t="shared" si="5"/>
        <v/>
      </c>
      <c r="AS25" s="21" t="str">
        <f t="shared" si="6"/>
        <v/>
      </c>
      <c r="AT25" s="21" t="str">
        <f t="shared" si="7"/>
        <v/>
      </c>
      <c r="AU25" s="21" t="str">
        <f t="shared" si="8"/>
        <v/>
      </c>
      <c r="AV25" s="21" t="str">
        <f t="shared" si="9"/>
        <v/>
      </c>
      <c r="AW25" s="21" t="str">
        <f t="shared" si="10"/>
        <v/>
      </c>
      <c r="AX25" s="21" t="str">
        <f t="shared" si="11"/>
        <v/>
      </c>
      <c r="AY25" s="21" t="str">
        <f t="shared" si="12"/>
        <v/>
      </c>
      <c r="AZ25" s="21" t="str">
        <f t="shared" si="13"/>
        <v/>
      </c>
      <c r="BA25" s="21" t="str">
        <f t="shared" si="14"/>
        <v/>
      </c>
      <c r="BB25" s="21" t="str">
        <f t="shared" si="15"/>
        <v/>
      </c>
      <c r="BC25" s="21" t="str">
        <f t="shared" si="16"/>
        <v/>
      </c>
      <c r="BD25" s="21" t="str">
        <f t="shared" si="17"/>
        <v/>
      </c>
      <c r="BE25" s="21" t="str">
        <f t="shared" si="18"/>
        <v/>
      </c>
      <c r="BF25" s="21" t="str">
        <f t="shared" si="19"/>
        <v/>
      </c>
      <c r="BG25" s="21" t="str">
        <f t="shared" si="20"/>
        <v/>
      </c>
      <c r="BH25" s="21" t="str">
        <f t="shared" si="21"/>
        <v/>
      </c>
      <c r="BI25" s="21" t="str">
        <f t="shared" si="22"/>
        <v/>
      </c>
      <c r="BK25" s="43" t="e">
        <f>BL25/'التقرير الختامي'!$D$15</f>
        <v>#DIV/0!</v>
      </c>
      <c r="BL25" s="4">
        <f t="shared" si="23"/>
        <v>0</v>
      </c>
      <c r="BM25" s="4">
        <f t="shared" si="24"/>
        <v>0</v>
      </c>
      <c r="BN25" s="4">
        <f t="shared" si="25"/>
        <v>0</v>
      </c>
      <c r="BO25" s="240" t="str">
        <f t="shared" si="26"/>
        <v/>
      </c>
      <c r="BP25" s="4">
        <f t="shared" si="27"/>
        <v>0</v>
      </c>
      <c r="BQ25">
        <f>COUNTIF(AB:AB,"&lt;=1")</f>
        <v>2</v>
      </c>
      <c r="BS25" s="376">
        <f t="shared" si="28"/>
        <v>0</v>
      </c>
      <c r="BT25" s="376">
        <f t="shared" si="29"/>
        <v>0</v>
      </c>
      <c r="BW25" s="21">
        <f t="shared" si="30"/>
        <v>1</v>
      </c>
    </row>
    <row r="26" spans="1:75" x14ac:dyDescent="0.2">
      <c r="A26" s="439"/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39"/>
      <c r="W26" s="439"/>
      <c r="AL26" s="21">
        <f t="shared" si="1"/>
        <v>0</v>
      </c>
      <c r="AN26" s="21" t="str">
        <f t="shared" si="2"/>
        <v/>
      </c>
      <c r="AP26" s="21" t="str">
        <f t="shared" si="3"/>
        <v/>
      </c>
      <c r="AQ26" s="21" t="str">
        <f t="shared" si="4"/>
        <v/>
      </c>
      <c r="AR26" s="21" t="str">
        <f t="shared" si="5"/>
        <v/>
      </c>
      <c r="AS26" s="21" t="str">
        <f t="shared" si="6"/>
        <v/>
      </c>
      <c r="AT26" s="21" t="str">
        <f t="shared" si="7"/>
        <v/>
      </c>
      <c r="AU26" s="21" t="str">
        <f t="shared" si="8"/>
        <v/>
      </c>
      <c r="AV26" s="21" t="str">
        <f t="shared" si="9"/>
        <v/>
      </c>
      <c r="AW26" s="21" t="str">
        <f t="shared" si="10"/>
        <v/>
      </c>
      <c r="AX26" s="21" t="str">
        <f t="shared" si="11"/>
        <v/>
      </c>
      <c r="AY26" s="21" t="str">
        <f t="shared" si="12"/>
        <v/>
      </c>
      <c r="AZ26" s="21" t="str">
        <f t="shared" si="13"/>
        <v/>
      </c>
      <c r="BA26" s="21" t="str">
        <f t="shared" si="14"/>
        <v/>
      </c>
      <c r="BB26" s="21" t="str">
        <f t="shared" si="15"/>
        <v/>
      </c>
      <c r="BC26" s="21" t="str">
        <f t="shared" si="16"/>
        <v/>
      </c>
      <c r="BD26" s="21" t="str">
        <f t="shared" si="17"/>
        <v/>
      </c>
      <c r="BE26" s="21" t="str">
        <f t="shared" si="18"/>
        <v/>
      </c>
      <c r="BF26" s="21" t="str">
        <f t="shared" si="19"/>
        <v/>
      </c>
      <c r="BG26" s="21" t="str">
        <f t="shared" si="20"/>
        <v/>
      </c>
      <c r="BH26" s="21" t="str">
        <f t="shared" si="21"/>
        <v/>
      </c>
      <c r="BI26" s="21" t="str">
        <f t="shared" si="22"/>
        <v/>
      </c>
      <c r="BK26" s="43" t="e">
        <f>BL26/'التقرير الختامي'!$D$15</f>
        <v>#DIV/0!</v>
      </c>
      <c r="BL26" s="4">
        <f t="shared" si="23"/>
        <v>0</v>
      </c>
      <c r="BM26" s="4">
        <f t="shared" si="24"/>
        <v>0</v>
      </c>
      <c r="BN26" s="4">
        <f t="shared" si="25"/>
        <v>0</v>
      </c>
      <c r="BO26" s="240" t="str">
        <f t="shared" si="26"/>
        <v/>
      </c>
      <c r="BP26" s="4">
        <f t="shared" si="27"/>
        <v>0</v>
      </c>
      <c r="BQ26">
        <f>COUNTIF(AC:AC,"&lt;=1")</f>
        <v>2</v>
      </c>
      <c r="BS26" s="376">
        <f t="shared" si="28"/>
        <v>0</v>
      </c>
      <c r="BT26" s="376">
        <f t="shared" si="29"/>
        <v>0</v>
      </c>
      <c r="BW26" s="21">
        <f t="shared" si="30"/>
        <v>1</v>
      </c>
    </row>
    <row r="27" spans="1:75" x14ac:dyDescent="0.2">
      <c r="A27" s="439"/>
      <c r="B27" s="439"/>
      <c r="C27" s="439"/>
      <c r="D27" s="439"/>
      <c r="E27" s="439"/>
      <c r="F27" s="439"/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AL27" s="21">
        <f t="shared" si="1"/>
        <v>0</v>
      </c>
      <c r="AN27" s="21" t="str">
        <f t="shared" si="2"/>
        <v/>
      </c>
      <c r="AP27" s="21" t="str">
        <f t="shared" si="3"/>
        <v/>
      </c>
      <c r="AQ27" s="21" t="str">
        <f t="shared" si="4"/>
        <v/>
      </c>
      <c r="AR27" s="21" t="str">
        <f t="shared" si="5"/>
        <v/>
      </c>
      <c r="AS27" s="21" t="str">
        <f t="shared" si="6"/>
        <v/>
      </c>
      <c r="AT27" s="21" t="str">
        <f t="shared" si="7"/>
        <v/>
      </c>
      <c r="AU27" s="21" t="str">
        <f t="shared" si="8"/>
        <v/>
      </c>
      <c r="AV27" s="21" t="str">
        <f t="shared" si="9"/>
        <v/>
      </c>
      <c r="AW27" s="21" t="str">
        <f t="shared" si="10"/>
        <v/>
      </c>
      <c r="AX27" s="21" t="str">
        <f t="shared" si="11"/>
        <v/>
      </c>
      <c r="AY27" s="21" t="str">
        <f t="shared" si="12"/>
        <v/>
      </c>
      <c r="AZ27" s="21" t="str">
        <f t="shared" si="13"/>
        <v/>
      </c>
      <c r="BA27" s="21" t="str">
        <f t="shared" si="14"/>
        <v/>
      </c>
      <c r="BB27" s="21" t="str">
        <f t="shared" si="15"/>
        <v/>
      </c>
      <c r="BC27" s="21" t="str">
        <f t="shared" si="16"/>
        <v/>
      </c>
      <c r="BD27" s="21" t="str">
        <f t="shared" si="17"/>
        <v/>
      </c>
      <c r="BE27" s="21" t="str">
        <f t="shared" si="18"/>
        <v/>
      </c>
      <c r="BF27" s="21" t="str">
        <f t="shared" si="19"/>
        <v/>
      </c>
      <c r="BG27" s="21" t="str">
        <f t="shared" si="20"/>
        <v/>
      </c>
      <c r="BH27" s="21" t="str">
        <f t="shared" si="21"/>
        <v/>
      </c>
      <c r="BI27" s="21" t="str">
        <f t="shared" si="22"/>
        <v/>
      </c>
      <c r="BK27" s="43" t="e">
        <f>BL27/'التقرير الختامي'!$D$15</f>
        <v>#DIV/0!</v>
      </c>
      <c r="BL27" s="4">
        <f t="shared" si="23"/>
        <v>0</v>
      </c>
      <c r="BM27" s="4">
        <f t="shared" si="24"/>
        <v>0</v>
      </c>
      <c r="BN27" s="4">
        <f t="shared" si="25"/>
        <v>0</v>
      </c>
      <c r="BO27" s="240" t="str">
        <f t="shared" si="26"/>
        <v/>
      </c>
      <c r="BP27" s="4">
        <f t="shared" si="27"/>
        <v>0</v>
      </c>
      <c r="BQ27">
        <f>COUNTIF(AD:AD,"&lt;=1")</f>
        <v>2</v>
      </c>
      <c r="BS27" s="376">
        <f t="shared" si="28"/>
        <v>0</v>
      </c>
      <c r="BT27" s="376">
        <f t="shared" si="29"/>
        <v>0</v>
      </c>
      <c r="BW27" s="21">
        <f t="shared" si="30"/>
        <v>1</v>
      </c>
    </row>
    <row r="28" spans="1:75" x14ac:dyDescent="0.2">
      <c r="A28" s="439"/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AL28" s="21">
        <f t="shared" si="1"/>
        <v>0</v>
      </c>
      <c r="AN28" s="21" t="str">
        <f t="shared" si="2"/>
        <v/>
      </c>
      <c r="AP28" s="21" t="str">
        <f t="shared" si="3"/>
        <v/>
      </c>
      <c r="AQ28" s="21" t="str">
        <f t="shared" si="4"/>
        <v/>
      </c>
      <c r="AR28" s="21" t="str">
        <f t="shared" si="5"/>
        <v/>
      </c>
      <c r="AS28" s="21" t="str">
        <f t="shared" si="6"/>
        <v/>
      </c>
      <c r="AT28" s="21" t="str">
        <f t="shared" si="7"/>
        <v/>
      </c>
      <c r="AU28" s="21" t="str">
        <f t="shared" si="8"/>
        <v/>
      </c>
      <c r="AV28" s="21" t="str">
        <f t="shared" si="9"/>
        <v/>
      </c>
      <c r="AW28" s="21" t="str">
        <f t="shared" si="10"/>
        <v/>
      </c>
      <c r="AX28" s="21" t="str">
        <f t="shared" si="11"/>
        <v/>
      </c>
      <c r="AY28" s="21" t="str">
        <f t="shared" si="12"/>
        <v/>
      </c>
      <c r="AZ28" s="21" t="str">
        <f t="shared" si="13"/>
        <v/>
      </c>
      <c r="BA28" s="21" t="str">
        <f t="shared" si="14"/>
        <v/>
      </c>
      <c r="BB28" s="21" t="str">
        <f t="shared" si="15"/>
        <v/>
      </c>
      <c r="BC28" s="21" t="str">
        <f t="shared" si="16"/>
        <v/>
      </c>
      <c r="BD28" s="21" t="str">
        <f t="shared" si="17"/>
        <v/>
      </c>
      <c r="BE28" s="21" t="str">
        <f t="shared" si="18"/>
        <v/>
      </c>
      <c r="BF28" s="21" t="str">
        <f t="shared" si="19"/>
        <v/>
      </c>
      <c r="BG28" s="21" t="str">
        <f t="shared" si="20"/>
        <v/>
      </c>
      <c r="BH28" s="21" t="str">
        <f t="shared" si="21"/>
        <v/>
      </c>
      <c r="BI28" s="21" t="str">
        <f t="shared" si="22"/>
        <v/>
      </c>
      <c r="BK28" s="43" t="e">
        <f>BL28/'التقرير الختامي'!$D$15</f>
        <v>#DIV/0!</v>
      </c>
      <c r="BL28" s="4">
        <f t="shared" si="23"/>
        <v>0</v>
      </c>
      <c r="BM28" s="4">
        <f t="shared" si="24"/>
        <v>0</v>
      </c>
      <c r="BN28" s="4">
        <f t="shared" si="25"/>
        <v>0</v>
      </c>
      <c r="BO28" s="240" t="str">
        <f t="shared" si="26"/>
        <v/>
      </c>
      <c r="BP28" s="4">
        <f t="shared" si="27"/>
        <v>0</v>
      </c>
      <c r="BQ28">
        <f>COUNTIF(AE:AE,"&lt;=1")</f>
        <v>2</v>
      </c>
      <c r="BS28" s="376">
        <f t="shared" si="28"/>
        <v>0</v>
      </c>
      <c r="BT28" s="376">
        <f t="shared" si="29"/>
        <v>0</v>
      </c>
      <c r="BW28" s="21">
        <f t="shared" si="30"/>
        <v>1</v>
      </c>
    </row>
    <row r="29" spans="1:75" x14ac:dyDescent="0.2">
      <c r="A29" s="439"/>
      <c r="B29" s="439"/>
      <c r="C29" s="439"/>
      <c r="D29" s="439"/>
      <c r="E29" s="439"/>
      <c r="F29" s="439"/>
      <c r="G29" s="439"/>
      <c r="H29" s="439"/>
      <c r="I29" s="439"/>
      <c r="J29" s="439"/>
      <c r="K29" s="439"/>
      <c r="L29" s="439"/>
      <c r="M29" s="439"/>
      <c r="N29" s="439"/>
      <c r="O29" s="439"/>
      <c r="P29" s="439"/>
      <c r="Q29" s="439"/>
      <c r="R29" s="439"/>
      <c r="S29" s="439"/>
      <c r="T29" s="439"/>
      <c r="U29" s="439"/>
      <c r="V29" s="439"/>
      <c r="W29" s="439"/>
      <c r="AL29" s="21">
        <f t="shared" si="1"/>
        <v>0</v>
      </c>
      <c r="AN29" s="21" t="str">
        <f t="shared" si="2"/>
        <v/>
      </c>
      <c r="AP29" s="21" t="str">
        <f t="shared" si="3"/>
        <v/>
      </c>
      <c r="AQ29" s="21" t="str">
        <f t="shared" si="4"/>
        <v/>
      </c>
      <c r="AR29" s="21" t="str">
        <f t="shared" si="5"/>
        <v/>
      </c>
      <c r="AS29" s="21" t="str">
        <f t="shared" si="6"/>
        <v/>
      </c>
      <c r="AT29" s="21" t="str">
        <f t="shared" si="7"/>
        <v/>
      </c>
      <c r="AU29" s="21" t="str">
        <f t="shared" si="8"/>
        <v/>
      </c>
      <c r="AV29" s="21" t="str">
        <f t="shared" si="9"/>
        <v/>
      </c>
      <c r="AW29" s="21" t="str">
        <f t="shared" si="10"/>
        <v/>
      </c>
      <c r="AX29" s="21" t="str">
        <f t="shared" si="11"/>
        <v/>
      </c>
      <c r="AY29" s="21" t="str">
        <f t="shared" si="12"/>
        <v/>
      </c>
      <c r="AZ29" s="21" t="str">
        <f t="shared" si="13"/>
        <v/>
      </c>
      <c r="BA29" s="21" t="str">
        <f t="shared" si="14"/>
        <v/>
      </c>
      <c r="BB29" s="21" t="str">
        <f t="shared" si="15"/>
        <v/>
      </c>
      <c r="BC29" s="21" t="str">
        <f t="shared" si="16"/>
        <v/>
      </c>
      <c r="BD29" s="21" t="str">
        <f t="shared" si="17"/>
        <v/>
      </c>
      <c r="BE29" s="21" t="str">
        <f t="shared" si="18"/>
        <v/>
      </c>
      <c r="BF29" s="21" t="str">
        <f t="shared" si="19"/>
        <v/>
      </c>
      <c r="BG29" s="21" t="str">
        <f t="shared" si="20"/>
        <v/>
      </c>
      <c r="BH29" s="21" t="str">
        <f t="shared" si="21"/>
        <v/>
      </c>
      <c r="BI29" s="21" t="str">
        <f t="shared" si="22"/>
        <v/>
      </c>
      <c r="BK29" s="43" t="e">
        <f>BL29/'التقرير الختامي'!$D$15</f>
        <v>#DIV/0!</v>
      </c>
      <c r="BL29" s="4">
        <f t="shared" si="23"/>
        <v>0</v>
      </c>
      <c r="BM29" s="4">
        <f t="shared" si="24"/>
        <v>0</v>
      </c>
      <c r="BN29" s="4">
        <f t="shared" si="25"/>
        <v>0</v>
      </c>
      <c r="BO29" s="240" t="str">
        <f t="shared" si="26"/>
        <v/>
      </c>
      <c r="BP29" s="4">
        <f t="shared" si="27"/>
        <v>0</v>
      </c>
      <c r="BQ29">
        <f>COUNTIF(AF:AF,"&lt;=1")</f>
        <v>2</v>
      </c>
      <c r="BS29" s="376">
        <f t="shared" si="28"/>
        <v>0</v>
      </c>
      <c r="BT29" s="376">
        <f t="shared" si="29"/>
        <v>0</v>
      </c>
      <c r="BW29" s="21">
        <f t="shared" si="30"/>
        <v>1</v>
      </c>
    </row>
    <row r="30" spans="1:75" x14ac:dyDescent="0.2">
      <c r="A30" s="439"/>
      <c r="B30" s="439"/>
      <c r="C30" s="439"/>
      <c r="D30" s="439"/>
      <c r="E30" s="439"/>
      <c r="F30" s="439"/>
      <c r="G30" s="439"/>
      <c r="H30" s="439"/>
      <c r="I30" s="439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9"/>
      <c r="U30" s="439"/>
      <c r="V30" s="439"/>
      <c r="W30" s="439"/>
      <c r="AL30" s="21">
        <f t="shared" si="1"/>
        <v>0</v>
      </c>
      <c r="AN30" s="21" t="str">
        <f t="shared" si="2"/>
        <v/>
      </c>
      <c r="AP30" s="21" t="str">
        <f t="shared" si="3"/>
        <v/>
      </c>
      <c r="AQ30" s="21" t="str">
        <f t="shared" si="4"/>
        <v/>
      </c>
      <c r="AR30" s="21" t="str">
        <f t="shared" si="5"/>
        <v/>
      </c>
      <c r="AS30" s="21" t="str">
        <f t="shared" si="6"/>
        <v/>
      </c>
      <c r="AT30" s="21" t="str">
        <f t="shared" si="7"/>
        <v/>
      </c>
      <c r="AU30" s="21" t="str">
        <f t="shared" si="8"/>
        <v/>
      </c>
      <c r="AV30" s="21" t="str">
        <f t="shared" si="9"/>
        <v/>
      </c>
      <c r="AW30" s="21" t="str">
        <f t="shared" si="10"/>
        <v/>
      </c>
      <c r="AX30" s="21" t="str">
        <f t="shared" si="11"/>
        <v/>
      </c>
      <c r="AY30" s="21" t="str">
        <f t="shared" si="12"/>
        <v/>
      </c>
      <c r="AZ30" s="21" t="str">
        <f t="shared" si="13"/>
        <v/>
      </c>
      <c r="BA30" s="21" t="str">
        <f t="shared" si="14"/>
        <v/>
      </c>
      <c r="BB30" s="21" t="str">
        <f t="shared" si="15"/>
        <v/>
      </c>
      <c r="BC30" s="21" t="str">
        <f t="shared" si="16"/>
        <v/>
      </c>
      <c r="BD30" s="21" t="str">
        <f t="shared" si="17"/>
        <v/>
      </c>
      <c r="BE30" s="21" t="str">
        <f t="shared" si="18"/>
        <v/>
      </c>
      <c r="BF30" s="21" t="str">
        <f t="shared" si="19"/>
        <v/>
      </c>
      <c r="BG30" s="21" t="str">
        <f t="shared" si="20"/>
        <v/>
      </c>
      <c r="BH30" s="21" t="str">
        <f t="shared" si="21"/>
        <v/>
      </c>
      <c r="BI30" s="21" t="str">
        <f t="shared" si="22"/>
        <v/>
      </c>
      <c r="BK30" s="43" t="e">
        <f>BL30/'التقرير الختامي'!$D$15</f>
        <v>#DIV/0!</v>
      </c>
      <c r="BL30" s="4">
        <f t="shared" si="23"/>
        <v>0</v>
      </c>
      <c r="BM30" s="4">
        <f t="shared" si="24"/>
        <v>0</v>
      </c>
      <c r="BN30" s="4">
        <f t="shared" si="25"/>
        <v>0</v>
      </c>
      <c r="BO30" s="240" t="str">
        <f t="shared" si="26"/>
        <v/>
      </c>
      <c r="BP30" s="4">
        <f t="shared" si="27"/>
        <v>0</v>
      </c>
      <c r="BQ30">
        <f>COUNTIF(AG:AG,"&lt;=1")</f>
        <v>2</v>
      </c>
      <c r="BS30" s="376">
        <f t="shared" si="28"/>
        <v>0</v>
      </c>
      <c r="BT30" s="376">
        <f t="shared" si="29"/>
        <v>0</v>
      </c>
      <c r="BW30" s="21">
        <f t="shared" si="30"/>
        <v>1</v>
      </c>
    </row>
    <row r="31" spans="1:75" x14ac:dyDescent="0.2">
      <c r="A31" s="439"/>
      <c r="B31" s="439"/>
      <c r="C31" s="439"/>
      <c r="D31" s="439"/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9"/>
      <c r="U31" s="439"/>
      <c r="V31" s="439"/>
      <c r="W31" s="439"/>
      <c r="AL31" s="21">
        <f t="shared" si="1"/>
        <v>0</v>
      </c>
      <c r="AN31" s="21" t="str">
        <f t="shared" si="2"/>
        <v/>
      </c>
      <c r="AP31" s="21" t="str">
        <f t="shared" si="3"/>
        <v/>
      </c>
      <c r="AQ31" s="21" t="str">
        <f t="shared" si="4"/>
        <v/>
      </c>
      <c r="AR31" s="21" t="str">
        <f t="shared" si="5"/>
        <v/>
      </c>
      <c r="AS31" s="21" t="str">
        <f t="shared" si="6"/>
        <v/>
      </c>
      <c r="AT31" s="21" t="str">
        <f t="shared" si="7"/>
        <v/>
      </c>
      <c r="AU31" s="21" t="str">
        <f t="shared" si="8"/>
        <v/>
      </c>
      <c r="AV31" s="21" t="str">
        <f t="shared" si="9"/>
        <v/>
      </c>
      <c r="AW31" s="21" t="str">
        <f t="shared" si="10"/>
        <v/>
      </c>
      <c r="AX31" s="21" t="str">
        <f t="shared" si="11"/>
        <v/>
      </c>
      <c r="AY31" s="21" t="str">
        <f t="shared" si="12"/>
        <v/>
      </c>
      <c r="AZ31" s="21" t="str">
        <f t="shared" si="13"/>
        <v/>
      </c>
      <c r="BA31" s="21" t="str">
        <f t="shared" si="14"/>
        <v/>
      </c>
      <c r="BB31" s="21" t="str">
        <f t="shared" si="15"/>
        <v/>
      </c>
      <c r="BC31" s="21" t="str">
        <f t="shared" si="16"/>
        <v/>
      </c>
      <c r="BD31" s="21" t="str">
        <f t="shared" si="17"/>
        <v/>
      </c>
      <c r="BE31" s="21" t="str">
        <f t="shared" si="18"/>
        <v/>
      </c>
      <c r="BF31" s="21" t="str">
        <f t="shared" si="19"/>
        <v/>
      </c>
      <c r="BG31" s="21" t="str">
        <f t="shared" si="20"/>
        <v/>
      </c>
      <c r="BH31" s="21" t="str">
        <f t="shared" si="21"/>
        <v/>
      </c>
      <c r="BI31" s="21" t="str">
        <f t="shared" si="22"/>
        <v/>
      </c>
      <c r="BK31" s="43" t="e">
        <f>BL31/'التقرير الختامي'!$D$15</f>
        <v>#DIV/0!</v>
      </c>
      <c r="BL31" s="4">
        <f t="shared" si="23"/>
        <v>0</v>
      </c>
      <c r="BM31" s="4">
        <f t="shared" si="24"/>
        <v>0</v>
      </c>
      <c r="BN31" s="4">
        <f t="shared" si="25"/>
        <v>0</v>
      </c>
      <c r="BO31" s="240" t="str">
        <f t="shared" si="26"/>
        <v/>
      </c>
      <c r="BP31" s="4">
        <f t="shared" si="27"/>
        <v>0</v>
      </c>
      <c r="BQ31">
        <f>COUNTIF(AH:AH,"&lt;=1")</f>
        <v>2</v>
      </c>
      <c r="BS31" s="376">
        <f t="shared" si="28"/>
        <v>0</v>
      </c>
      <c r="BT31" s="376">
        <f t="shared" si="29"/>
        <v>0</v>
      </c>
      <c r="BW31" s="21">
        <f t="shared" si="30"/>
        <v>1</v>
      </c>
    </row>
    <row r="32" spans="1:75" x14ac:dyDescent="0.2">
      <c r="A32" s="439"/>
      <c r="B32" s="439"/>
      <c r="C32" s="439"/>
      <c r="D32" s="439"/>
      <c r="E32" s="439"/>
      <c r="F32" s="439"/>
      <c r="G32" s="439"/>
      <c r="H32" s="439"/>
      <c r="I32" s="439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9"/>
      <c r="U32" s="439"/>
      <c r="V32" s="439"/>
      <c r="W32" s="439"/>
      <c r="AL32" s="21">
        <f t="shared" si="1"/>
        <v>0</v>
      </c>
      <c r="AN32" s="21" t="str">
        <f t="shared" si="2"/>
        <v/>
      </c>
      <c r="AP32" s="21" t="str">
        <f t="shared" si="3"/>
        <v/>
      </c>
      <c r="AQ32" s="21" t="str">
        <f t="shared" si="4"/>
        <v/>
      </c>
      <c r="AR32" s="21" t="str">
        <f t="shared" si="5"/>
        <v/>
      </c>
      <c r="AS32" s="21" t="str">
        <f t="shared" si="6"/>
        <v/>
      </c>
      <c r="AT32" s="21" t="str">
        <f t="shared" si="7"/>
        <v/>
      </c>
      <c r="AU32" s="21" t="str">
        <f t="shared" si="8"/>
        <v/>
      </c>
      <c r="AV32" s="21" t="str">
        <f t="shared" si="9"/>
        <v/>
      </c>
      <c r="AW32" s="21" t="str">
        <f t="shared" si="10"/>
        <v/>
      </c>
      <c r="AX32" s="21" t="str">
        <f t="shared" si="11"/>
        <v/>
      </c>
      <c r="AY32" s="21" t="str">
        <f t="shared" si="12"/>
        <v/>
      </c>
      <c r="AZ32" s="21" t="str">
        <f t="shared" si="13"/>
        <v/>
      </c>
      <c r="BA32" s="21" t="str">
        <f t="shared" si="14"/>
        <v/>
      </c>
      <c r="BB32" s="21" t="str">
        <f t="shared" si="15"/>
        <v/>
      </c>
      <c r="BC32" s="21" t="str">
        <f t="shared" si="16"/>
        <v/>
      </c>
      <c r="BD32" s="21" t="str">
        <f t="shared" si="17"/>
        <v/>
      </c>
      <c r="BE32" s="21" t="str">
        <f t="shared" si="18"/>
        <v/>
      </c>
      <c r="BF32" s="21" t="str">
        <f t="shared" si="19"/>
        <v/>
      </c>
      <c r="BG32" s="21" t="str">
        <f t="shared" si="20"/>
        <v/>
      </c>
      <c r="BH32" s="21" t="str">
        <f t="shared" si="21"/>
        <v/>
      </c>
      <c r="BI32" s="21" t="str">
        <f t="shared" si="22"/>
        <v/>
      </c>
      <c r="BK32" s="43" t="e">
        <f>BL32/'التقرير الختامي'!$D$15</f>
        <v>#DIV/0!</v>
      </c>
      <c r="BL32" s="4">
        <f t="shared" si="23"/>
        <v>0</v>
      </c>
      <c r="BM32" s="4">
        <f t="shared" si="24"/>
        <v>0</v>
      </c>
      <c r="BN32" s="4">
        <f t="shared" si="25"/>
        <v>0</v>
      </c>
      <c r="BO32" s="240" t="str">
        <f t="shared" si="26"/>
        <v/>
      </c>
      <c r="BP32" s="4">
        <f t="shared" si="27"/>
        <v>0</v>
      </c>
      <c r="BQ32">
        <f>COUNTIF(AI:AI,"&lt;=1")</f>
        <v>0</v>
      </c>
      <c r="BS32" s="376">
        <f t="shared" si="28"/>
        <v>0</v>
      </c>
      <c r="BT32" s="376">
        <f t="shared" si="29"/>
        <v>0</v>
      </c>
      <c r="BW32" s="21">
        <f t="shared" si="30"/>
        <v>1</v>
      </c>
    </row>
    <row r="33" spans="1:75" x14ac:dyDescent="0.2">
      <c r="A33" s="439"/>
      <c r="B33" s="439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9"/>
      <c r="U33" s="439"/>
      <c r="V33" s="439"/>
      <c r="W33" s="439"/>
      <c r="AL33" s="21">
        <f t="shared" si="1"/>
        <v>0</v>
      </c>
      <c r="AN33" s="21" t="str">
        <f t="shared" si="2"/>
        <v/>
      </c>
      <c r="AP33" s="21" t="str">
        <f t="shared" si="3"/>
        <v/>
      </c>
      <c r="AQ33" s="21" t="str">
        <f t="shared" si="4"/>
        <v/>
      </c>
      <c r="AR33" s="21" t="str">
        <f t="shared" si="5"/>
        <v/>
      </c>
      <c r="AS33" s="21" t="str">
        <f t="shared" si="6"/>
        <v/>
      </c>
      <c r="AT33" s="21" t="str">
        <f t="shared" si="7"/>
        <v/>
      </c>
      <c r="AU33" s="21" t="str">
        <f t="shared" si="8"/>
        <v/>
      </c>
      <c r="AV33" s="21" t="str">
        <f t="shared" si="9"/>
        <v/>
      </c>
      <c r="AW33" s="21" t="str">
        <f t="shared" si="10"/>
        <v/>
      </c>
      <c r="AX33" s="21" t="str">
        <f t="shared" si="11"/>
        <v/>
      </c>
      <c r="AY33" s="21" t="str">
        <f t="shared" si="12"/>
        <v/>
      </c>
      <c r="AZ33" s="21" t="str">
        <f t="shared" si="13"/>
        <v/>
      </c>
      <c r="BA33" s="21" t="str">
        <f t="shared" si="14"/>
        <v/>
      </c>
      <c r="BB33" s="21" t="str">
        <f t="shared" si="15"/>
        <v/>
      </c>
      <c r="BC33" s="21" t="str">
        <f t="shared" si="16"/>
        <v/>
      </c>
      <c r="BD33" s="21" t="str">
        <f t="shared" si="17"/>
        <v/>
      </c>
      <c r="BE33" s="21" t="str">
        <f t="shared" si="18"/>
        <v/>
      </c>
      <c r="BF33" s="21" t="str">
        <f t="shared" si="19"/>
        <v/>
      </c>
      <c r="BG33" s="21" t="str">
        <f t="shared" si="20"/>
        <v/>
      </c>
      <c r="BH33" s="21" t="str">
        <f t="shared" si="21"/>
        <v/>
      </c>
      <c r="BI33" s="21" t="str">
        <f t="shared" si="22"/>
        <v/>
      </c>
      <c r="BK33" s="43" t="e">
        <f>BL33/'التقرير الختامي'!$D$15</f>
        <v>#DIV/0!</v>
      </c>
      <c r="BL33" s="4">
        <f t="shared" si="23"/>
        <v>0</v>
      </c>
      <c r="BM33" s="4">
        <f t="shared" si="24"/>
        <v>0</v>
      </c>
      <c r="BN33" s="4">
        <f t="shared" si="25"/>
        <v>0</v>
      </c>
      <c r="BO33" s="240" t="str">
        <f t="shared" si="26"/>
        <v/>
      </c>
      <c r="BP33" s="4">
        <f t="shared" si="27"/>
        <v>0</v>
      </c>
      <c r="BQ33">
        <f>COUNTIF(AJ:AJ,"&lt;=1")</f>
        <v>0</v>
      </c>
      <c r="BS33" s="376">
        <f t="shared" si="28"/>
        <v>0</v>
      </c>
      <c r="BT33" s="376">
        <f t="shared" si="29"/>
        <v>0</v>
      </c>
      <c r="BW33" s="21">
        <f t="shared" si="30"/>
        <v>1</v>
      </c>
    </row>
    <row r="34" spans="1:75" x14ac:dyDescent="0.2">
      <c r="A34" s="439"/>
      <c r="B34" s="439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9"/>
      <c r="U34" s="439"/>
      <c r="V34" s="439"/>
      <c r="W34" s="439"/>
      <c r="AL34" s="21">
        <f t="shared" si="1"/>
        <v>0</v>
      </c>
      <c r="AN34" s="21" t="str">
        <f t="shared" si="2"/>
        <v/>
      </c>
      <c r="AP34" s="21" t="str">
        <f t="shared" si="3"/>
        <v/>
      </c>
      <c r="AQ34" s="21" t="str">
        <f t="shared" si="4"/>
        <v/>
      </c>
      <c r="AR34" s="21" t="str">
        <f t="shared" si="5"/>
        <v/>
      </c>
      <c r="AS34" s="21" t="str">
        <f t="shared" si="6"/>
        <v/>
      </c>
      <c r="AT34" s="21" t="str">
        <f t="shared" si="7"/>
        <v/>
      </c>
      <c r="AU34" s="21" t="str">
        <f t="shared" si="8"/>
        <v/>
      </c>
      <c r="AV34" s="21" t="str">
        <f t="shared" si="9"/>
        <v/>
      </c>
      <c r="AW34" s="21" t="str">
        <f t="shared" si="10"/>
        <v/>
      </c>
      <c r="AX34" s="21" t="str">
        <f t="shared" si="11"/>
        <v/>
      </c>
      <c r="AY34" s="21" t="str">
        <f t="shared" si="12"/>
        <v/>
      </c>
      <c r="AZ34" s="21" t="str">
        <f t="shared" si="13"/>
        <v/>
      </c>
      <c r="BA34" s="21" t="str">
        <f t="shared" si="14"/>
        <v/>
      </c>
      <c r="BB34" s="21" t="str">
        <f t="shared" si="15"/>
        <v/>
      </c>
      <c r="BC34" s="21" t="str">
        <f t="shared" si="16"/>
        <v/>
      </c>
      <c r="BD34" s="21" t="str">
        <f t="shared" si="17"/>
        <v/>
      </c>
      <c r="BE34" s="21" t="str">
        <f t="shared" si="18"/>
        <v/>
      </c>
      <c r="BF34" s="21" t="str">
        <f t="shared" si="19"/>
        <v/>
      </c>
      <c r="BG34" s="21" t="str">
        <f t="shared" si="20"/>
        <v/>
      </c>
      <c r="BH34" s="21" t="str">
        <f t="shared" si="21"/>
        <v/>
      </c>
      <c r="BI34" s="21" t="str">
        <f t="shared" si="22"/>
        <v/>
      </c>
      <c r="BK34" s="43" t="e">
        <f>BL34/'التقرير الختامي'!$D$15</f>
        <v>#DIV/0!</v>
      </c>
      <c r="BL34" s="4">
        <f t="shared" si="23"/>
        <v>0</v>
      </c>
      <c r="BM34" s="4">
        <f t="shared" si="24"/>
        <v>0</v>
      </c>
      <c r="BN34" s="4">
        <f t="shared" si="25"/>
        <v>0</v>
      </c>
      <c r="BO34" s="240" t="str">
        <f t="shared" si="26"/>
        <v/>
      </c>
      <c r="BP34" s="4">
        <f t="shared" si="27"/>
        <v>0</v>
      </c>
      <c r="BQ34">
        <f>COUNTIF(AK:AK,"&lt;=1")</f>
        <v>0</v>
      </c>
      <c r="BS34" s="376">
        <f t="shared" si="28"/>
        <v>0</v>
      </c>
      <c r="BT34" s="376">
        <f t="shared" si="29"/>
        <v>0</v>
      </c>
      <c r="BW34" s="21">
        <f t="shared" si="30"/>
        <v>1</v>
      </c>
    </row>
    <row r="35" spans="1:75" x14ac:dyDescent="0.2">
      <c r="A35" s="375"/>
      <c r="B35" s="375"/>
      <c r="C35" s="375"/>
      <c r="D35" s="375"/>
      <c r="E35" s="375"/>
      <c r="F35" s="375"/>
      <c r="G35" s="375"/>
      <c r="H35" s="375"/>
      <c r="I35" s="375"/>
      <c r="J35" s="375"/>
      <c r="K35" s="375"/>
      <c r="L35" s="375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AL35" s="21">
        <f t="shared" si="1"/>
        <v>0</v>
      </c>
      <c r="AN35" s="21" t="str">
        <f t="shared" si="2"/>
        <v/>
      </c>
      <c r="AP35" s="21" t="str">
        <f t="shared" si="3"/>
        <v/>
      </c>
      <c r="AQ35" s="21" t="str">
        <f t="shared" si="4"/>
        <v/>
      </c>
      <c r="AR35" s="21" t="str">
        <f t="shared" si="5"/>
        <v/>
      </c>
      <c r="AS35" s="21" t="str">
        <f t="shared" si="6"/>
        <v/>
      </c>
      <c r="AT35" s="21" t="str">
        <f t="shared" si="7"/>
        <v/>
      </c>
      <c r="AU35" s="21" t="str">
        <f t="shared" si="8"/>
        <v/>
      </c>
      <c r="AV35" s="21" t="str">
        <f t="shared" si="9"/>
        <v/>
      </c>
      <c r="AW35" s="21" t="str">
        <f t="shared" si="10"/>
        <v/>
      </c>
      <c r="AX35" s="21" t="str">
        <f t="shared" si="11"/>
        <v/>
      </c>
      <c r="AY35" s="21" t="str">
        <f t="shared" si="12"/>
        <v/>
      </c>
      <c r="AZ35" s="21" t="str">
        <f t="shared" si="13"/>
        <v/>
      </c>
      <c r="BA35" s="21" t="str">
        <f t="shared" si="14"/>
        <v/>
      </c>
      <c r="BB35" s="21" t="str">
        <f t="shared" si="15"/>
        <v/>
      </c>
      <c r="BC35" s="21" t="str">
        <f t="shared" si="16"/>
        <v/>
      </c>
      <c r="BD35" s="21" t="str">
        <f t="shared" si="17"/>
        <v/>
      </c>
      <c r="BE35" s="21" t="str">
        <f t="shared" si="18"/>
        <v/>
      </c>
      <c r="BF35" s="21" t="str">
        <f t="shared" si="19"/>
        <v/>
      </c>
      <c r="BG35" s="21" t="str">
        <f t="shared" si="20"/>
        <v/>
      </c>
      <c r="BH35" s="21" t="str">
        <f t="shared" si="21"/>
        <v/>
      </c>
      <c r="BI35" s="21" t="str">
        <f t="shared" si="22"/>
        <v/>
      </c>
      <c r="BK35" s="43" t="e">
        <f>BL35/'التقرير الختامي'!$D$15</f>
        <v>#DIV/0!</v>
      </c>
      <c r="BL35" s="4">
        <f t="shared" si="23"/>
        <v>0</v>
      </c>
      <c r="BM35" s="4">
        <f t="shared" si="24"/>
        <v>0</v>
      </c>
      <c r="BN35" s="4">
        <f t="shared" si="25"/>
        <v>0</v>
      </c>
      <c r="BO35" s="240" t="str">
        <f t="shared" si="26"/>
        <v/>
      </c>
      <c r="BP35" s="4">
        <f t="shared" si="27"/>
        <v>0</v>
      </c>
      <c r="BQ35">
        <f>COUNTIF(AL:AL,"&lt;=1")</f>
        <v>187</v>
      </c>
      <c r="BS35" s="376">
        <f t="shared" si="28"/>
        <v>0</v>
      </c>
      <c r="BT35" s="376">
        <f t="shared" si="29"/>
        <v>0</v>
      </c>
      <c r="BW35" s="21">
        <f t="shared" si="30"/>
        <v>1</v>
      </c>
    </row>
    <row r="36" spans="1:75" x14ac:dyDescent="0.2">
      <c r="A36" s="375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AL36" s="21">
        <f t="shared" si="1"/>
        <v>0</v>
      </c>
      <c r="AN36" s="21" t="str">
        <f t="shared" si="2"/>
        <v/>
      </c>
      <c r="AP36" s="21" t="str">
        <f t="shared" si="3"/>
        <v/>
      </c>
      <c r="AQ36" s="21" t="str">
        <f t="shared" si="4"/>
        <v/>
      </c>
      <c r="AR36" s="21" t="str">
        <f t="shared" si="5"/>
        <v/>
      </c>
      <c r="AS36" s="21" t="str">
        <f t="shared" si="6"/>
        <v/>
      </c>
      <c r="AT36" s="21" t="str">
        <f t="shared" si="7"/>
        <v/>
      </c>
      <c r="AU36" s="21" t="str">
        <f t="shared" si="8"/>
        <v/>
      </c>
      <c r="AV36" s="21" t="str">
        <f t="shared" si="9"/>
        <v/>
      </c>
      <c r="AW36" s="21" t="str">
        <f t="shared" si="10"/>
        <v/>
      </c>
      <c r="AX36" s="21" t="str">
        <f t="shared" si="11"/>
        <v/>
      </c>
      <c r="AY36" s="21" t="str">
        <f t="shared" si="12"/>
        <v/>
      </c>
      <c r="AZ36" s="21" t="str">
        <f t="shared" si="13"/>
        <v/>
      </c>
      <c r="BA36" s="21" t="str">
        <f t="shared" si="14"/>
        <v/>
      </c>
      <c r="BB36" s="21" t="str">
        <f t="shared" si="15"/>
        <v/>
      </c>
      <c r="BC36" s="21" t="str">
        <f t="shared" si="16"/>
        <v/>
      </c>
      <c r="BD36" s="21" t="str">
        <f t="shared" si="17"/>
        <v/>
      </c>
      <c r="BE36" s="21" t="str">
        <f t="shared" si="18"/>
        <v/>
      </c>
      <c r="BF36" s="21" t="str">
        <f t="shared" si="19"/>
        <v/>
      </c>
      <c r="BG36" s="21" t="str">
        <f t="shared" si="20"/>
        <v/>
      </c>
      <c r="BH36" s="21" t="str">
        <f t="shared" si="21"/>
        <v/>
      </c>
      <c r="BI36" s="21" t="str">
        <f t="shared" si="22"/>
        <v/>
      </c>
      <c r="BK36" s="43" t="e">
        <f>BL36/'التقرير الختامي'!$D$15</f>
        <v>#DIV/0!</v>
      </c>
      <c r="BL36" s="4">
        <f t="shared" si="23"/>
        <v>0</v>
      </c>
      <c r="BM36" s="4">
        <f t="shared" si="24"/>
        <v>0</v>
      </c>
      <c r="BN36" s="4">
        <f t="shared" si="25"/>
        <v>0</v>
      </c>
      <c r="BO36" s="240" t="str">
        <f t="shared" si="26"/>
        <v/>
      </c>
      <c r="BP36" s="4">
        <f t="shared" si="27"/>
        <v>0</v>
      </c>
      <c r="BS36" s="376">
        <f t="shared" si="28"/>
        <v>0</v>
      </c>
      <c r="BT36" s="376">
        <f t="shared" si="29"/>
        <v>0</v>
      </c>
      <c r="BW36" s="21">
        <f t="shared" si="30"/>
        <v>1</v>
      </c>
    </row>
    <row r="37" spans="1:75" x14ac:dyDescent="0.2">
      <c r="A37" s="375"/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AL37" s="21">
        <f t="shared" si="1"/>
        <v>0</v>
      </c>
      <c r="AN37" s="21" t="str">
        <f t="shared" si="2"/>
        <v/>
      </c>
      <c r="AP37" s="21" t="str">
        <f t="shared" si="3"/>
        <v/>
      </c>
      <c r="AQ37" s="21" t="str">
        <f t="shared" si="4"/>
        <v/>
      </c>
      <c r="AR37" s="21" t="str">
        <f t="shared" si="5"/>
        <v/>
      </c>
      <c r="AS37" s="21" t="str">
        <f t="shared" si="6"/>
        <v/>
      </c>
      <c r="AT37" s="21" t="str">
        <f t="shared" si="7"/>
        <v/>
      </c>
      <c r="AU37" s="21" t="str">
        <f t="shared" si="8"/>
        <v/>
      </c>
      <c r="AV37" s="21" t="str">
        <f t="shared" si="9"/>
        <v/>
      </c>
      <c r="AW37" s="21" t="str">
        <f t="shared" si="10"/>
        <v/>
      </c>
      <c r="AX37" s="21" t="str">
        <f t="shared" si="11"/>
        <v/>
      </c>
      <c r="AY37" s="21" t="str">
        <f t="shared" si="12"/>
        <v/>
      </c>
      <c r="AZ37" s="21" t="str">
        <f t="shared" si="13"/>
        <v/>
      </c>
      <c r="BA37" s="21" t="str">
        <f t="shared" si="14"/>
        <v/>
      </c>
      <c r="BB37" s="21" t="str">
        <f t="shared" si="15"/>
        <v/>
      </c>
      <c r="BC37" s="21" t="str">
        <f t="shared" si="16"/>
        <v/>
      </c>
      <c r="BD37" s="21" t="str">
        <f t="shared" si="17"/>
        <v/>
      </c>
      <c r="BE37" s="21" t="str">
        <f t="shared" si="18"/>
        <v/>
      </c>
      <c r="BF37" s="21" t="str">
        <f t="shared" si="19"/>
        <v/>
      </c>
      <c r="BG37" s="21" t="str">
        <f t="shared" si="20"/>
        <v/>
      </c>
      <c r="BH37" s="21" t="str">
        <f t="shared" si="21"/>
        <v/>
      </c>
      <c r="BI37" s="21" t="str">
        <f t="shared" si="22"/>
        <v/>
      </c>
      <c r="BK37" s="43" t="e">
        <f>BL37/'التقرير الختامي'!$D$15</f>
        <v>#DIV/0!</v>
      </c>
      <c r="BL37" s="4">
        <f t="shared" si="23"/>
        <v>0</v>
      </c>
      <c r="BM37" s="4">
        <f t="shared" si="24"/>
        <v>0</v>
      </c>
      <c r="BN37" s="4">
        <f t="shared" si="25"/>
        <v>0</v>
      </c>
      <c r="BO37" s="240" t="str">
        <f t="shared" si="26"/>
        <v/>
      </c>
      <c r="BP37" s="4">
        <f t="shared" si="27"/>
        <v>0</v>
      </c>
      <c r="BS37" s="376">
        <f t="shared" si="28"/>
        <v>0</v>
      </c>
      <c r="BT37" s="376">
        <f t="shared" si="29"/>
        <v>0</v>
      </c>
      <c r="BW37" s="21">
        <f t="shared" si="30"/>
        <v>1</v>
      </c>
    </row>
    <row r="38" spans="1:75" x14ac:dyDescent="0.2">
      <c r="A38" s="375"/>
      <c r="B38" s="375"/>
      <c r="C38" s="375"/>
      <c r="D38" s="375"/>
      <c r="E38" s="375"/>
      <c r="F38" s="375"/>
      <c r="G38" s="375"/>
      <c r="H38" s="375"/>
      <c r="I38" s="375"/>
      <c r="J38" s="375"/>
      <c r="K38" s="375"/>
      <c r="L38" s="375"/>
      <c r="M38" s="375"/>
      <c r="N38" s="375"/>
      <c r="O38" s="375"/>
      <c r="P38" s="375"/>
      <c r="Q38" s="375"/>
      <c r="R38" s="375"/>
      <c r="S38" s="375"/>
      <c r="T38" s="375"/>
      <c r="U38" s="375"/>
      <c r="V38" s="375"/>
      <c r="W38" s="375"/>
      <c r="AL38" s="21">
        <f t="shared" si="1"/>
        <v>0</v>
      </c>
      <c r="AN38" s="21" t="str">
        <f t="shared" si="2"/>
        <v/>
      </c>
      <c r="AP38" s="21" t="str">
        <f t="shared" si="3"/>
        <v/>
      </c>
      <c r="AQ38" s="21" t="str">
        <f t="shared" si="4"/>
        <v/>
      </c>
      <c r="AR38" s="21" t="str">
        <f t="shared" si="5"/>
        <v/>
      </c>
      <c r="AS38" s="21" t="str">
        <f t="shared" si="6"/>
        <v/>
      </c>
      <c r="AT38" s="21" t="str">
        <f t="shared" si="7"/>
        <v/>
      </c>
      <c r="AU38" s="21" t="str">
        <f t="shared" si="8"/>
        <v/>
      </c>
      <c r="AV38" s="21" t="str">
        <f t="shared" si="9"/>
        <v/>
      </c>
      <c r="AW38" s="21" t="str">
        <f t="shared" si="10"/>
        <v/>
      </c>
      <c r="AX38" s="21" t="str">
        <f t="shared" si="11"/>
        <v/>
      </c>
      <c r="AY38" s="21" t="str">
        <f t="shared" si="12"/>
        <v/>
      </c>
      <c r="AZ38" s="21" t="str">
        <f t="shared" si="13"/>
        <v/>
      </c>
      <c r="BA38" s="21" t="str">
        <f t="shared" si="14"/>
        <v/>
      </c>
      <c r="BB38" s="21" t="str">
        <f t="shared" si="15"/>
        <v/>
      </c>
      <c r="BC38" s="21" t="str">
        <f t="shared" si="16"/>
        <v/>
      </c>
      <c r="BD38" s="21" t="str">
        <f t="shared" si="17"/>
        <v/>
      </c>
      <c r="BE38" s="21" t="str">
        <f t="shared" si="18"/>
        <v/>
      </c>
      <c r="BF38" s="21" t="str">
        <f t="shared" si="19"/>
        <v/>
      </c>
      <c r="BG38" s="21" t="str">
        <f t="shared" si="20"/>
        <v/>
      </c>
      <c r="BH38" s="21" t="str">
        <f t="shared" si="21"/>
        <v/>
      </c>
      <c r="BI38" s="21" t="str">
        <f t="shared" si="22"/>
        <v/>
      </c>
      <c r="BK38" s="43" t="e">
        <f>BL38/'التقرير الختامي'!$D$15</f>
        <v>#DIV/0!</v>
      </c>
      <c r="BL38" s="4">
        <f t="shared" si="23"/>
        <v>0</v>
      </c>
      <c r="BM38" s="4">
        <f t="shared" si="24"/>
        <v>0</v>
      </c>
      <c r="BN38" s="4">
        <f t="shared" si="25"/>
        <v>0</v>
      </c>
      <c r="BO38" s="240" t="str">
        <f t="shared" si="26"/>
        <v/>
      </c>
      <c r="BP38" s="4">
        <f t="shared" si="27"/>
        <v>0</v>
      </c>
      <c r="BS38" s="376">
        <f t="shared" si="28"/>
        <v>0</v>
      </c>
      <c r="BT38" s="376">
        <f t="shared" si="29"/>
        <v>0</v>
      </c>
      <c r="BW38" s="21">
        <f t="shared" si="30"/>
        <v>1</v>
      </c>
    </row>
    <row r="39" spans="1:75" x14ac:dyDescent="0.2">
      <c r="A39" s="375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AL39" s="21">
        <f t="shared" si="1"/>
        <v>0</v>
      </c>
      <c r="AN39" s="21" t="str">
        <f t="shared" si="2"/>
        <v/>
      </c>
      <c r="AP39" s="21" t="str">
        <f t="shared" si="3"/>
        <v/>
      </c>
      <c r="AQ39" s="21" t="str">
        <f t="shared" si="4"/>
        <v/>
      </c>
      <c r="AR39" s="21" t="str">
        <f t="shared" si="5"/>
        <v/>
      </c>
      <c r="AS39" s="21" t="str">
        <f t="shared" si="6"/>
        <v/>
      </c>
      <c r="AT39" s="21" t="str">
        <f t="shared" si="7"/>
        <v/>
      </c>
      <c r="AU39" s="21" t="str">
        <f t="shared" si="8"/>
        <v/>
      </c>
      <c r="AV39" s="21" t="str">
        <f t="shared" si="9"/>
        <v/>
      </c>
      <c r="AW39" s="21" t="str">
        <f t="shared" si="10"/>
        <v/>
      </c>
      <c r="AX39" s="21" t="str">
        <f t="shared" si="11"/>
        <v/>
      </c>
      <c r="AY39" s="21" t="str">
        <f t="shared" si="12"/>
        <v/>
      </c>
      <c r="AZ39" s="21" t="str">
        <f t="shared" si="13"/>
        <v/>
      </c>
      <c r="BA39" s="21" t="str">
        <f t="shared" si="14"/>
        <v/>
      </c>
      <c r="BB39" s="21" t="str">
        <f t="shared" si="15"/>
        <v/>
      </c>
      <c r="BC39" s="21" t="str">
        <f t="shared" si="16"/>
        <v/>
      </c>
      <c r="BD39" s="21" t="str">
        <f t="shared" si="17"/>
        <v/>
      </c>
      <c r="BE39" s="21" t="str">
        <f t="shared" si="18"/>
        <v/>
      </c>
      <c r="BF39" s="21" t="str">
        <f t="shared" si="19"/>
        <v/>
      </c>
      <c r="BG39" s="21" t="str">
        <f t="shared" si="20"/>
        <v/>
      </c>
      <c r="BH39" s="21" t="str">
        <f t="shared" si="21"/>
        <v/>
      </c>
      <c r="BI39" s="21" t="str">
        <f t="shared" si="22"/>
        <v/>
      </c>
      <c r="BK39" s="43" t="e">
        <f>BL39/'التقرير الختامي'!$D$15</f>
        <v>#DIV/0!</v>
      </c>
      <c r="BL39" s="4">
        <f t="shared" si="23"/>
        <v>0</v>
      </c>
      <c r="BM39" s="4">
        <f t="shared" si="24"/>
        <v>0</v>
      </c>
      <c r="BN39" s="4">
        <f t="shared" si="25"/>
        <v>0</v>
      </c>
      <c r="BO39" s="240" t="str">
        <f t="shared" si="26"/>
        <v/>
      </c>
      <c r="BP39" s="4">
        <f t="shared" si="27"/>
        <v>0</v>
      </c>
      <c r="BS39" s="376">
        <f t="shared" si="28"/>
        <v>0</v>
      </c>
      <c r="BT39" s="376">
        <f t="shared" si="29"/>
        <v>0</v>
      </c>
      <c r="BW39" s="21">
        <f t="shared" si="30"/>
        <v>1</v>
      </c>
    </row>
    <row r="40" spans="1:75" x14ac:dyDescent="0.2">
      <c r="A40" s="375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AL40" s="21">
        <f t="shared" si="1"/>
        <v>0</v>
      </c>
      <c r="AN40" s="21" t="str">
        <f t="shared" si="2"/>
        <v/>
      </c>
      <c r="AP40" s="21" t="str">
        <f t="shared" si="3"/>
        <v/>
      </c>
      <c r="AQ40" s="21" t="str">
        <f t="shared" si="4"/>
        <v/>
      </c>
      <c r="AR40" s="21" t="str">
        <f t="shared" si="5"/>
        <v/>
      </c>
      <c r="AS40" s="21" t="str">
        <f t="shared" si="6"/>
        <v/>
      </c>
      <c r="AT40" s="21" t="str">
        <f t="shared" si="7"/>
        <v/>
      </c>
      <c r="AU40" s="21" t="str">
        <f t="shared" si="8"/>
        <v/>
      </c>
      <c r="AV40" s="21" t="str">
        <f t="shared" si="9"/>
        <v/>
      </c>
      <c r="AW40" s="21" t="str">
        <f t="shared" si="10"/>
        <v/>
      </c>
      <c r="AX40" s="21" t="str">
        <f t="shared" si="11"/>
        <v/>
      </c>
      <c r="AY40" s="21" t="str">
        <f t="shared" si="12"/>
        <v/>
      </c>
      <c r="AZ40" s="21" t="str">
        <f t="shared" si="13"/>
        <v/>
      </c>
      <c r="BA40" s="21" t="str">
        <f t="shared" si="14"/>
        <v/>
      </c>
      <c r="BB40" s="21" t="str">
        <f t="shared" si="15"/>
        <v/>
      </c>
      <c r="BC40" s="21" t="str">
        <f t="shared" si="16"/>
        <v/>
      </c>
      <c r="BD40" s="21" t="str">
        <f t="shared" si="17"/>
        <v/>
      </c>
      <c r="BE40" s="21" t="str">
        <f t="shared" si="18"/>
        <v/>
      </c>
      <c r="BF40" s="21" t="str">
        <f t="shared" si="19"/>
        <v/>
      </c>
      <c r="BG40" s="21" t="str">
        <f t="shared" si="20"/>
        <v/>
      </c>
      <c r="BH40" s="21" t="str">
        <f t="shared" si="21"/>
        <v/>
      </c>
      <c r="BI40" s="21" t="str">
        <f t="shared" si="22"/>
        <v/>
      </c>
      <c r="BK40" s="43" t="e">
        <f>BL40/'التقرير الختامي'!$D$15</f>
        <v>#DIV/0!</v>
      </c>
      <c r="BL40" s="4">
        <f t="shared" si="23"/>
        <v>0</v>
      </c>
      <c r="BM40" s="4">
        <f t="shared" si="24"/>
        <v>0</v>
      </c>
      <c r="BN40" s="4">
        <f t="shared" si="25"/>
        <v>0</v>
      </c>
      <c r="BO40" s="240" t="str">
        <f t="shared" si="26"/>
        <v/>
      </c>
      <c r="BP40" s="4">
        <f t="shared" si="27"/>
        <v>0</v>
      </c>
      <c r="BS40" s="376">
        <f t="shared" si="28"/>
        <v>0</v>
      </c>
      <c r="BT40" s="376">
        <f t="shared" si="29"/>
        <v>0</v>
      </c>
      <c r="BW40" s="21">
        <f t="shared" si="30"/>
        <v>1</v>
      </c>
    </row>
    <row r="41" spans="1:75" x14ac:dyDescent="0.2">
      <c r="A41" s="375"/>
      <c r="B41" s="375"/>
      <c r="C41" s="375"/>
      <c r="D41" s="375"/>
      <c r="E41" s="375"/>
      <c r="F41" s="375"/>
      <c r="G41" s="375"/>
      <c r="H41" s="375"/>
      <c r="I41" s="375"/>
      <c r="J41" s="375"/>
      <c r="K41" s="375"/>
      <c r="L41" s="375"/>
      <c r="M41" s="375"/>
      <c r="N41" s="375"/>
      <c r="O41" s="375"/>
      <c r="P41" s="375"/>
      <c r="Q41" s="375"/>
      <c r="R41" s="375"/>
      <c r="S41" s="375"/>
      <c r="T41" s="375"/>
      <c r="U41" s="375"/>
      <c r="V41" s="375"/>
      <c r="W41" s="375"/>
      <c r="AL41" s="21">
        <f t="shared" si="1"/>
        <v>0</v>
      </c>
      <c r="AN41" s="21" t="str">
        <f t="shared" si="2"/>
        <v/>
      </c>
      <c r="AP41" s="21" t="str">
        <f t="shared" si="3"/>
        <v/>
      </c>
      <c r="AQ41" s="21" t="str">
        <f t="shared" si="4"/>
        <v/>
      </c>
      <c r="AR41" s="21" t="str">
        <f t="shared" si="5"/>
        <v/>
      </c>
      <c r="AS41" s="21" t="str">
        <f t="shared" si="6"/>
        <v/>
      </c>
      <c r="AT41" s="21" t="str">
        <f t="shared" si="7"/>
        <v/>
      </c>
      <c r="AU41" s="21" t="str">
        <f t="shared" si="8"/>
        <v/>
      </c>
      <c r="AV41" s="21" t="str">
        <f t="shared" si="9"/>
        <v/>
      </c>
      <c r="AW41" s="21" t="str">
        <f t="shared" si="10"/>
        <v/>
      </c>
      <c r="AX41" s="21" t="str">
        <f t="shared" si="11"/>
        <v/>
      </c>
      <c r="AY41" s="21" t="str">
        <f t="shared" si="12"/>
        <v/>
      </c>
      <c r="AZ41" s="21" t="str">
        <f t="shared" si="13"/>
        <v/>
      </c>
      <c r="BA41" s="21" t="str">
        <f t="shared" si="14"/>
        <v/>
      </c>
      <c r="BB41" s="21" t="str">
        <f t="shared" si="15"/>
        <v/>
      </c>
      <c r="BC41" s="21" t="str">
        <f t="shared" si="16"/>
        <v/>
      </c>
      <c r="BD41" s="21" t="str">
        <f t="shared" si="17"/>
        <v/>
      </c>
      <c r="BE41" s="21" t="str">
        <f t="shared" si="18"/>
        <v/>
      </c>
      <c r="BF41" s="21" t="str">
        <f t="shared" si="19"/>
        <v/>
      </c>
      <c r="BG41" s="21" t="str">
        <f t="shared" si="20"/>
        <v/>
      </c>
      <c r="BH41" s="21" t="str">
        <f t="shared" si="21"/>
        <v/>
      </c>
      <c r="BI41" s="21" t="str">
        <f t="shared" si="22"/>
        <v/>
      </c>
      <c r="BK41" s="43" t="e">
        <f>BL41/'التقرير الختامي'!$D$15</f>
        <v>#DIV/0!</v>
      </c>
      <c r="BL41" s="4">
        <f t="shared" si="23"/>
        <v>0</v>
      </c>
      <c r="BM41" s="4">
        <f t="shared" si="24"/>
        <v>0</v>
      </c>
      <c r="BN41" s="4">
        <f t="shared" si="25"/>
        <v>0</v>
      </c>
      <c r="BO41" s="240" t="str">
        <f t="shared" si="26"/>
        <v/>
      </c>
      <c r="BP41" s="4">
        <f t="shared" si="27"/>
        <v>0</v>
      </c>
      <c r="BS41" s="376">
        <f t="shared" si="28"/>
        <v>0</v>
      </c>
      <c r="BT41" s="376">
        <f t="shared" si="29"/>
        <v>0</v>
      </c>
      <c r="BW41" s="21">
        <f t="shared" si="30"/>
        <v>1</v>
      </c>
    </row>
    <row r="42" spans="1:75" x14ac:dyDescent="0.2">
      <c r="A42" s="375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AL42" s="21">
        <f t="shared" si="1"/>
        <v>0</v>
      </c>
      <c r="AN42" s="21" t="str">
        <f t="shared" si="2"/>
        <v/>
      </c>
      <c r="AP42" s="21" t="str">
        <f t="shared" si="3"/>
        <v/>
      </c>
      <c r="AQ42" s="21" t="str">
        <f t="shared" si="4"/>
        <v/>
      </c>
      <c r="AR42" s="21" t="str">
        <f t="shared" si="5"/>
        <v/>
      </c>
      <c r="AS42" s="21" t="str">
        <f t="shared" si="6"/>
        <v/>
      </c>
      <c r="AT42" s="21" t="str">
        <f t="shared" si="7"/>
        <v/>
      </c>
      <c r="AU42" s="21" t="str">
        <f t="shared" si="8"/>
        <v/>
      </c>
      <c r="AV42" s="21" t="str">
        <f t="shared" si="9"/>
        <v/>
      </c>
      <c r="AW42" s="21" t="str">
        <f t="shared" si="10"/>
        <v/>
      </c>
      <c r="AX42" s="21" t="str">
        <f t="shared" si="11"/>
        <v/>
      </c>
      <c r="AY42" s="21" t="str">
        <f t="shared" si="12"/>
        <v/>
      </c>
      <c r="AZ42" s="21" t="str">
        <f t="shared" si="13"/>
        <v/>
      </c>
      <c r="BA42" s="21" t="str">
        <f t="shared" si="14"/>
        <v/>
      </c>
      <c r="BB42" s="21" t="str">
        <f t="shared" si="15"/>
        <v/>
      </c>
      <c r="BC42" s="21" t="str">
        <f t="shared" si="16"/>
        <v/>
      </c>
      <c r="BD42" s="21" t="str">
        <f t="shared" si="17"/>
        <v/>
      </c>
      <c r="BE42" s="21" t="str">
        <f t="shared" si="18"/>
        <v/>
      </c>
      <c r="BF42" s="21" t="str">
        <f t="shared" si="19"/>
        <v/>
      </c>
      <c r="BG42" s="21" t="str">
        <f t="shared" si="20"/>
        <v/>
      </c>
      <c r="BH42" s="21" t="str">
        <f t="shared" si="21"/>
        <v/>
      </c>
      <c r="BI42" s="21" t="str">
        <f t="shared" si="22"/>
        <v/>
      </c>
      <c r="BK42" s="43" t="e">
        <f>BL42/'التقرير الختامي'!$D$15</f>
        <v>#DIV/0!</v>
      </c>
      <c r="BL42" s="4">
        <f t="shared" si="23"/>
        <v>0</v>
      </c>
      <c r="BM42" s="4">
        <f t="shared" si="24"/>
        <v>0</v>
      </c>
      <c r="BN42" s="4">
        <f t="shared" si="25"/>
        <v>0</v>
      </c>
      <c r="BO42" s="240" t="str">
        <f t="shared" si="26"/>
        <v/>
      </c>
      <c r="BP42" s="4">
        <f t="shared" si="27"/>
        <v>0</v>
      </c>
      <c r="BS42" s="376">
        <f t="shared" si="28"/>
        <v>0</v>
      </c>
      <c r="BT42" s="376">
        <f t="shared" si="29"/>
        <v>0</v>
      </c>
      <c r="BW42" s="21">
        <f t="shared" si="30"/>
        <v>1</v>
      </c>
    </row>
    <row r="43" spans="1:75" x14ac:dyDescent="0.2">
      <c r="A43" s="375"/>
      <c r="B43" s="375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AL43" s="21">
        <f t="shared" si="1"/>
        <v>0</v>
      </c>
      <c r="AN43" s="21" t="str">
        <f t="shared" si="2"/>
        <v/>
      </c>
      <c r="AP43" s="21" t="str">
        <f t="shared" si="3"/>
        <v/>
      </c>
      <c r="AQ43" s="21" t="str">
        <f t="shared" si="4"/>
        <v/>
      </c>
      <c r="AR43" s="21" t="str">
        <f t="shared" si="5"/>
        <v/>
      </c>
      <c r="AS43" s="21" t="str">
        <f t="shared" si="6"/>
        <v/>
      </c>
      <c r="AT43" s="21" t="str">
        <f t="shared" si="7"/>
        <v/>
      </c>
      <c r="AU43" s="21" t="str">
        <f t="shared" si="8"/>
        <v/>
      </c>
      <c r="AV43" s="21" t="str">
        <f t="shared" si="9"/>
        <v/>
      </c>
      <c r="AW43" s="21" t="str">
        <f t="shared" si="10"/>
        <v/>
      </c>
      <c r="AX43" s="21" t="str">
        <f t="shared" si="11"/>
        <v/>
      </c>
      <c r="AY43" s="21" t="str">
        <f t="shared" si="12"/>
        <v/>
      </c>
      <c r="AZ43" s="21" t="str">
        <f t="shared" si="13"/>
        <v/>
      </c>
      <c r="BA43" s="21" t="str">
        <f t="shared" si="14"/>
        <v/>
      </c>
      <c r="BB43" s="21" t="str">
        <f t="shared" si="15"/>
        <v/>
      </c>
      <c r="BC43" s="21" t="str">
        <f t="shared" si="16"/>
        <v/>
      </c>
      <c r="BD43" s="21" t="str">
        <f t="shared" si="17"/>
        <v/>
      </c>
      <c r="BE43" s="21" t="str">
        <f t="shared" si="18"/>
        <v/>
      </c>
      <c r="BF43" s="21" t="str">
        <f t="shared" si="19"/>
        <v/>
      </c>
      <c r="BG43" s="21" t="str">
        <f t="shared" si="20"/>
        <v/>
      </c>
      <c r="BH43" s="21" t="str">
        <f t="shared" si="21"/>
        <v/>
      </c>
      <c r="BI43" s="21" t="str">
        <f t="shared" si="22"/>
        <v/>
      </c>
      <c r="BK43" s="43" t="e">
        <f>BL43/'التقرير الختامي'!$D$15</f>
        <v>#DIV/0!</v>
      </c>
      <c r="BL43" s="4">
        <f t="shared" si="23"/>
        <v>0</v>
      </c>
      <c r="BM43" s="4">
        <f t="shared" si="24"/>
        <v>0</v>
      </c>
      <c r="BN43" s="4">
        <f t="shared" si="25"/>
        <v>0</v>
      </c>
      <c r="BO43" s="240" t="str">
        <f t="shared" si="26"/>
        <v/>
      </c>
      <c r="BP43" s="4">
        <f t="shared" si="27"/>
        <v>0</v>
      </c>
      <c r="BS43" s="376">
        <f t="shared" si="28"/>
        <v>0</v>
      </c>
      <c r="BT43" s="376">
        <f t="shared" si="29"/>
        <v>0</v>
      </c>
      <c r="BW43" s="21">
        <f t="shared" si="30"/>
        <v>1</v>
      </c>
    </row>
    <row r="44" spans="1:75" x14ac:dyDescent="0.2">
      <c r="A44" s="375"/>
      <c r="B44" s="375"/>
      <c r="C44" s="375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  <c r="O44" s="375"/>
      <c r="P44" s="375"/>
      <c r="Q44" s="375"/>
      <c r="R44" s="375"/>
      <c r="S44" s="375"/>
      <c r="T44" s="375"/>
      <c r="U44" s="375"/>
      <c r="V44" s="375"/>
      <c r="W44" s="375"/>
      <c r="AL44" s="21">
        <f t="shared" si="1"/>
        <v>0</v>
      </c>
      <c r="AN44" s="21" t="str">
        <f t="shared" si="2"/>
        <v/>
      </c>
      <c r="AP44" s="21" t="str">
        <f t="shared" si="3"/>
        <v/>
      </c>
      <c r="AQ44" s="21" t="str">
        <f t="shared" si="4"/>
        <v/>
      </c>
      <c r="AR44" s="21" t="str">
        <f t="shared" si="5"/>
        <v/>
      </c>
      <c r="AS44" s="21" t="str">
        <f t="shared" si="6"/>
        <v/>
      </c>
      <c r="AT44" s="21" t="str">
        <f t="shared" si="7"/>
        <v/>
      </c>
      <c r="AU44" s="21" t="str">
        <f t="shared" si="8"/>
        <v/>
      </c>
      <c r="AV44" s="21" t="str">
        <f t="shared" si="9"/>
        <v/>
      </c>
      <c r="AW44" s="21" t="str">
        <f t="shared" si="10"/>
        <v/>
      </c>
      <c r="AX44" s="21" t="str">
        <f t="shared" si="11"/>
        <v/>
      </c>
      <c r="AY44" s="21" t="str">
        <f t="shared" si="12"/>
        <v/>
      </c>
      <c r="AZ44" s="21" t="str">
        <f t="shared" si="13"/>
        <v/>
      </c>
      <c r="BA44" s="21" t="str">
        <f t="shared" si="14"/>
        <v/>
      </c>
      <c r="BB44" s="21" t="str">
        <f t="shared" si="15"/>
        <v/>
      </c>
      <c r="BC44" s="21" t="str">
        <f t="shared" si="16"/>
        <v/>
      </c>
      <c r="BD44" s="21" t="str">
        <f t="shared" si="17"/>
        <v/>
      </c>
      <c r="BE44" s="21" t="str">
        <f t="shared" si="18"/>
        <v/>
      </c>
      <c r="BF44" s="21" t="str">
        <f t="shared" si="19"/>
        <v/>
      </c>
      <c r="BG44" s="21" t="str">
        <f t="shared" si="20"/>
        <v/>
      </c>
      <c r="BH44" s="21" t="str">
        <f t="shared" si="21"/>
        <v/>
      </c>
      <c r="BI44" s="21" t="str">
        <f t="shared" si="22"/>
        <v/>
      </c>
      <c r="BK44" s="43" t="e">
        <f>BL44/'التقرير الختامي'!$D$15</f>
        <v>#DIV/0!</v>
      </c>
      <c r="BL44" s="4">
        <f t="shared" si="23"/>
        <v>0</v>
      </c>
      <c r="BM44" s="4">
        <f t="shared" si="24"/>
        <v>0</v>
      </c>
      <c r="BN44" s="4">
        <f t="shared" si="25"/>
        <v>0</v>
      </c>
      <c r="BO44" s="240" t="str">
        <f t="shared" si="26"/>
        <v/>
      </c>
      <c r="BP44" s="4">
        <f t="shared" si="27"/>
        <v>0</v>
      </c>
      <c r="BS44" s="376">
        <f t="shared" si="28"/>
        <v>0</v>
      </c>
      <c r="BT44" s="376">
        <f t="shared" si="29"/>
        <v>0</v>
      </c>
      <c r="BW44" s="21">
        <f t="shared" si="30"/>
        <v>1</v>
      </c>
    </row>
    <row r="45" spans="1:75" x14ac:dyDescent="0.2">
      <c r="A45" s="375"/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  <c r="O45" s="375"/>
      <c r="P45" s="375"/>
      <c r="Q45" s="375"/>
      <c r="R45" s="375"/>
      <c r="S45" s="375"/>
      <c r="T45" s="375"/>
      <c r="U45" s="375"/>
      <c r="V45" s="375"/>
      <c r="W45" s="375"/>
      <c r="AL45" s="21">
        <f t="shared" si="1"/>
        <v>0</v>
      </c>
      <c r="AN45" s="21" t="str">
        <f t="shared" si="2"/>
        <v/>
      </c>
      <c r="AP45" s="21" t="str">
        <f t="shared" si="3"/>
        <v/>
      </c>
      <c r="AQ45" s="21" t="str">
        <f t="shared" si="4"/>
        <v/>
      </c>
      <c r="AR45" s="21" t="str">
        <f t="shared" si="5"/>
        <v/>
      </c>
      <c r="AS45" s="21" t="str">
        <f t="shared" si="6"/>
        <v/>
      </c>
      <c r="AT45" s="21" t="str">
        <f t="shared" si="7"/>
        <v/>
      </c>
      <c r="AU45" s="21" t="str">
        <f t="shared" si="8"/>
        <v/>
      </c>
      <c r="AV45" s="21" t="str">
        <f t="shared" si="9"/>
        <v/>
      </c>
      <c r="AW45" s="21" t="str">
        <f t="shared" si="10"/>
        <v/>
      </c>
      <c r="AX45" s="21" t="str">
        <f t="shared" si="11"/>
        <v/>
      </c>
      <c r="AY45" s="21" t="str">
        <f t="shared" si="12"/>
        <v/>
      </c>
      <c r="AZ45" s="21" t="str">
        <f t="shared" si="13"/>
        <v/>
      </c>
      <c r="BA45" s="21" t="str">
        <f t="shared" si="14"/>
        <v/>
      </c>
      <c r="BB45" s="21" t="str">
        <f t="shared" si="15"/>
        <v/>
      </c>
      <c r="BC45" s="21" t="str">
        <f t="shared" si="16"/>
        <v/>
      </c>
      <c r="BD45" s="21" t="str">
        <f t="shared" si="17"/>
        <v/>
      </c>
      <c r="BE45" s="21" t="str">
        <f t="shared" si="18"/>
        <v/>
      </c>
      <c r="BF45" s="21" t="str">
        <f t="shared" si="19"/>
        <v/>
      </c>
      <c r="BG45" s="21" t="str">
        <f t="shared" si="20"/>
        <v/>
      </c>
      <c r="BH45" s="21" t="str">
        <f t="shared" si="21"/>
        <v/>
      </c>
      <c r="BI45" s="21" t="str">
        <f t="shared" si="22"/>
        <v/>
      </c>
      <c r="BK45" s="43" t="e">
        <f>BL45/'التقرير الختامي'!$D$15</f>
        <v>#DIV/0!</v>
      </c>
      <c r="BL45" s="4">
        <f t="shared" si="23"/>
        <v>0</v>
      </c>
      <c r="BM45" s="4">
        <f t="shared" si="24"/>
        <v>0</v>
      </c>
      <c r="BN45" s="4">
        <f t="shared" si="25"/>
        <v>0</v>
      </c>
      <c r="BO45" s="240" t="str">
        <f t="shared" si="26"/>
        <v/>
      </c>
      <c r="BP45" s="4">
        <f t="shared" si="27"/>
        <v>0</v>
      </c>
      <c r="BS45" s="376">
        <f t="shared" si="28"/>
        <v>0</v>
      </c>
      <c r="BT45" s="376">
        <f t="shared" si="29"/>
        <v>0</v>
      </c>
      <c r="BW45" s="21">
        <f t="shared" si="30"/>
        <v>1</v>
      </c>
    </row>
    <row r="46" spans="1:75" x14ac:dyDescent="0.2">
      <c r="A46" s="375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  <c r="O46" s="375"/>
      <c r="P46" s="375"/>
      <c r="Q46" s="375"/>
      <c r="R46" s="375"/>
      <c r="S46" s="375"/>
      <c r="T46" s="375"/>
      <c r="U46" s="375"/>
      <c r="V46" s="375"/>
      <c r="W46" s="375"/>
      <c r="AL46" s="21">
        <f t="shared" si="1"/>
        <v>0</v>
      </c>
      <c r="AN46" s="21" t="str">
        <f t="shared" si="2"/>
        <v/>
      </c>
      <c r="AP46" s="21" t="str">
        <f t="shared" si="3"/>
        <v/>
      </c>
      <c r="AQ46" s="21" t="str">
        <f t="shared" si="4"/>
        <v/>
      </c>
      <c r="AR46" s="21" t="str">
        <f t="shared" si="5"/>
        <v/>
      </c>
      <c r="AS46" s="21" t="str">
        <f t="shared" si="6"/>
        <v/>
      </c>
      <c r="AT46" s="21" t="str">
        <f t="shared" si="7"/>
        <v/>
      </c>
      <c r="AU46" s="21" t="str">
        <f t="shared" si="8"/>
        <v/>
      </c>
      <c r="AV46" s="21" t="str">
        <f t="shared" si="9"/>
        <v/>
      </c>
      <c r="AW46" s="21" t="str">
        <f t="shared" si="10"/>
        <v/>
      </c>
      <c r="AX46" s="21" t="str">
        <f t="shared" si="11"/>
        <v/>
      </c>
      <c r="AY46" s="21" t="str">
        <f t="shared" si="12"/>
        <v/>
      </c>
      <c r="AZ46" s="21" t="str">
        <f t="shared" si="13"/>
        <v/>
      </c>
      <c r="BA46" s="21" t="str">
        <f t="shared" si="14"/>
        <v/>
      </c>
      <c r="BB46" s="21" t="str">
        <f t="shared" si="15"/>
        <v/>
      </c>
      <c r="BC46" s="21" t="str">
        <f t="shared" si="16"/>
        <v/>
      </c>
      <c r="BD46" s="21" t="str">
        <f t="shared" si="17"/>
        <v/>
      </c>
      <c r="BE46" s="21" t="str">
        <f t="shared" si="18"/>
        <v/>
      </c>
      <c r="BF46" s="21" t="str">
        <f t="shared" si="19"/>
        <v/>
      </c>
      <c r="BG46" s="21" t="str">
        <f t="shared" si="20"/>
        <v/>
      </c>
      <c r="BH46" s="21" t="str">
        <f t="shared" si="21"/>
        <v/>
      </c>
      <c r="BI46" s="21" t="str">
        <f t="shared" si="22"/>
        <v/>
      </c>
      <c r="BK46" s="43" t="e">
        <f>BL46/'التقرير الختامي'!$D$15</f>
        <v>#DIV/0!</v>
      </c>
      <c r="BL46" s="4">
        <f t="shared" si="23"/>
        <v>0</v>
      </c>
      <c r="BM46" s="4">
        <f t="shared" si="24"/>
        <v>0</v>
      </c>
      <c r="BN46" s="4">
        <f t="shared" si="25"/>
        <v>0</v>
      </c>
      <c r="BO46" s="240" t="str">
        <f t="shared" si="26"/>
        <v/>
      </c>
      <c r="BP46" s="4">
        <f t="shared" si="27"/>
        <v>0</v>
      </c>
      <c r="BS46" s="376">
        <f t="shared" si="28"/>
        <v>0</v>
      </c>
      <c r="BT46" s="376">
        <f t="shared" si="29"/>
        <v>0</v>
      </c>
      <c r="BW46" s="21">
        <f t="shared" si="30"/>
        <v>1</v>
      </c>
    </row>
    <row r="47" spans="1:75" x14ac:dyDescent="0.2">
      <c r="A47" s="375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AL47" s="21">
        <f t="shared" si="1"/>
        <v>0</v>
      </c>
      <c r="AN47" s="21" t="str">
        <f t="shared" si="2"/>
        <v/>
      </c>
      <c r="AP47" s="21" t="str">
        <f t="shared" si="3"/>
        <v/>
      </c>
      <c r="AQ47" s="21" t="str">
        <f t="shared" si="4"/>
        <v/>
      </c>
      <c r="AR47" s="21" t="str">
        <f t="shared" si="5"/>
        <v/>
      </c>
      <c r="AS47" s="21" t="str">
        <f t="shared" si="6"/>
        <v/>
      </c>
      <c r="AT47" s="21" t="str">
        <f t="shared" si="7"/>
        <v/>
      </c>
      <c r="AU47" s="21" t="str">
        <f t="shared" si="8"/>
        <v/>
      </c>
      <c r="AV47" s="21" t="str">
        <f t="shared" si="9"/>
        <v/>
      </c>
      <c r="AW47" s="21" t="str">
        <f t="shared" si="10"/>
        <v/>
      </c>
      <c r="AX47" s="21" t="str">
        <f t="shared" si="11"/>
        <v/>
      </c>
      <c r="AY47" s="21" t="str">
        <f t="shared" si="12"/>
        <v/>
      </c>
      <c r="AZ47" s="21" t="str">
        <f t="shared" si="13"/>
        <v/>
      </c>
      <c r="BA47" s="21" t="str">
        <f t="shared" si="14"/>
        <v/>
      </c>
      <c r="BB47" s="21" t="str">
        <f t="shared" si="15"/>
        <v/>
      </c>
      <c r="BC47" s="21" t="str">
        <f t="shared" si="16"/>
        <v/>
      </c>
      <c r="BD47" s="21" t="str">
        <f t="shared" si="17"/>
        <v/>
      </c>
      <c r="BE47" s="21" t="str">
        <f t="shared" si="18"/>
        <v/>
      </c>
      <c r="BF47" s="21" t="str">
        <f t="shared" si="19"/>
        <v/>
      </c>
      <c r="BG47" s="21" t="str">
        <f t="shared" si="20"/>
        <v/>
      </c>
      <c r="BH47" s="21" t="str">
        <f t="shared" si="21"/>
        <v/>
      </c>
      <c r="BI47" s="21" t="str">
        <f t="shared" si="22"/>
        <v/>
      </c>
      <c r="BK47" s="43" t="e">
        <f>BL47/'التقرير الختامي'!$D$15</f>
        <v>#DIV/0!</v>
      </c>
      <c r="BL47" s="4">
        <f t="shared" si="23"/>
        <v>0</v>
      </c>
      <c r="BM47" s="4">
        <f t="shared" si="24"/>
        <v>0</v>
      </c>
      <c r="BN47" s="4">
        <f t="shared" si="25"/>
        <v>0</v>
      </c>
      <c r="BO47" s="240" t="str">
        <f t="shared" si="26"/>
        <v/>
      </c>
      <c r="BP47" s="4">
        <f t="shared" si="27"/>
        <v>0</v>
      </c>
      <c r="BS47" s="376">
        <f t="shared" si="28"/>
        <v>0</v>
      </c>
      <c r="BT47" s="376">
        <f t="shared" si="29"/>
        <v>0</v>
      </c>
      <c r="BW47" s="21">
        <f t="shared" si="30"/>
        <v>1</v>
      </c>
    </row>
    <row r="48" spans="1:75" x14ac:dyDescent="0.2">
      <c r="A48" s="375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AL48" s="21">
        <f t="shared" si="1"/>
        <v>0</v>
      </c>
      <c r="AN48" s="21" t="str">
        <f t="shared" si="2"/>
        <v/>
      </c>
      <c r="AP48" s="21" t="str">
        <f t="shared" si="3"/>
        <v/>
      </c>
      <c r="AQ48" s="21" t="str">
        <f t="shared" si="4"/>
        <v/>
      </c>
      <c r="AR48" s="21" t="str">
        <f t="shared" si="5"/>
        <v/>
      </c>
      <c r="AS48" s="21" t="str">
        <f t="shared" si="6"/>
        <v/>
      </c>
      <c r="AT48" s="21" t="str">
        <f t="shared" si="7"/>
        <v/>
      </c>
      <c r="AU48" s="21" t="str">
        <f t="shared" si="8"/>
        <v/>
      </c>
      <c r="AV48" s="21" t="str">
        <f t="shared" si="9"/>
        <v/>
      </c>
      <c r="AW48" s="21" t="str">
        <f t="shared" si="10"/>
        <v/>
      </c>
      <c r="AX48" s="21" t="str">
        <f t="shared" si="11"/>
        <v/>
      </c>
      <c r="AY48" s="21" t="str">
        <f t="shared" si="12"/>
        <v/>
      </c>
      <c r="AZ48" s="21" t="str">
        <f t="shared" si="13"/>
        <v/>
      </c>
      <c r="BA48" s="21" t="str">
        <f t="shared" si="14"/>
        <v/>
      </c>
      <c r="BB48" s="21" t="str">
        <f t="shared" si="15"/>
        <v/>
      </c>
      <c r="BC48" s="21" t="str">
        <f t="shared" si="16"/>
        <v/>
      </c>
      <c r="BD48" s="21" t="str">
        <f t="shared" si="17"/>
        <v/>
      </c>
      <c r="BE48" s="21" t="str">
        <f t="shared" si="18"/>
        <v/>
      </c>
      <c r="BF48" s="21" t="str">
        <f t="shared" si="19"/>
        <v/>
      </c>
      <c r="BG48" s="21" t="str">
        <f t="shared" si="20"/>
        <v/>
      </c>
      <c r="BH48" s="21" t="str">
        <f t="shared" si="21"/>
        <v/>
      </c>
      <c r="BI48" s="21" t="str">
        <f t="shared" si="22"/>
        <v/>
      </c>
      <c r="BK48" s="43" t="e">
        <f>BL48/'التقرير الختامي'!$D$15</f>
        <v>#DIV/0!</v>
      </c>
      <c r="BL48" s="4">
        <f t="shared" si="23"/>
        <v>0</v>
      </c>
      <c r="BM48" s="4">
        <f t="shared" si="24"/>
        <v>0</v>
      </c>
      <c r="BN48" s="4">
        <f t="shared" si="25"/>
        <v>0</v>
      </c>
      <c r="BO48" s="240" t="str">
        <f t="shared" si="26"/>
        <v/>
      </c>
      <c r="BP48" s="4">
        <f t="shared" si="27"/>
        <v>0</v>
      </c>
      <c r="BS48" s="376">
        <f t="shared" si="28"/>
        <v>0</v>
      </c>
      <c r="BT48" s="376">
        <f t="shared" si="29"/>
        <v>0</v>
      </c>
      <c r="BW48" s="21">
        <f t="shared" si="30"/>
        <v>1</v>
      </c>
    </row>
    <row r="49" spans="1:75" x14ac:dyDescent="0.2">
      <c r="A49" s="375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AL49" s="21">
        <f t="shared" si="1"/>
        <v>0</v>
      </c>
      <c r="AN49" s="21" t="str">
        <f t="shared" si="2"/>
        <v/>
      </c>
      <c r="AP49" s="21" t="str">
        <f t="shared" si="3"/>
        <v/>
      </c>
      <c r="AQ49" s="21" t="str">
        <f t="shared" si="4"/>
        <v/>
      </c>
      <c r="AR49" s="21" t="str">
        <f t="shared" si="5"/>
        <v/>
      </c>
      <c r="AS49" s="21" t="str">
        <f t="shared" si="6"/>
        <v/>
      </c>
      <c r="AT49" s="21" t="str">
        <f t="shared" si="7"/>
        <v/>
      </c>
      <c r="AU49" s="21" t="str">
        <f t="shared" si="8"/>
        <v/>
      </c>
      <c r="AV49" s="21" t="str">
        <f t="shared" si="9"/>
        <v/>
      </c>
      <c r="AW49" s="21" t="str">
        <f t="shared" si="10"/>
        <v/>
      </c>
      <c r="AX49" s="21" t="str">
        <f t="shared" si="11"/>
        <v/>
      </c>
      <c r="AY49" s="21" t="str">
        <f t="shared" si="12"/>
        <v/>
      </c>
      <c r="AZ49" s="21" t="str">
        <f t="shared" si="13"/>
        <v/>
      </c>
      <c r="BA49" s="21" t="str">
        <f t="shared" si="14"/>
        <v/>
      </c>
      <c r="BB49" s="21" t="str">
        <f t="shared" si="15"/>
        <v/>
      </c>
      <c r="BC49" s="21" t="str">
        <f t="shared" si="16"/>
        <v/>
      </c>
      <c r="BD49" s="21" t="str">
        <f t="shared" si="17"/>
        <v/>
      </c>
      <c r="BE49" s="21" t="str">
        <f t="shared" si="18"/>
        <v/>
      </c>
      <c r="BF49" s="21" t="str">
        <f t="shared" si="19"/>
        <v/>
      </c>
      <c r="BG49" s="21" t="str">
        <f t="shared" si="20"/>
        <v/>
      </c>
      <c r="BH49" s="21" t="str">
        <f t="shared" si="21"/>
        <v/>
      </c>
      <c r="BI49" s="21" t="str">
        <f t="shared" si="22"/>
        <v/>
      </c>
      <c r="BK49" s="43" t="e">
        <f>BL49/'التقرير الختامي'!$D$15</f>
        <v>#DIV/0!</v>
      </c>
      <c r="BL49" s="4">
        <f t="shared" si="23"/>
        <v>0</v>
      </c>
      <c r="BM49" s="4">
        <f t="shared" si="24"/>
        <v>0</v>
      </c>
      <c r="BN49" s="4">
        <f t="shared" si="25"/>
        <v>0</v>
      </c>
      <c r="BO49" s="240" t="str">
        <f t="shared" si="26"/>
        <v/>
      </c>
      <c r="BP49" s="4">
        <f t="shared" si="27"/>
        <v>0</v>
      </c>
      <c r="BS49" s="376">
        <f t="shared" si="28"/>
        <v>0</v>
      </c>
      <c r="BT49" s="376">
        <f t="shared" si="29"/>
        <v>0</v>
      </c>
      <c r="BW49" s="21">
        <f t="shared" si="30"/>
        <v>1</v>
      </c>
    </row>
    <row r="50" spans="1:75" x14ac:dyDescent="0.2">
      <c r="A50" s="375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5"/>
      <c r="P50" s="375"/>
      <c r="Q50" s="375"/>
      <c r="R50" s="375"/>
      <c r="S50" s="375"/>
      <c r="T50" s="375"/>
      <c r="U50" s="375"/>
      <c r="V50" s="375"/>
      <c r="W50" s="375"/>
      <c r="AL50" s="21">
        <f t="shared" si="1"/>
        <v>0</v>
      </c>
      <c r="AN50" s="21" t="str">
        <f t="shared" si="2"/>
        <v/>
      </c>
      <c r="AP50" s="21" t="str">
        <f t="shared" si="3"/>
        <v/>
      </c>
      <c r="AQ50" s="21" t="str">
        <f t="shared" si="4"/>
        <v/>
      </c>
      <c r="AR50" s="21" t="str">
        <f t="shared" si="5"/>
        <v/>
      </c>
      <c r="AS50" s="21" t="str">
        <f t="shared" si="6"/>
        <v/>
      </c>
      <c r="AT50" s="21" t="str">
        <f t="shared" si="7"/>
        <v/>
      </c>
      <c r="AU50" s="21" t="str">
        <f t="shared" si="8"/>
        <v/>
      </c>
      <c r="AV50" s="21" t="str">
        <f t="shared" si="9"/>
        <v/>
      </c>
      <c r="AW50" s="21" t="str">
        <f t="shared" si="10"/>
        <v/>
      </c>
      <c r="AX50" s="21" t="str">
        <f t="shared" si="11"/>
        <v/>
      </c>
      <c r="AY50" s="21" t="str">
        <f t="shared" si="12"/>
        <v/>
      </c>
      <c r="AZ50" s="21" t="str">
        <f t="shared" si="13"/>
        <v/>
      </c>
      <c r="BA50" s="21" t="str">
        <f t="shared" si="14"/>
        <v/>
      </c>
      <c r="BB50" s="21" t="str">
        <f t="shared" si="15"/>
        <v/>
      </c>
      <c r="BC50" s="21" t="str">
        <f t="shared" si="16"/>
        <v/>
      </c>
      <c r="BD50" s="21" t="str">
        <f t="shared" si="17"/>
        <v/>
      </c>
      <c r="BE50" s="21" t="str">
        <f t="shared" si="18"/>
        <v/>
      </c>
      <c r="BF50" s="21" t="str">
        <f t="shared" si="19"/>
        <v/>
      </c>
      <c r="BG50" s="21" t="str">
        <f t="shared" si="20"/>
        <v/>
      </c>
      <c r="BH50" s="21" t="str">
        <f t="shared" si="21"/>
        <v/>
      </c>
      <c r="BI50" s="21" t="str">
        <f t="shared" si="22"/>
        <v/>
      </c>
      <c r="BK50" s="43" t="e">
        <f>BL50/'التقرير الختامي'!$D$15</f>
        <v>#DIV/0!</v>
      </c>
      <c r="BL50" s="4">
        <f t="shared" si="23"/>
        <v>0</v>
      </c>
      <c r="BM50" s="4">
        <f t="shared" si="24"/>
        <v>0</v>
      </c>
      <c r="BN50" s="4">
        <f t="shared" si="25"/>
        <v>0</v>
      </c>
      <c r="BO50" s="240" t="str">
        <f t="shared" si="26"/>
        <v/>
      </c>
      <c r="BP50" s="4">
        <f t="shared" si="27"/>
        <v>0</v>
      </c>
      <c r="BS50" s="376">
        <f t="shared" si="28"/>
        <v>0</v>
      </c>
      <c r="BT50" s="376">
        <f t="shared" si="29"/>
        <v>0</v>
      </c>
      <c r="BW50" s="21">
        <f t="shared" si="30"/>
        <v>1</v>
      </c>
    </row>
    <row r="51" spans="1:75" x14ac:dyDescent="0.2">
      <c r="A51" s="375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AL51" s="21">
        <f t="shared" si="1"/>
        <v>0</v>
      </c>
      <c r="AN51" s="21" t="str">
        <f t="shared" si="2"/>
        <v/>
      </c>
      <c r="AP51" s="21" t="str">
        <f t="shared" si="3"/>
        <v/>
      </c>
      <c r="AQ51" s="21" t="str">
        <f t="shared" si="4"/>
        <v/>
      </c>
      <c r="AR51" s="21" t="str">
        <f t="shared" si="5"/>
        <v/>
      </c>
      <c r="AS51" s="21" t="str">
        <f t="shared" si="6"/>
        <v/>
      </c>
      <c r="AT51" s="21" t="str">
        <f t="shared" si="7"/>
        <v/>
      </c>
      <c r="AU51" s="21" t="str">
        <f t="shared" si="8"/>
        <v/>
      </c>
      <c r="AV51" s="21" t="str">
        <f t="shared" si="9"/>
        <v/>
      </c>
      <c r="AW51" s="21" t="str">
        <f t="shared" si="10"/>
        <v/>
      </c>
      <c r="AX51" s="21" t="str">
        <f t="shared" si="11"/>
        <v/>
      </c>
      <c r="AY51" s="21" t="str">
        <f t="shared" si="12"/>
        <v/>
      </c>
      <c r="AZ51" s="21" t="str">
        <f t="shared" si="13"/>
        <v/>
      </c>
      <c r="BA51" s="21" t="str">
        <f t="shared" si="14"/>
        <v/>
      </c>
      <c r="BB51" s="21" t="str">
        <f t="shared" si="15"/>
        <v/>
      </c>
      <c r="BC51" s="21" t="str">
        <f t="shared" si="16"/>
        <v/>
      </c>
      <c r="BD51" s="21" t="str">
        <f t="shared" si="17"/>
        <v/>
      </c>
      <c r="BE51" s="21" t="str">
        <f t="shared" si="18"/>
        <v/>
      </c>
      <c r="BF51" s="21" t="str">
        <f t="shared" si="19"/>
        <v/>
      </c>
      <c r="BG51" s="21" t="str">
        <f t="shared" si="20"/>
        <v/>
      </c>
      <c r="BH51" s="21" t="str">
        <f t="shared" si="21"/>
        <v/>
      </c>
      <c r="BI51" s="21" t="str">
        <f t="shared" si="22"/>
        <v/>
      </c>
      <c r="BK51" s="43" t="e">
        <f>BL51/'التقرير الختامي'!$D$15</f>
        <v>#DIV/0!</v>
      </c>
      <c r="BL51" s="4">
        <f t="shared" si="23"/>
        <v>0</v>
      </c>
      <c r="BM51" s="4">
        <f t="shared" si="24"/>
        <v>0</v>
      </c>
      <c r="BN51" s="4">
        <f t="shared" si="25"/>
        <v>0</v>
      </c>
      <c r="BO51" s="240" t="str">
        <f t="shared" si="26"/>
        <v/>
      </c>
      <c r="BP51" s="4">
        <f t="shared" si="27"/>
        <v>0</v>
      </c>
      <c r="BS51" s="376">
        <f t="shared" si="28"/>
        <v>0</v>
      </c>
      <c r="BT51" s="376">
        <f t="shared" si="29"/>
        <v>0</v>
      </c>
      <c r="BW51" s="21">
        <f t="shared" si="30"/>
        <v>1</v>
      </c>
    </row>
    <row r="52" spans="1:75" x14ac:dyDescent="0.2">
      <c r="A52" s="375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  <c r="O52" s="375"/>
      <c r="P52" s="375"/>
      <c r="Q52" s="375"/>
      <c r="R52" s="375"/>
      <c r="S52" s="375"/>
      <c r="T52" s="375"/>
      <c r="U52" s="375"/>
      <c r="V52" s="375"/>
      <c r="W52" s="375"/>
      <c r="AL52" s="21">
        <f t="shared" si="1"/>
        <v>0</v>
      </c>
      <c r="AN52" s="21" t="str">
        <f t="shared" si="2"/>
        <v/>
      </c>
      <c r="AP52" s="21" t="str">
        <f t="shared" si="3"/>
        <v/>
      </c>
      <c r="AQ52" s="21" t="str">
        <f t="shared" si="4"/>
        <v/>
      </c>
      <c r="AR52" s="21" t="str">
        <f t="shared" si="5"/>
        <v/>
      </c>
      <c r="AS52" s="21" t="str">
        <f t="shared" si="6"/>
        <v/>
      </c>
      <c r="AT52" s="21" t="str">
        <f t="shared" si="7"/>
        <v/>
      </c>
      <c r="AU52" s="21" t="str">
        <f t="shared" si="8"/>
        <v/>
      </c>
      <c r="AV52" s="21" t="str">
        <f t="shared" si="9"/>
        <v/>
      </c>
      <c r="AW52" s="21" t="str">
        <f t="shared" si="10"/>
        <v/>
      </c>
      <c r="AX52" s="21" t="str">
        <f t="shared" si="11"/>
        <v/>
      </c>
      <c r="AY52" s="21" t="str">
        <f t="shared" si="12"/>
        <v/>
      </c>
      <c r="AZ52" s="21" t="str">
        <f t="shared" si="13"/>
        <v/>
      </c>
      <c r="BA52" s="21" t="str">
        <f t="shared" si="14"/>
        <v/>
      </c>
      <c r="BB52" s="21" t="str">
        <f t="shared" si="15"/>
        <v/>
      </c>
      <c r="BC52" s="21" t="str">
        <f t="shared" si="16"/>
        <v/>
      </c>
      <c r="BD52" s="21" t="str">
        <f t="shared" si="17"/>
        <v/>
      </c>
      <c r="BE52" s="21" t="str">
        <f t="shared" si="18"/>
        <v/>
      </c>
      <c r="BF52" s="21" t="str">
        <f t="shared" si="19"/>
        <v/>
      </c>
      <c r="BG52" s="21" t="str">
        <f t="shared" si="20"/>
        <v/>
      </c>
      <c r="BH52" s="21" t="str">
        <f t="shared" si="21"/>
        <v/>
      </c>
      <c r="BI52" s="21" t="str">
        <f t="shared" si="22"/>
        <v/>
      </c>
      <c r="BK52" s="43" t="e">
        <f>BL52/'التقرير الختامي'!$D$15</f>
        <v>#DIV/0!</v>
      </c>
      <c r="BL52" s="4">
        <f t="shared" si="23"/>
        <v>0</v>
      </c>
      <c r="BM52" s="4">
        <f t="shared" si="24"/>
        <v>0</v>
      </c>
      <c r="BN52" s="4">
        <f t="shared" si="25"/>
        <v>0</v>
      </c>
      <c r="BO52" s="240" t="str">
        <f t="shared" si="26"/>
        <v/>
      </c>
      <c r="BP52" s="4">
        <f t="shared" si="27"/>
        <v>0</v>
      </c>
      <c r="BS52" s="376">
        <f t="shared" si="28"/>
        <v>0</v>
      </c>
      <c r="BT52" s="376">
        <f t="shared" si="29"/>
        <v>0</v>
      </c>
      <c r="BW52" s="21">
        <f t="shared" si="30"/>
        <v>1</v>
      </c>
    </row>
    <row r="53" spans="1:75" x14ac:dyDescent="0.2">
      <c r="A53" s="375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O53" s="375"/>
      <c r="P53" s="375"/>
      <c r="Q53" s="375"/>
      <c r="R53" s="375"/>
      <c r="S53" s="375"/>
      <c r="T53" s="375"/>
      <c r="U53" s="375"/>
      <c r="V53" s="375"/>
      <c r="W53" s="375"/>
      <c r="AL53" s="21">
        <f t="shared" si="1"/>
        <v>0</v>
      </c>
      <c r="AN53" s="21" t="str">
        <f t="shared" si="2"/>
        <v/>
      </c>
      <c r="AP53" s="21" t="str">
        <f t="shared" si="3"/>
        <v/>
      </c>
      <c r="AQ53" s="21" t="str">
        <f t="shared" si="4"/>
        <v/>
      </c>
      <c r="AR53" s="21" t="str">
        <f t="shared" si="5"/>
        <v/>
      </c>
      <c r="AS53" s="21" t="str">
        <f t="shared" si="6"/>
        <v/>
      </c>
      <c r="AT53" s="21" t="str">
        <f t="shared" si="7"/>
        <v/>
      </c>
      <c r="AU53" s="21" t="str">
        <f t="shared" si="8"/>
        <v/>
      </c>
      <c r="AV53" s="21" t="str">
        <f t="shared" si="9"/>
        <v/>
      </c>
      <c r="AW53" s="21" t="str">
        <f t="shared" si="10"/>
        <v/>
      </c>
      <c r="AX53" s="21" t="str">
        <f t="shared" si="11"/>
        <v/>
      </c>
      <c r="AY53" s="21" t="str">
        <f t="shared" si="12"/>
        <v/>
      </c>
      <c r="AZ53" s="21" t="str">
        <f t="shared" si="13"/>
        <v/>
      </c>
      <c r="BA53" s="21" t="str">
        <f t="shared" si="14"/>
        <v/>
      </c>
      <c r="BB53" s="21" t="str">
        <f t="shared" si="15"/>
        <v/>
      </c>
      <c r="BC53" s="21" t="str">
        <f t="shared" si="16"/>
        <v/>
      </c>
      <c r="BD53" s="21" t="str">
        <f t="shared" si="17"/>
        <v/>
      </c>
      <c r="BE53" s="21" t="str">
        <f t="shared" si="18"/>
        <v/>
      </c>
      <c r="BF53" s="21" t="str">
        <f t="shared" si="19"/>
        <v/>
      </c>
      <c r="BG53" s="21" t="str">
        <f t="shared" si="20"/>
        <v/>
      </c>
      <c r="BH53" s="21" t="str">
        <f t="shared" si="21"/>
        <v/>
      </c>
      <c r="BI53" s="21" t="str">
        <f t="shared" si="22"/>
        <v/>
      </c>
      <c r="BK53" s="43" t="e">
        <f>BL53/'التقرير الختامي'!$D$15</f>
        <v>#DIV/0!</v>
      </c>
      <c r="BL53" s="4">
        <f t="shared" si="23"/>
        <v>0</v>
      </c>
      <c r="BM53" s="4">
        <f t="shared" si="24"/>
        <v>0</v>
      </c>
      <c r="BN53" s="4">
        <f t="shared" si="25"/>
        <v>0</v>
      </c>
      <c r="BO53" s="240" t="str">
        <f t="shared" si="26"/>
        <v/>
      </c>
      <c r="BP53" s="4">
        <f t="shared" si="27"/>
        <v>0</v>
      </c>
      <c r="BS53" s="376">
        <f t="shared" si="28"/>
        <v>0</v>
      </c>
      <c r="BT53" s="376">
        <f t="shared" si="29"/>
        <v>0</v>
      </c>
      <c r="BW53" s="21">
        <f t="shared" si="30"/>
        <v>1</v>
      </c>
    </row>
    <row r="54" spans="1:75" x14ac:dyDescent="0.2">
      <c r="A54" s="375"/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  <c r="O54" s="375"/>
      <c r="P54" s="375"/>
      <c r="Q54" s="375"/>
      <c r="R54" s="375"/>
      <c r="S54" s="375"/>
      <c r="T54" s="375"/>
      <c r="U54" s="375"/>
      <c r="V54" s="375"/>
      <c r="W54" s="375"/>
      <c r="AL54" s="21">
        <f t="shared" si="1"/>
        <v>0</v>
      </c>
      <c r="AN54" s="21" t="str">
        <f t="shared" si="2"/>
        <v/>
      </c>
      <c r="AP54" s="21" t="str">
        <f t="shared" si="3"/>
        <v/>
      </c>
      <c r="AQ54" s="21" t="str">
        <f t="shared" si="4"/>
        <v/>
      </c>
      <c r="AR54" s="21" t="str">
        <f t="shared" si="5"/>
        <v/>
      </c>
      <c r="AS54" s="21" t="str">
        <f t="shared" si="6"/>
        <v/>
      </c>
      <c r="AT54" s="21" t="str">
        <f t="shared" si="7"/>
        <v/>
      </c>
      <c r="AU54" s="21" t="str">
        <f t="shared" si="8"/>
        <v/>
      </c>
      <c r="AV54" s="21" t="str">
        <f t="shared" si="9"/>
        <v/>
      </c>
      <c r="AW54" s="21" t="str">
        <f t="shared" si="10"/>
        <v/>
      </c>
      <c r="AX54" s="21" t="str">
        <f t="shared" si="11"/>
        <v/>
      </c>
      <c r="AY54" s="21" t="str">
        <f t="shared" si="12"/>
        <v/>
      </c>
      <c r="AZ54" s="21" t="str">
        <f t="shared" si="13"/>
        <v/>
      </c>
      <c r="BA54" s="21" t="str">
        <f t="shared" si="14"/>
        <v/>
      </c>
      <c r="BB54" s="21" t="str">
        <f t="shared" si="15"/>
        <v/>
      </c>
      <c r="BC54" s="21" t="str">
        <f t="shared" si="16"/>
        <v/>
      </c>
      <c r="BD54" s="21" t="str">
        <f t="shared" si="17"/>
        <v/>
      </c>
      <c r="BE54" s="21" t="str">
        <f t="shared" si="18"/>
        <v/>
      </c>
      <c r="BF54" s="21" t="str">
        <f t="shared" si="19"/>
        <v/>
      </c>
      <c r="BG54" s="21" t="str">
        <f t="shared" si="20"/>
        <v/>
      </c>
      <c r="BH54" s="21" t="str">
        <f t="shared" si="21"/>
        <v/>
      </c>
      <c r="BI54" s="21" t="str">
        <f t="shared" si="22"/>
        <v/>
      </c>
      <c r="BK54" s="43" t="e">
        <f>BL54/'التقرير الختامي'!$D$15</f>
        <v>#DIV/0!</v>
      </c>
      <c r="BL54" s="4">
        <f t="shared" si="23"/>
        <v>0</v>
      </c>
      <c r="BM54" s="4">
        <f t="shared" si="24"/>
        <v>0</v>
      </c>
      <c r="BN54" s="4">
        <f t="shared" si="25"/>
        <v>0</v>
      </c>
      <c r="BO54" s="240" t="str">
        <f t="shared" si="26"/>
        <v/>
      </c>
      <c r="BP54" s="4">
        <f t="shared" si="27"/>
        <v>0</v>
      </c>
      <c r="BS54" s="376">
        <f t="shared" si="28"/>
        <v>0</v>
      </c>
      <c r="BT54" s="376">
        <f t="shared" si="29"/>
        <v>0</v>
      </c>
      <c r="BW54" s="21">
        <f t="shared" si="30"/>
        <v>1</v>
      </c>
    </row>
    <row r="55" spans="1:75" x14ac:dyDescent="0.2">
      <c r="A55" s="375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AL55" s="21">
        <f t="shared" si="1"/>
        <v>0</v>
      </c>
      <c r="AN55" s="21" t="str">
        <f t="shared" si="2"/>
        <v/>
      </c>
      <c r="AP55" s="21" t="str">
        <f t="shared" si="3"/>
        <v/>
      </c>
      <c r="AQ55" s="21" t="str">
        <f t="shared" si="4"/>
        <v/>
      </c>
      <c r="AR55" s="21" t="str">
        <f t="shared" si="5"/>
        <v/>
      </c>
      <c r="AS55" s="21" t="str">
        <f t="shared" si="6"/>
        <v/>
      </c>
      <c r="AT55" s="21" t="str">
        <f t="shared" si="7"/>
        <v/>
      </c>
      <c r="AU55" s="21" t="str">
        <f t="shared" si="8"/>
        <v/>
      </c>
      <c r="AV55" s="21" t="str">
        <f t="shared" si="9"/>
        <v/>
      </c>
      <c r="AW55" s="21" t="str">
        <f t="shared" si="10"/>
        <v/>
      </c>
      <c r="AX55" s="21" t="str">
        <f t="shared" si="11"/>
        <v/>
      </c>
      <c r="AY55" s="21" t="str">
        <f t="shared" si="12"/>
        <v/>
      </c>
      <c r="AZ55" s="21" t="str">
        <f t="shared" si="13"/>
        <v/>
      </c>
      <c r="BA55" s="21" t="str">
        <f t="shared" si="14"/>
        <v/>
      </c>
      <c r="BB55" s="21" t="str">
        <f t="shared" si="15"/>
        <v/>
      </c>
      <c r="BC55" s="21" t="str">
        <f t="shared" si="16"/>
        <v/>
      </c>
      <c r="BD55" s="21" t="str">
        <f t="shared" si="17"/>
        <v/>
      </c>
      <c r="BE55" s="21" t="str">
        <f t="shared" si="18"/>
        <v/>
      </c>
      <c r="BF55" s="21" t="str">
        <f t="shared" si="19"/>
        <v/>
      </c>
      <c r="BG55" s="21" t="str">
        <f t="shared" si="20"/>
        <v/>
      </c>
      <c r="BH55" s="21" t="str">
        <f t="shared" si="21"/>
        <v/>
      </c>
      <c r="BI55" s="21" t="str">
        <f t="shared" si="22"/>
        <v/>
      </c>
      <c r="BK55" s="43" t="e">
        <f>BL55/'التقرير الختامي'!$D$15</f>
        <v>#DIV/0!</v>
      </c>
      <c r="BL55" s="4">
        <f t="shared" si="23"/>
        <v>0</v>
      </c>
      <c r="BM55" s="4">
        <f t="shared" si="24"/>
        <v>0</v>
      </c>
      <c r="BN55" s="4">
        <f t="shared" si="25"/>
        <v>0</v>
      </c>
      <c r="BO55" s="240" t="str">
        <f t="shared" si="26"/>
        <v/>
      </c>
      <c r="BP55" s="4">
        <f t="shared" si="27"/>
        <v>0</v>
      </c>
      <c r="BS55" s="376">
        <f t="shared" si="28"/>
        <v>0</v>
      </c>
      <c r="BT55" s="376">
        <f t="shared" si="29"/>
        <v>0</v>
      </c>
      <c r="BW55" s="21">
        <f t="shared" si="30"/>
        <v>1</v>
      </c>
    </row>
    <row r="56" spans="1:75" x14ac:dyDescent="0.2">
      <c r="A56" s="375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AL56" s="21">
        <f t="shared" si="1"/>
        <v>0</v>
      </c>
      <c r="AN56" s="21" t="str">
        <f t="shared" si="2"/>
        <v/>
      </c>
      <c r="AP56" s="21" t="str">
        <f t="shared" si="3"/>
        <v/>
      </c>
      <c r="AQ56" s="21" t="str">
        <f t="shared" si="4"/>
        <v/>
      </c>
      <c r="AR56" s="21" t="str">
        <f t="shared" si="5"/>
        <v/>
      </c>
      <c r="AS56" s="21" t="str">
        <f t="shared" si="6"/>
        <v/>
      </c>
      <c r="AT56" s="21" t="str">
        <f t="shared" si="7"/>
        <v/>
      </c>
      <c r="AU56" s="21" t="str">
        <f t="shared" si="8"/>
        <v/>
      </c>
      <c r="AV56" s="21" t="str">
        <f t="shared" si="9"/>
        <v/>
      </c>
      <c r="AW56" s="21" t="str">
        <f t="shared" si="10"/>
        <v/>
      </c>
      <c r="AX56" s="21" t="str">
        <f t="shared" si="11"/>
        <v/>
      </c>
      <c r="AY56" s="21" t="str">
        <f t="shared" si="12"/>
        <v/>
      </c>
      <c r="AZ56" s="21" t="str">
        <f t="shared" si="13"/>
        <v/>
      </c>
      <c r="BA56" s="21" t="str">
        <f t="shared" si="14"/>
        <v/>
      </c>
      <c r="BB56" s="21" t="str">
        <f t="shared" si="15"/>
        <v/>
      </c>
      <c r="BC56" s="21" t="str">
        <f t="shared" si="16"/>
        <v/>
      </c>
      <c r="BD56" s="21" t="str">
        <f t="shared" si="17"/>
        <v/>
      </c>
      <c r="BE56" s="21" t="str">
        <f t="shared" si="18"/>
        <v/>
      </c>
      <c r="BF56" s="21" t="str">
        <f t="shared" si="19"/>
        <v/>
      </c>
      <c r="BG56" s="21" t="str">
        <f t="shared" si="20"/>
        <v/>
      </c>
      <c r="BH56" s="21" t="str">
        <f t="shared" si="21"/>
        <v/>
      </c>
      <c r="BI56" s="21" t="str">
        <f t="shared" si="22"/>
        <v/>
      </c>
      <c r="BK56" s="43" t="e">
        <f>BL56/'التقرير الختامي'!$D$15</f>
        <v>#DIV/0!</v>
      </c>
      <c r="BL56" s="4">
        <f t="shared" si="23"/>
        <v>0</v>
      </c>
      <c r="BM56" s="4">
        <f t="shared" si="24"/>
        <v>0</v>
      </c>
      <c r="BN56" s="4">
        <f t="shared" si="25"/>
        <v>0</v>
      </c>
      <c r="BO56" s="240" t="str">
        <f t="shared" si="26"/>
        <v/>
      </c>
      <c r="BP56" s="4">
        <f t="shared" si="27"/>
        <v>0</v>
      </c>
      <c r="BS56" s="376">
        <f t="shared" si="28"/>
        <v>0</v>
      </c>
      <c r="BT56" s="376">
        <f t="shared" si="29"/>
        <v>0</v>
      </c>
      <c r="BW56" s="21">
        <f t="shared" si="30"/>
        <v>1</v>
      </c>
    </row>
    <row r="57" spans="1:75" x14ac:dyDescent="0.2">
      <c r="A57" s="375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375"/>
      <c r="R57" s="375"/>
      <c r="S57" s="375"/>
      <c r="T57" s="375"/>
      <c r="U57" s="375"/>
      <c r="V57" s="375"/>
      <c r="W57" s="375"/>
      <c r="AL57" s="21">
        <f t="shared" si="1"/>
        <v>0</v>
      </c>
      <c r="AN57" s="21" t="str">
        <f t="shared" si="2"/>
        <v/>
      </c>
      <c r="AP57" s="21" t="str">
        <f t="shared" si="3"/>
        <v/>
      </c>
      <c r="AQ57" s="21" t="str">
        <f t="shared" si="4"/>
        <v/>
      </c>
      <c r="AR57" s="21" t="str">
        <f t="shared" si="5"/>
        <v/>
      </c>
      <c r="AS57" s="21" t="str">
        <f t="shared" si="6"/>
        <v/>
      </c>
      <c r="AT57" s="21" t="str">
        <f t="shared" si="7"/>
        <v/>
      </c>
      <c r="AU57" s="21" t="str">
        <f t="shared" si="8"/>
        <v/>
      </c>
      <c r="AV57" s="21" t="str">
        <f t="shared" si="9"/>
        <v/>
      </c>
      <c r="AW57" s="21" t="str">
        <f t="shared" si="10"/>
        <v/>
      </c>
      <c r="AX57" s="21" t="str">
        <f t="shared" si="11"/>
        <v/>
      </c>
      <c r="AY57" s="21" t="str">
        <f t="shared" si="12"/>
        <v/>
      </c>
      <c r="AZ57" s="21" t="str">
        <f t="shared" si="13"/>
        <v/>
      </c>
      <c r="BA57" s="21" t="str">
        <f t="shared" si="14"/>
        <v/>
      </c>
      <c r="BB57" s="21" t="str">
        <f t="shared" si="15"/>
        <v/>
      </c>
      <c r="BC57" s="21" t="str">
        <f t="shared" si="16"/>
        <v/>
      </c>
      <c r="BD57" s="21" t="str">
        <f t="shared" si="17"/>
        <v/>
      </c>
      <c r="BE57" s="21" t="str">
        <f t="shared" si="18"/>
        <v/>
      </c>
      <c r="BF57" s="21" t="str">
        <f t="shared" si="19"/>
        <v/>
      </c>
      <c r="BG57" s="21" t="str">
        <f t="shared" si="20"/>
        <v/>
      </c>
      <c r="BH57" s="21" t="str">
        <f t="shared" si="21"/>
        <v/>
      </c>
      <c r="BI57" s="21" t="str">
        <f t="shared" si="22"/>
        <v/>
      </c>
      <c r="BK57" s="43" t="e">
        <f>BL57/'التقرير الختامي'!$D$15</f>
        <v>#DIV/0!</v>
      </c>
      <c r="BL57" s="4">
        <f t="shared" si="23"/>
        <v>0</v>
      </c>
      <c r="BM57" s="4">
        <f t="shared" si="24"/>
        <v>0</v>
      </c>
      <c r="BN57" s="4">
        <f t="shared" si="25"/>
        <v>0</v>
      </c>
      <c r="BO57" s="240" t="str">
        <f t="shared" si="26"/>
        <v/>
      </c>
      <c r="BP57" s="4">
        <f t="shared" si="27"/>
        <v>0</v>
      </c>
      <c r="BS57" s="376">
        <f t="shared" si="28"/>
        <v>0</v>
      </c>
      <c r="BT57" s="376">
        <f t="shared" si="29"/>
        <v>0</v>
      </c>
      <c r="BW57" s="21">
        <f t="shared" si="30"/>
        <v>1</v>
      </c>
    </row>
    <row r="58" spans="1:75" x14ac:dyDescent="0.2">
      <c r="A58" s="375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375"/>
      <c r="P58" s="375"/>
      <c r="Q58" s="375"/>
      <c r="R58" s="375"/>
      <c r="S58" s="375"/>
      <c r="T58" s="375"/>
      <c r="U58" s="375"/>
      <c r="V58" s="375"/>
      <c r="W58" s="375"/>
      <c r="AL58" s="21">
        <f t="shared" si="1"/>
        <v>0</v>
      </c>
      <c r="AN58" s="21" t="str">
        <f t="shared" si="2"/>
        <v/>
      </c>
      <c r="AP58" s="21" t="str">
        <f t="shared" si="3"/>
        <v/>
      </c>
      <c r="AQ58" s="21" t="str">
        <f t="shared" si="4"/>
        <v/>
      </c>
      <c r="AR58" s="21" t="str">
        <f t="shared" si="5"/>
        <v/>
      </c>
      <c r="AS58" s="21" t="str">
        <f t="shared" si="6"/>
        <v/>
      </c>
      <c r="AT58" s="21" t="str">
        <f t="shared" si="7"/>
        <v/>
      </c>
      <c r="AU58" s="21" t="str">
        <f t="shared" si="8"/>
        <v/>
      </c>
      <c r="AV58" s="21" t="str">
        <f t="shared" si="9"/>
        <v/>
      </c>
      <c r="AW58" s="21" t="str">
        <f t="shared" si="10"/>
        <v/>
      </c>
      <c r="AX58" s="21" t="str">
        <f t="shared" si="11"/>
        <v/>
      </c>
      <c r="AY58" s="21" t="str">
        <f t="shared" si="12"/>
        <v/>
      </c>
      <c r="AZ58" s="21" t="str">
        <f t="shared" si="13"/>
        <v/>
      </c>
      <c r="BA58" s="21" t="str">
        <f t="shared" si="14"/>
        <v/>
      </c>
      <c r="BB58" s="21" t="str">
        <f t="shared" si="15"/>
        <v/>
      </c>
      <c r="BC58" s="21" t="str">
        <f t="shared" si="16"/>
        <v/>
      </c>
      <c r="BD58" s="21" t="str">
        <f t="shared" si="17"/>
        <v/>
      </c>
      <c r="BE58" s="21" t="str">
        <f t="shared" si="18"/>
        <v/>
      </c>
      <c r="BF58" s="21" t="str">
        <f t="shared" si="19"/>
        <v/>
      </c>
      <c r="BG58" s="21" t="str">
        <f t="shared" si="20"/>
        <v/>
      </c>
      <c r="BH58" s="21" t="str">
        <f t="shared" si="21"/>
        <v/>
      </c>
      <c r="BI58" s="21" t="str">
        <f t="shared" si="22"/>
        <v/>
      </c>
      <c r="BK58" s="43" t="e">
        <f>BL58/'التقرير الختامي'!$D$15</f>
        <v>#DIV/0!</v>
      </c>
      <c r="BL58" s="4">
        <f t="shared" si="23"/>
        <v>0</v>
      </c>
      <c r="BM58" s="4">
        <f t="shared" si="24"/>
        <v>0</v>
      </c>
      <c r="BN58" s="4">
        <f t="shared" si="25"/>
        <v>0</v>
      </c>
      <c r="BO58" s="240" t="str">
        <f t="shared" si="26"/>
        <v/>
      </c>
      <c r="BP58" s="4">
        <f t="shared" si="27"/>
        <v>0</v>
      </c>
      <c r="BS58" s="376">
        <f t="shared" si="28"/>
        <v>0</v>
      </c>
      <c r="BT58" s="376">
        <f t="shared" si="29"/>
        <v>0</v>
      </c>
      <c r="BW58" s="21">
        <f t="shared" si="30"/>
        <v>1</v>
      </c>
    </row>
    <row r="59" spans="1:75" x14ac:dyDescent="0.2">
      <c r="A59" s="375"/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AL59" s="21">
        <f t="shared" si="1"/>
        <v>0</v>
      </c>
      <c r="AN59" s="21" t="str">
        <f t="shared" si="2"/>
        <v/>
      </c>
      <c r="AP59" s="21" t="str">
        <f t="shared" si="3"/>
        <v/>
      </c>
      <c r="AQ59" s="21" t="str">
        <f t="shared" si="4"/>
        <v/>
      </c>
      <c r="AR59" s="21" t="str">
        <f t="shared" si="5"/>
        <v/>
      </c>
      <c r="AS59" s="21" t="str">
        <f t="shared" si="6"/>
        <v/>
      </c>
      <c r="AT59" s="21" t="str">
        <f t="shared" si="7"/>
        <v/>
      </c>
      <c r="AU59" s="21" t="str">
        <f t="shared" si="8"/>
        <v/>
      </c>
      <c r="AV59" s="21" t="str">
        <f t="shared" si="9"/>
        <v/>
      </c>
      <c r="AW59" s="21" t="str">
        <f t="shared" si="10"/>
        <v/>
      </c>
      <c r="AX59" s="21" t="str">
        <f t="shared" si="11"/>
        <v/>
      </c>
      <c r="AY59" s="21" t="str">
        <f t="shared" si="12"/>
        <v/>
      </c>
      <c r="AZ59" s="21" t="str">
        <f t="shared" si="13"/>
        <v/>
      </c>
      <c r="BA59" s="21" t="str">
        <f t="shared" si="14"/>
        <v/>
      </c>
      <c r="BB59" s="21" t="str">
        <f t="shared" si="15"/>
        <v/>
      </c>
      <c r="BC59" s="21" t="str">
        <f t="shared" si="16"/>
        <v/>
      </c>
      <c r="BD59" s="21" t="str">
        <f t="shared" si="17"/>
        <v/>
      </c>
      <c r="BE59" s="21" t="str">
        <f t="shared" si="18"/>
        <v/>
      </c>
      <c r="BF59" s="21" t="str">
        <f t="shared" si="19"/>
        <v/>
      </c>
      <c r="BG59" s="21" t="str">
        <f t="shared" si="20"/>
        <v/>
      </c>
      <c r="BH59" s="21" t="str">
        <f t="shared" si="21"/>
        <v/>
      </c>
      <c r="BI59" s="21" t="str">
        <f t="shared" si="22"/>
        <v/>
      </c>
      <c r="BK59" s="43" t="e">
        <f>BL59/'التقرير الختامي'!$D$15</f>
        <v>#DIV/0!</v>
      </c>
      <c r="BL59" s="4">
        <f t="shared" si="23"/>
        <v>0</v>
      </c>
      <c r="BM59" s="4">
        <f t="shared" si="24"/>
        <v>0</v>
      </c>
      <c r="BN59" s="4">
        <f t="shared" si="25"/>
        <v>0</v>
      </c>
      <c r="BO59" s="240" t="str">
        <f t="shared" si="26"/>
        <v/>
      </c>
      <c r="BP59" s="4">
        <f t="shared" si="27"/>
        <v>0</v>
      </c>
      <c r="BS59" s="376">
        <f t="shared" si="28"/>
        <v>0</v>
      </c>
      <c r="BT59" s="376">
        <f t="shared" si="29"/>
        <v>0</v>
      </c>
      <c r="BW59" s="21">
        <f t="shared" si="30"/>
        <v>1</v>
      </c>
    </row>
    <row r="60" spans="1:75" x14ac:dyDescent="0.2">
      <c r="A60" s="375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AL60" s="21">
        <f t="shared" si="1"/>
        <v>0</v>
      </c>
      <c r="AN60" s="21" t="str">
        <f t="shared" si="2"/>
        <v/>
      </c>
      <c r="AP60" s="21" t="str">
        <f t="shared" si="3"/>
        <v/>
      </c>
      <c r="AQ60" s="21" t="str">
        <f t="shared" si="4"/>
        <v/>
      </c>
      <c r="AR60" s="21" t="str">
        <f t="shared" si="5"/>
        <v/>
      </c>
      <c r="AS60" s="21" t="str">
        <f t="shared" si="6"/>
        <v/>
      </c>
      <c r="AT60" s="21" t="str">
        <f t="shared" si="7"/>
        <v/>
      </c>
      <c r="AU60" s="21" t="str">
        <f t="shared" si="8"/>
        <v/>
      </c>
      <c r="AV60" s="21" t="str">
        <f t="shared" si="9"/>
        <v/>
      </c>
      <c r="AW60" s="21" t="str">
        <f t="shared" si="10"/>
        <v/>
      </c>
      <c r="AX60" s="21" t="str">
        <f t="shared" si="11"/>
        <v/>
      </c>
      <c r="AY60" s="21" t="str">
        <f t="shared" si="12"/>
        <v/>
      </c>
      <c r="AZ60" s="21" t="str">
        <f t="shared" si="13"/>
        <v/>
      </c>
      <c r="BA60" s="21" t="str">
        <f t="shared" si="14"/>
        <v/>
      </c>
      <c r="BB60" s="21" t="str">
        <f t="shared" si="15"/>
        <v/>
      </c>
      <c r="BC60" s="21" t="str">
        <f t="shared" si="16"/>
        <v/>
      </c>
      <c r="BD60" s="21" t="str">
        <f t="shared" si="17"/>
        <v/>
      </c>
      <c r="BE60" s="21" t="str">
        <f t="shared" si="18"/>
        <v/>
      </c>
      <c r="BF60" s="21" t="str">
        <f t="shared" si="19"/>
        <v/>
      </c>
      <c r="BG60" s="21" t="str">
        <f t="shared" si="20"/>
        <v/>
      </c>
      <c r="BH60" s="21" t="str">
        <f t="shared" si="21"/>
        <v/>
      </c>
      <c r="BI60" s="21" t="str">
        <f t="shared" si="22"/>
        <v/>
      </c>
      <c r="BK60" s="43" t="e">
        <f>BL60/'التقرير الختامي'!$D$15</f>
        <v>#DIV/0!</v>
      </c>
      <c r="BL60" s="4">
        <f t="shared" si="23"/>
        <v>0</v>
      </c>
      <c r="BM60" s="4">
        <f t="shared" si="24"/>
        <v>0</v>
      </c>
      <c r="BN60" s="4">
        <f t="shared" si="25"/>
        <v>0</v>
      </c>
      <c r="BO60" s="240" t="str">
        <f t="shared" si="26"/>
        <v/>
      </c>
      <c r="BP60" s="4">
        <f t="shared" si="27"/>
        <v>0</v>
      </c>
      <c r="BS60" s="376">
        <f t="shared" si="28"/>
        <v>0</v>
      </c>
      <c r="BT60" s="376">
        <f t="shared" si="29"/>
        <v>0</v>
      </c>
      <c r="BW60" s="21">
        <f t="shared" si="30"/>
        <v>1</v>
      </c>
    </row>
    <row r="61" spans="1:75" x14ac:dyDescent="0.2">
      <c r="A61" s="375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375"/>
      <c r="V61" s="375"/>
      <c r="W61" s="375"/>
      <c r="AL61" s="21">
        <f t="shared" si="1"/>
        <v>0</v>
      </c>
      <c r="AN61" s="21" t="str">
        <f t="shared" si="2"/>
        <v/>
      </c>
      <c r="AP61" s="21" t="str">
        <f t="shared" si="3"/>
        <v/>
      </c>
      <c r="AQ61" s="21" t="str">
        <f t="shared" si="4"/>
        <v/>
      </c>
      <c r="AR61" s="21" t="str">
        <f t="shared" si="5"/>
        <v/>
      </c>
      <c r="AS61" s="21" t="str">
        <f t="shared" si="6"/>
        <v/>
      </c>
      <c r="AT61" s="21" t="str">
        <f t="shared" si="7"/>
        <v/>
      </c>
      <c r="AU61" s="21" t="str">
        <f t="shared" si="8"/>
        <v/>
      </c>
      <c r="AV61" s="21" t="str">
        <f t="shared" si="9"/>
        <v/>
      </c>
      <c r="AW61" s="21" t="str">
        <f t="shared" si="10"/>
        <v/>
      </c>
      <c r="AX61" s="21" t="str">
        <f t="shared" si="11"/>
        <v/>
      </c>
      <c r="AY61" s="21" t="str">
        <f t="shared" si="12"/>
        <v/>
      </c>
      <c r="AZ61" s="21" t="str">
        <f t="shared" si="13"/>
        <v/>
      </c>
      <c r="BA61" s="21" t="str">
        <f t="shared" si="14"/>
        <v/>
      </c>
      <c r="BB61" s="21" t="str">
        <f t="shared" si="15"/>
        <v/>
      </c>
      <c r="BC61" s="21" t="str">
        <f t="shared" si="16"/>
        <v/>
      </c>
      <c r="BD61" s="21" t="str">
        <f t="shared" si="17"/>
        <v/>
      </c>
      <c r="BE61" s="21" t="str">
        <f t="shared" si="18"/>
        <v/>
      </c>
      <c r="BF61" s="21" t="str">
        <f t="shared" si="19"/>
        <v/>
      </c>
      <c r="BG61" s="21" t="str">
        <f t="shared" si="20"/>
        <v/>
      </c>
      <c r="BH61" s="21" t="str">
        <f t="shared" si="21"/>
        <v/>
      </c>
      <c r="BI61" s="21" t="str">
        <f t="shared" si="22"/>
        <v/>
      </c>
      <c r="BK61" s="43" t="e">
        <f>BL61/'التقرير الختامي'!$D$15</f>
        <v>#DIV/0!</v>
      </c>
      <c r="BL61" s="4">
        <f t="shared" si="23"/>
        <v>0</v>
      </c>
      <c r="BM61" s="4">
        <f t="shared" si="24"/>
        <v>0</v>
      </c>
      <c r="BN61" s="4">
        <f t="shared" si="25"/>
        <v>0</v>
      </c>
      <c r="BO61" s="240" t="str">
        <f t="shared" si="26"/>
        <v/>
      </c>
      <c r="BP61" s="4">
        <f t="shared" si="27"/>
        <v>0</v>
      </c>
      <c r="BS61" s="376">
        <f t="shared" si="28"/>
        <v>0</v>
      </c>
      <c r="BT61" s="376">
        <f t="shared" si="29"/>
        <v>0</v>
      </c>
      <c r="BW61" s="21">
        <f t="shared" si="30"/>
        <v>1</v>
      </c>
    </row>
    <row r="62" spans="1:75" x14ac:dyDescent="0.2">
      <c r="A62" s="375"/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AL62" s="21">
        <f t="shared" si="1"/>
        <v>0</v>
      </c>
      <c r="AN62" s="21" t="str">
        <f t="shared" si="2"/>
        <v/>
      </c>
      <c r="AP62" s="21" t="str">
        <f t="shared" si="3"/>
        <v/>
      </c>
      <c r="AQ62" s="21" t="str">
        <f t="shared" si="4"/>
        <v/>
      </c>
      <c r="AR62" s="21" t="str">
        <f t="shared" si="5"/>
        <v/>
      </c>
      <c r="AS62" s="21" t="str">
        <f t="shared" si="6"/>
        <v/>
      </c>
      <c r="AT62" s="21" t="str">
        <f t="shared" si="7"/>
        <v/>
      </c>
      <c r="AU62" s="21" t="str">
        <f t="shared" si="8"/>
        <v/>
      </c>
      <c r="AV62" s="21" t="str">
        <f t="shared" si="9"/>
        <v/>
      </c>
      <c r="AW62" s="21" t="str">
        <f t="shared" si="10"/>
        <v/>
      </c>
      <c r="AX62" s="21" t="str">
        <f t="shared" si="11"/>
        <v/>
      </c>
      <c r="AY62" s="21" t="str">
        <f t="shared" si="12"/>
        <v/>
      </c>
      <c r="AZ62" s="21" t="str">
        <f t="shared" si="13"/>
        <v/>
      </c>
      <c r="BA62" s="21" t="str">
        <f t="shared" si="14"/>
        <v/>
      </c>
      <c r="BB62" s="21" t="str">
        <f t="shared" si="15"/>
        <v/>
      </c>
      <c r="BC62" s="21" t="str">
        <f t="shared" si="16"/>
        <v/>
      </c>
      <c r="BD62" s="21" t="str">
        <f t="shared" si="17"/>
        <v/>
      </c>
      <c r="BE62" s="21" t="str">
        <f t="shared" si="18"/>
        <v/>
      </c>
      <c r="BF62" s="21" t="str">
        <f t="shared" si="19"/>
        <v/>
      </c>
      <c r="BG62" s="21" t="str">
        <f t="shared" si="20"/>
        <v/>
      </c>
      <c r="BH62" s="21" t="str">
        <f t="shared" si="21"/>
        <v/>
      </c>
      <c r="BI62" s="21" t="str">
        <f t="shared" si="22"/>
        <v/>
      </c>
      <c r="BK62" s="43" t="e">
        <f>BL62/'التقرير الختامي'!$D$15</f>
        <v>#DIV/0!</v>
      </c>
      <c r="BL62" s="4">
        <f t="shared" si="23"/>
        <v>0</v>
      </c>
      <c r="BM62" s="4">
        <f t="shared" si="24"/>
        <v>0</v>
      </c>
      <c r="BN62" s="4">
        <f t="shared" si="25"/>
        <v>0</v>
      </c>
      <c r="BO62" s="240" t="str">
        <f t="shared" si="26"/>
        <v/>
      </c>
      <c r="BP62" s="4">
        <f t="shared" si="27"/>
        <v>0</v>
      </c>
      <c r="BS62" s="376">
        <f t="shared" si="28"/>
        <v>0</v>
      </c>
      <c r="BT62" s="376">
        <f t="shared" si="29"/>
        <v>0</v>
      </c>
      <c r="BW62" s="21">
        <f t="shared" si="30"/>
        <v>1</v>
      </c>
    </row>
    <row r="63" spans="1:75" x14ac:dyDescent="0.2">
      <c r="A63" s="375"/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AL63" s="21">
        <f t="shared" si="1"/>
        <v>0</v>
      </c>
      <c r="AN63" s="21" t="str">
        <f t="shared" si="2"/>
        <v/>
      </c>
      <c r="AP63" s="21" t="str">
        <f t="shared" si="3"/>
        <v/>
      </c>
      <c r="AQ63" s="21" t="str">
        <f t="shared" si="4"/>
        <v/>
      </c>
      <c r="AR63" s="21" t="str">
        <f t="shared" si="5"/>
        <v/>
      </c>
      <c r="AS63" s="21" t="str">
        <f t="shared" si="6"/>
        <v/>
      </c>
      <c r="AT63" s="21" t="str">
        <f t="shared" si="7"/>
        <v/>
      </c>
      <c r="AU63" s="21" t="str">
        <f t="shared" si="8"/>
        <v/>
      </c>
      <c r="AV63" s="21" t="str">
        <f t="shared" si="9"/>
        <v/>
      </c>
      <c r="AW63" s="21" t="str">
        <f t="shared" si="10"/>
        <v/>
      </c>
      <c r="AX63" s="21" t="str">
        <f t="shared" si="11"/>
        <v/>
      </c>
      <c r="AY63" s="21" t="str">
        <f t="shared" si="12"/>
        <v/>
      </c>
      <c r="AZ63" s="21" t="str">
        <f t="shared" si="13"/>
        <v/>
      </c>
      <c r="BA63" s="21" t="str">
        <f t="shared" si="14"/>
        <v/>
      </c>
      <c r="BB63" s="21" t="str">
        <f t="shared" si="15"/>
        <v/>
      </c>
      <c r="BC63" s="21" t="str">
        <f t="shared" si="16"/>
        <v/>
      </c>
      <c r="BD63" s="21" t="str">
        <f t="shared" si="17"/>
        <v/>
      </c>
      <c r="BE63" s="21" t="str">
        <f t="shared" si="18"/>
        <v/>
      </c>
      <c r="BF63" s="21" t="str">
        <f t="shared" si="19"/>
        <v/>
      </c>
      <c r="BG63" s="21" t="str">
        <f t="shared" si="20"/>
        <v/>
      </c>
      <c r="BH63" s="21" t="str">
        <f t="shared" si="21"/>
        <v/>
      </c>
      <c r="BI63" s="21" t="str">
        <f t="shared" si="22"/>
        <v/>
      </c>
      <c r="BK63" s="43" t="e">
        <f>BL63/'التقرير الختامي'!$D$15</f>
        <v>#DIV/0!</v>
      </c>
      <c r="BL63" s="4">
        <f t="shared" si="23"/>
        <v>0</v>
      </c>
      <c r="BM63" s="4">
        <f t="shared" si="24"/>
        <v>0</v>
      </c>
      <c r="BN63" s="4">
        <f t="shared" si="25"/>
        <v>0</v>
      </c>
      <c r="BO63" s="240" t="str">
        <f t="shared" si="26"/>
        <v/>
      </c>
      <c r="BP63" s="4">
        <f t="shared" si="27"/>
        <v>0</v>
      </c>
      <c r="BS63" s="376">
        <f t="shared" si="28"/>
        <v>0</v>
      </c>
      <c r="BT63" s="376">
        <f t="shared" si="29"/>
        <v>0</v>
      </c>
      <c r="BW63" s="21">
        <f t="shared" si="30"/>
        <v>1</v>
      </c>
    </row>
    <row r="64" spans="1:75" x14ac:dyDescent="0.2">
      <c r="A64" s="375"/>
      <c r="B64" s="375"/>
      <c r="C64" s="375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5"/>
      <c r="U64" s="375"/>
      <c r="V64" s="375"/>
      <c r="W64" s="375"/>
      <c r="AL64" s="21">
        <f t="shared" si="1"/>
        <v>0</v>
      </c>
      <c r="AN64" s="21" t="str">
        <f t="shared" si="2"/>
        <v/>
      </c>
      <c r="AP64" s="21" t="str">
        <f t="shared" si="3"/>
        <v/>
      </c>
      <c r="AQ64" s="21" t="str">
        <f t="shared" si="4"/>
        <v/>
      </c>
      <c r="AR64" s="21" t="str">
        <f t="shared" si="5"/>
        <v/>
      </c>
      <c r="AS64" s="21" t="str">
        <f t="shared" si="6"/>
        <v/>
      </c>
      <c r="AT64" s="21" t="str">
        <f t="shared" si="7"/>
        <v/>
      </c>
      <c r="AU64" s="21" t="str">
        <f t="shared" si="8"/>
        <v/>
      </c>
      <c r="AV64" s="21" t="str">
        <f t="shared" si="9"/>
        <v/>
      </c>
      <c r="AW64" s="21" t="str">
        <f t="shared" si="10"/>
        <v/>
      </c>
      <c r="AX64" s="21" t="str">
        <f t="shared" si="11"/>
        <v/>
      </c>
      <c r="AY64" s="21" t="str">
        <f t="shared" si="12"/>
        <v/>
      </c>
      <c r="AZ64" s="21" t="str">
        <f t="shared" si="13"/>
        <v/>
      </c>
      <c r="BA64" s="21" t="str">
        <f t="shared" si="14"/>
        <v/>
      </c>
      <c r="BB64" s="21" t="str">
        <f t="shared" si="15"/>
        <v/>
      </c>
      <c r="BC64" s="21" t="str">
        <f t="shared" si="16"/>
        <v/>
      </c>
      <c r="BD64" s="21" t="str">
        <f t="shared" si="17"/>
        <v/>
      </c>
      <c r="BE64" s="21" t="str">
        <f t="shared" si="18"/>
        <v/>
      </c>
      <c r="BF64" s="21" t="str">
        <f t="shared" si="19"/>
        <v/>
      </c>
      <c r="BG64" s="21" t="str">
        <f t="shared" si="20"/>
        <v/>
      </c>
      <c r="BH64" s="21" t="str">
        <f t="shared" si="21"/>
        <v/>
      </c>
      <c r="BI64" s="21" t="str">
        <f t="shared" si="22"/>
        <v/>
      </c>
      <c r="BK64" s="43" t="e">
        <f>BL64/'التقرير الختامي'!$D$15</f>
        <v>#DIV/0!</v>
      </c>
      <c r="BL64" s="4">
        <f t="shared" si="23"/>
        <v>0</v>
      </c>
      <c r="BM64" s="4">
        <f t="shared" si="24"/>
        <v>0</v>
      </c>
      <c r="BN64" s="4">
        <f t="shared" si="25"/>
        <v>0</v>
      </c>
      <c r="BO64" s="240" t="str">
        <f t="shared" si="26"/>
        <v/>
      </c>
      <c r="BP64" s="4">
        <f t="shared" si="27"/>
        <v>0</v>
      </c>
      <c r="BS64" s="376">
        <f t="shared" si="28"/>
        <v>0</v>
      </c>
      <c r="BT64" s="376">
        <f t="shared" si="29"/>
        <v>0</v>
      </c>
      <c r="BW64" s="21">
        <f t="shared" si="30"/>
        <v>1</v>
      </c>
    </row>
    <row r="65" spans="1:75" x14ac:dyDescent="0.2">
      <c r="A65" s="37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375"/>
      <c r="O65" s="375"/>
      <c r="P65" s="375"/>
      <c r="Q65" s="375"/>
      <c r="R65" s="375"/>
      <c r="S65" s="375"/>
      <c r="T65" s="375"/>
      <c r="U65" s="375"/>
      <c r="V65" s="375"/>
      <c r="W65" s="375"/>
      <c r="AL65" s="21">
        <f t="shared" si="1"/>
        <v>0</v>
      </c>
      <c r="AN65" s="21" t="str">
        <f t="shared" si="2"/>
        <v/>
      </c>
      <c r="AP65" s="21" t="str">
        <f t="shared" si="3"/>
        <v/>
      </c>
      <c r="AQ65" s="21" t="str">
        <f t="shared" si="4"/>
        <v/>
      </c>
      <c r="AR65" s="21" t="str">
        <f t="shared" si="5"/>
        <v/>
      </c>
      <c r="AS65" s="21" t="str">
        <f t="shared" si="6"/>
        <v/>
      </c>
      <c r="AT65" s="21" t="str">
        <f t="shared" si="7"/>
        <v/>
      </c>
      <c r="AU65" s="21" t="str">
        <f t="shared" si="8"/>
        <v/>
      </c>
      <c r="AV65" s="21" t="str">
        <f t="shared" si="9"/>
        <v/>
      </c>
      <c r="AW65" s="21" t="str">
        <f t="shared" si="10"/>
        <v/>
      </c>
      <c r="AX65" s="21" t="str">
        <f t="shared" si="11"/>
        <v/>
      </c>
      <c r="AY65" s="21" t="str">
        <f t="shared" si="12"/>
        <v/>
      </c>
      <c r="AZ65" s="21" t="str">
        <f t="shared" si="13"/>
        <v/>
      </c>
      <c r="BA65" s="21" t="str">
        <f t="shared" si="14"/>
        <v/>
      </c>
      <c r="BB65" s="21" t="str">
        <f t="shared" si="15"/>
        <v/>
      </c>
      <c r="BC65" s="21" t="str">
        <f t="shared" si="16"/>
        <v/>
      </c>
      <c r="BD65" s="21" t="str">
        <f t="shared" si="17"/>
        <v/>
      </c>
      <c r="BE65" s="21" t="str">
        <f t="shared" si="18"/>
        <v/>
      </c>
      <c r="BF65" s="21" t="str">
        <f t="shared" si="19"/>
        <v/>
      </c>
      <c r="BG65" s="21" t="str">
        <f t="shared" si="20"/>
        <v/>
      </c>
      <c r="BH65" s="21" t="str">
        <f t="shared" si="21"/>
        <v/>
      </c>
      <c r="BI65" s="21" t="str">
        <f t="shared" si="22"/>
        <v/>
      </c>
      <c r="BK65" s="43" t="e">
        <f>BL65/'التقرير الختامي'!$D$15</f>
        <v>#DIV/0!</v>
      </c>
      <c r="BL65" s="4">
        <f t="shared" si="23"/>
        <v>0</v>
      </c>
      <c r="BM65" s="4">
        <f t="shared" si="24"/>
        <v>0</v>
      </c>
      <c r="BN65" s="4">
        <f t="shared" si="25"/>
        <v>0</v>
      </c>
      <c r="BO65" s="240" t="str">
        <f t="shared" si="26"/>
        <v/>
      </c>
      <c r="BP65" s="4">
        <f t="shared" si="27"/>
        <v>0</v>
      </c>
      <c r="BS65" s="376">
        <f t="shared" si="28"/>
        <v>0</v>
      </c>
      <c r="BT65" s="376">
        <f t="shared" si="29"/>
        <v>0</v>
      </c>
      <c r="BW65" s="21">
        <f t="shared" si="30"/>
        <v>1</v>
      </c>
    </row>
    <row r="66" spans="1:75" x14ac:dyDescent="0.2">
      <c r="A66" s="375"/>
      <c r="B66" s="375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5"/>
      <c r="N66" s="375"/>
      <c r="O66" s="375"/>
      <c r="P66" s="375"/>
      <c r="Q66" s="375"/>
      <c r="R66" s="375"/>
      <c r="S66" s="375"/>
      <c r="T66" s="375"/>
      <c r="U66" s="375"/>
      <c r="V66" s="375"/>
      <c r="W66" s="375"/>
      <c r="AL66" s="21">
        <f t="shared" si="1"/>
        <v>0</v>
      </c>
      <c r="AN66" s="21" t="str">
        <f t="shared" si="2"/>
        <v/>
      </c>
      <c r="AP66" s="21" t="str">
        <f t="shared" si="3"/>
        <v/>
      </c>
      <c r="AQ66" s="21" t="str">
        <f t="shared" si="4"/>
        <v/>
      </c>
      <c r="AR66" s="21" t="str">
        <f t="shared" si="5"/>
        <v/>
      </c>
      <c r="AS66" s="21" t="str">
        <f t="shared" si="6"/>
        <v/>
      </c>
      <c r="AT66" s="21" t="str">
        <f t="shared" si="7"/>
        <v/>
      </c>
      <c r="AU66" s="21" t="str">
        <f t="shared" si="8"/>
        <v/>
      </c>
      <c r="AV66" s="21" t="str">
        <f t="shared" si="9"/>
        <v/>
      </c>
      <c r="AW66" s="21" t="str">
        <f t="shared" si="10"/>
        <v/>
      </c>
      <c r="AX66" s="21" t="str">
        <f t="shared" si="11"/>
        <v/>
      </c>
      <c r="AY66" s="21" t="str">
        <f t="shared" si="12"/>
        <v/>
      </c>
      <c r="AZ66" s="21" t="str">
        <f t="shared" si="13"/>
        <v/>
      </c>
      <c r="BA66" s="21" t="str">
        <f t="shared" si="14"/>
        <v/>
      </c>
      <c r="BB66" s="21" t="str">
        <f t="shared" si="15"/>
        <v/>
      </c>
      <c r="BC66" s="21" t="str">
        <f t="shared" si="16"/>
        <v/>
      </c>
      <c r="BD66" s="21" t="str">
        <f t="shared" si="17"/>
        <v/>
      </c>
      <c r="BE66" s="21" t="str">
        <f t="shared" si="18"/>
        <v/>
      </c>
      <c r="BF66" s="21" t="str">
        <f t="shared" si="19"/>
        <v/>
      </c>
      <c r="BG66" s="21" t="str">
        <f t="shared" si="20"/>
        <v/>
      </c>
      <c r="BH66" s="21" t="str">
        <f t="shared" si="21"/>
        <v/>
      </c>
      <c r="BI66" s="21" t="str">
        <f t="shared" si="22"/>
        <v/>
      </c>
      <c r="BK66" s="43" t="e">
        <f>BL66/'التقرير الختامي'!$D$15</f>
        <v>#DIV/0!</v>
      </c>
      <c r="BL66" s="4">
        <f t="shared" si="23"/>
        <v>0</v>
      </c>
      <c r="BM66" s="4">
        <f t="shared" si="24"/>
        <v>0</v>
      </c>
      <c r="BN66" s="4">
        <f t="shared" si="25"/>
        <v>0</v>
      </c>
      <c r="BO66" s="240" t="str">
        <f t="shared" si="26"/>
        <v/>
      </c>
      <c r="BP66" s="4">
        <f t="shared" si="27"/>
        <v>0</v>
      </c>
      <c r="BS66" s="376">
        <f t="shared" si="28"/>
        <v>0</v>
      </c>
      <c r="BT66" s="376">
        <f t="shared" si="29"/>
        <v>0</v>
      </c>
      <c r="BW66" s="21">
        <f t="shared" si="30"/>
        <v>1</v>
      </c>
    </row>
    <row r="67" spans="1:75" x14ac:dyDescent="0.2">
      <c r="A67" s="375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5"/>
      <c r="N67" s="375"/>
      <c r="O67" s="375"/>
      <c r="P67" s="375"/>
      <c r="Q67" s="375"/>
      <c r="R67" s="375"/>
      <c r="S67" s="375"/>
      <c r="T67" s="375"/>
      <c r="U67" s="375"/>
      <c r="V67" s="375"/>
      <c r="W67" s="375"/>
      <c r="AL67" s="21">
        <f t="shared" si="1"/>
        <v>0</v>
      </c>
      <c r="AN67" s="21" t="str">
        <f t="shared" si="2"/>
        <v/>
      </c>
      <c r="AP67" s="21" t="str">
        <f t="shared" si="3"/>
        <v/>
      </c>
      <c r="AQ67" s="21" t="str">
        <f t="shared" si="4"/>
        <v/>
      </c>
      <c r="AR67" s="21" t="str">
        <f t="shared" si="5"/>
        <v/>
      </c>
      <c r="AS67" s="21" t="str">
        <f t="shared" si="6"/>
        <v/>
      </c>
      <c r="AT67" s="21" t="str">
        <f t="shared" si="7"/>
        <v/>
      </c>
      <c r="AU67" s="21" t="str">
        <f t="shared" si="8"/>
        <v/>
      </c>
      <c r="AV67" s="21" t="str">
        <f t="shared" si="9"/>
        <v/>
      </c>
      <c r="AW67" s="21" t="str">
        <f t="shared" si="10"/>
        <v/>
      </c>
      <c r="AX67" s="21" t="str">
        <f t="shared" si="11"/>
        <v/>
      </c>
      <c r="AY67" s="21" t="str">
        <f t="shared" si="12"/>
        <v/>
      </c>
      <c r="AZ67" s="21" t="str">
        <f t="shared" si="13"/>
        <v/>
      </c>
      <c r="BA67" s="21" t="str">
        <f t="shared" si="14"/>
        <v/>
      </c>
      <c r="BB67" s="21" t="str">
        <f t="shared" si="15"/>
        <v/>
      </c>
      <c r="BC67" s="21" t="str">
        <f t="shared" si="16"/>
        <v/>
      </c>
      <c r="BD67" s="21" t="str">
        <f t="shared" si="17"/>
        <v/>
      </c>
      <c r="BE67" s="21" t="str">
        <f t="shared" si="18"/>
        <v/>
      </c>
      <c r="BF67" s="21" t="str">
        <f t="shared" si="19"/>
        <v/>
      </c>
      <c r="BG67" s="21" t="str">
        <f t="shared" si="20"/>
        <v/>
      </c>
      <c r="BH67" s="21" t="str">
        <f t="shared" si="21"/>
        <v/>
      </c>
      <c r="BI67" s="21" t="str">
        <f t="shared" si="22"/>
        <v/>
      </c>
      <c r="BK67" s="43" t="e">
        <f>BL67/'التقرير الختامي'!$D$15</f>
        <v>#DIV/0!</v>
      </c>
      <c r="BL67" s="4">
        <f t="shared" si="23"/>
        <v>0</v>
      </c>
      <c r="BM67" s="4">
        <f t="shared" si="24"/>
        <v>0</v>
      </c>
      <c r="BN67" s="4">
        <f t="shared" si="25"/>
        <v>0</v>
      </c>
      <c r="BO67" s="240" t="str">
        <f t="shared" si="26"/>
        <v/>
      </c>
      <c r="BP67" s="4">
        <f t="shared" si="27"/>
        <v>0</v>
      </c>
      <c r="BS67" s="376">
        <f t="shared" si="28"/>
        <v>0</v>
      </c>
      <c r="BT67" s="376">
        <f t="shared" si="29"/>
        <v>0</v>
      </c>
      <c r="BW67" s="21">
        <f t="shared" si="30"/>
        <v>1</v>
      </c>
    </row>
    <row r="68" spans="1:75" x14ac:dyDescent="0.2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  <c r="O68" s="375"/>
      <c r="P68" s="375"/>
      <c r="Q68" s="375"/>
      <c r="R68" s="375"/>
      <c r="S68" s="375"/>
      <c r="T68" s="375"/>
      <c r="U68" s="375"/>
      <c r="V68" s="375"/>
      <c r="W68" s="375"/>
      <c r="AL68" s="21">
        <f t="shared" si="1"/>
        <v>0</v>
      </c>
      <c r="AN68" s="21" t="str">
        <f t="shared" si="2"/>
        <v/>
      </c>
      <c r="AP68" s="21" t="str">
        <f t="shared" si="3"/>
        <v/>
      </c>
      <c r="AQ68" s="21" t="str">
        <f t="shared" si="4"/>
        <v/>
      </c>
      <c r="AR68" s="21" t="str">
        <f t="shared" si="5"/>
        <v/>
      </c>
      <c r="AS68" s="21" t="str">
        <f t="shared" si="6"/>
        <v/>
      </c>
      <c r="AT68" s="21" t="str">
        <f t="shared" si="7"/>
        <v/>
      </c>
      <c r="AU68" s="21" t="str">
        <f t="shared" si="8"/>
        <v/>
      </c>
      <c r="AV68" s="21" t="str">
        <f t="shared" si="9"/>
        <v/>
      </c>
      <c r="AW68" s="21" t="str">
        <f t="shared" si="10"/>
        <v/>
      </c>
      <c r="AX68" s="21" t="str">
        <f t="shared" si="11"/>
        <v/>
      </c>
      <c r="AY68" s="21" t="str">
        <f t="shared" si="12"/>
        <v/>
      </c>
      <c r="AZ68" s="21" t="str">
        <f t="shared" si="13"/>
        <v/>
      </c>
      <c r="BA68" s="21" t="str">
        <f t="shared" si="14"/>
        <v/>
      </c>
      <c r="BB68" s="21" t="str">
        <f t="shared" si="15"/>
        <v/>
      </c>
      <c r="BC68" s="21" t="str">
        <f t="shared" si="16"/>
        <v/>
      </c>
      <c r="BD68" s="21" t="str">
        <f t="shared" si="17"/>
        <v/>
      </c>
      <c r="BE68" s="21" t="str">
        <f t="shared" si="18"/>
        <v/>
      </c>
      <c r="BF68" s="21" t="str">
        <f t="shared" si="19"/>
        <v/>
      </c>
      <c r="BG68" s="21" t="str">
        <f t="shared" si="20"/>
        <v/>
      </c>
      <c r="BH68" s="21" t="str">
        <f t="shared" si="21"/>
        <v/>
      </c>
      <c r="BI68" s="21" t="str">
        <f t="shared" si="22"/>
        <v/>
      </c>
      <c r="BK68" s="43" t="e">
        <f>BL68/'التقرير الختامي'!$D$15</f>
        <v>#DIV/0!</v>
      </c>
      <c r="BL68" s="4">
        <f t="shared" si="23"/>
        <v>0</v>
      </c>
      <c r="BM68" s="4">
        <f t="shared" si="24"/>
        <v>0</v>
      </c>
      <c r="BN68" s="4">
        <f t="shared" si="25"/>
        <v>0</v>
      </c>
      <c r="BO68" s="240" t="str">
        <f t="shared" si="26"/>
        <v/>
      </c>
      <c r="BP68" s="4">
        <f t="shared" si="27"/>
        <v>0</v>
      </c>
      <c r="BS68" s="376">
        <f t="shared" si="28"/>
        <v>0</v>
      </c>
      <c r="BT68" s="376">
        <f t="shared" si="29"/>
        <v>0</v>
      </c>
      <c r="BW68" s="21">
        <f t="shared" si="30"/>
        <v>1</v>
      </c>
    </row>
    <row r="69" spans="1:75" x14ac:dyDescent="0.2">
      <c r="A69" s="375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  <c r="O69" s="375"/>
      <c r="P69" s="375"/>
      <c r="Q69" s="375"/>
      <c r="R69" s="375"/>
      <c r="S69" s="375"/>
      <c r="T69" s="375"/>
      <c r="U69" s="375"/>
      <c r="V69" s="375"/>
      <c r="W69" s="375"/>
      <c r="AL69" s="21">
        <f t="shared" si="1"/>
        <v>0</v>
      </c>
      <c r="AN69" s="21" t="str">
        <f t="shared" si="2"/>
        <v/>
      </c>
      <c r="AP69" s="21" t="str">
        <f t="shared" si="3"/>
        <v/>
      </c>
      <c r="AQ69" s="21" t="str">
        <f t="shared" si="4"/>
        <v/>
      </c>
      <c r="AR69" s="21" t="str">
        <f t="shared" si="5"/>
        <v/>
      </c>
      <c r="AS69" s="21" t="str">
        <f t="shared" si="6"/>
        <v/>
      </c>
      <c r="AT69" s="21" t="str">
        <f t="shared" si="7"/>
        <v/>
      </c>
      <c r="AU69" s="21" t="str">
        <f t="shared" si="8"/>
        <v/>
      </c>
      <c r="AV69" s="21" t="str">
        <f t="shared" si="9"/>
        <v/>
      </c>
      <c r="AW69" s="21" t="str">
        <f t="shared" si="10"/>
        <v/>
      </c>
      <c r="AX69" s="21" t="str">
        <f t="shared" si="11"/>
        <v/>
      </c>
      <c r="AY69" s="21" t="str">
        <f t="shared" si="12"/>
        <v/>
      </c>
      <c r="AZ69" s="21" t="str">
        <f t="shared" si="13"/>
        <v/>
      </c>
      <c r="BA69" s="21" t="str">
        <f t="shared" si="14"/>
        <v/>
      </c>
      <c r="BB69" s="21" t="str">
        <f t="shared" si="15"/>
        <v/>
      </c>
      <c r="BC69" s="21" t="str">
        <f t="shared" si="16"/>
        <v/>
      </c>
      <c r="BD69" s="21" t="str">
        <f t="shared" si="17"/>
        <v/>
      </c>
      <c r="BE69" s="21" t="str">
        <f t="shared" si="18"/>
        <v/>
      </c>
      <c r="BF69" s="21" t="str">
        <f t="shared" si="19"/>
        <v/>
      </c>
      <c r="BG69" s="21" t="str">
        <f t="shared" si="20"/>
        <v/>
      </c>
      <c r="BH69" s="21" t="str">
        <f t="shared" si="21"/>
        <v/>
      </c>
      <c r="BI69" s="21" t="str">
        <f t="shared" si="22"/>
        <v/>
      </c>
      <c r="BK69" s="43" t="e">
        <f>BL69/'التقرير الختامي'!$D$15</f>
        <v>#DIV/0!</v>
      </c>
      <c r="BL69" s="4">
        <f t="shared" si="23"/>
        <v>0</v>
      </c>
      <c r="BM69" s="4">
        <f t="shared" si="24"/>
        <v>0</v>
      </c>
      <c r="BN69" s="4">
        <f t="shared" si="25"/>
        <v>0</v>
      </c>
      <c r="BO69" s="240" t="str">
        <f t="shared" si="26"/>
        <v/>
      </c>
      <c r="BP69" s="4">
        <f t="shared" si="27"/>
        <v>0</v>
      </c>
      <c r="BS69" s="376">
        <f t="shared" si="28"/>
        <v>0</v>
      </c>
      <c r="BT69" s="376">
        <f t="shared" si="29"/>
        <v>0</v>
      </c>
      <c r="BW69" s="21">
        <f t="shared" si="30"/>
        <v>1</v>
      </c>
    </row>
    <row r="70" spans="1:75" x14ac:dyDescent="0.2">
      <c r="A70" s="375"/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AL70" s="21">
        <f t="shared" si="1"/>
        <v>0</v>
      </c>
      <c r="AN70" s="21" t="str">
        <f t="shared" si="2"/>
        <v/>
      </c>
      <c r="AP70" s="21" t="str">
        <f t="shared" si="3"/>
        <v/>
      </c>
      <c r="AQ70" s="21" t="str">
        <f t="shared" si="4"/>
        <v/>
      </c>
      <c r="AR70" s="21" t="str">
        <f t="shared" si="5"/>
        <v/>
      </c>
      <c r="AS70" s="21" t="str">
        <f t="shared" si="6"/>
        <v/>
      </c>
      <c r="AT70" s="21" t="str">
        <f t="shared" si="7"/>
        <v/>
      </c>
      <c r="AU70" s="21" t="str">
        <f t="shared" si="8"/>
        <v/>
      </c>
      <c r="AV70" s="21" t="str">
        <f t="shared" si="9"/>
        <v/>
      </c>
      <c r="AW70" s="21" t="str">
        <f t="shared" si="10"/>
        <v/>
      </c>
      <c r="AX70" s="21" t="str">
        <f t="shared" si="11"/>
        <v/>
      </c>
      <c r="AY70" s="21" t="str">
        <f t="shared" si="12"/>
        <v/>
      </c>
      <c r="AZ70" s="21" t="str">
        <f t="shared" si="13"/>
        <v/>
      </c>
      <c r="BA70" s="21" t="str">
        <f t="shared" si="14"/>
        <v/>
      </c>
      <c r="BB70" s="21" t="str">
        <f t="shared" si="15"/>
        <v/>
      </c>
      <c r="BC70" s="21" t="str">
        <f t="shared" si="16"/>
        <v/>
      </c>
      <c r="BD70" s="21" t="str">
        <f t="shared" si="17"/>
        <v/>
      </c>
      <c r="BE70" s="21" t="str">
        <f t="shared" si="18"/>
        <v/>
      </c>
      <c r="BF70" s="21" t="str">
        <f t="shared" si="19"/>
        <v/>
      </c>
      <c r="BG70" s="21" t="str">
        <f t="shared" si="20"/>
        <v/>
      </c>
      <c r="BH70" s="21" t="str">
        <f t="shared" si="21"/>
        <v/>
      </c>
      <c r="BI70" s="21" t="str">
        <f t="shared" si="22"/>
        <v/>
      </c>
      <c r="BK70" s="43" t="e">
        <f>BL70/'التقرير الختامي'!$D$15</f>
        <v>#DIV/0!</v>
      </c>
      <c r="BL70" s="4">
        <f t="shared" si="23"/>
        <v>0</v>
      </c>
      <c r="BM70" s="4">
        <f t="shared" si="24"/>
        <v>0</v>
      </c>
      <c r="BN70" s="4">
        <f t="shared" si="25"/>
        <v>0</v>
      </c>
      <c r="BO70" s="240" t="str">
        <f t="shared" si="26"/>
        <v/>
      </c>
      <c r="BP70" s="4">
        <f t="shared" si="27"/>
        <v>0</v>
      </c>
      <c r="BS70" s="376">
        <f t="shared" si="28"/>
        <v>0</v>
      </c>
      <c r="BT70" s="376">
        <f t="shared" si="29"/>
        <v>0</v>
      </c>
      <c r="BW70" s="21">
        <f t="shared" si="30"/>
        <v>1</v>
      </c>
    </row>
    <row r="71" spans="1:75" x14ac:dyDescent="0.2">
      <c r="A71" s="375"/>
      <c r="B71" s="375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  <c r="O71" s="375"/>
      <c r="P71" s="375"/>
      <c r="Q71" s="375"/>
      <c r="R71" s="375"/>
      <c r="S71" s="375"/>
      <c r="T71" s="375"/>
      <c r="U71" s="375"/>
      <c r="V71" s="375"/>
      <c r="W71" s="375"/>
      <c r="AL71" s="21">
        <f t="shared" si="1"/>
        <v>0</v>
      </c>
      <c r="AN71" s="21" t="str">
        <f t="shared" si="2"/>
        <v/>
      </c>
      <c r="AP71" s="21" t="str">
        <f t="shared" si="3"/>
        <v/>
      </c>
      <c r="AQ71" s="21" t="str">
        <f t="shared" si="4"/>
        <v/>
      </c>
      <c r="AR71" s="21" t="str">
        <f t="shared" si="5"/>
        <v/>
      </c>
      <c r="AS71" s="21" t="str">
        <f t="shared" si="6"/>
        <v/>
      </c>
      <c r="AT71" s="21" t="str">
        <f t="shared" si="7"/>
        <v/>
      </c>
      <c r="AU71" s="21" t="str">
        <f t="shared" si="8"/>
        <v/>
      </c>
      <c r="AV71" s="21" t="str">
        <f t="shared" si="9"/>
        <v/>
      </c>
      <c r="AW71" s="21" t="str">
        <f t="shared" si="10"/>
        <v/>
      </c>
      <c r="AX71" s="21" t="str">
        <f t="shared" si="11"/>
        <v/>
      </c>
      <c r="AY71" s="21" t="str">
        <f t="shared" si="12"/>
        <v/>
      </c>
      <c r="AZ71" s="21" t="str">
        <f t="shared" si="13"/>
        <v/>
      </c>
      <c r="BA71" s="21" t="str">
        <f t="shared" si="14"/>
        <v/>
      </c>
      <c r="BB71" s="21" t="str">
        <f t="shared" si="15"/>
        <v/>
      </c>
      <c r="BC71" s="21" t="str">
        <f t="shared" si="16"/>
        <v/>
      </c>
      <c r="BD71" s="21" t="str">
        <f t="shared" si="17"/>
        <v/>
      </c>
      <c r="BE71" s="21" t="str">
        <f t="shared" si="18"/>
        <v/>
      </c>
      <c r="BF71" s="21" t="str">
        <f t="shared" si="19"/>
        <v/>
      </c>
      <c r="BG71" s="21" t="str">
        <f t="shared" si="20"/>
        <v/>
      </c>
      <c r="BH71" s="21" t="str">
        <f t="shared" si="21"/>
        <v/>
      </c>
      <c r="BI71" s="21" t="str">
        <f t="shared" si="22"/>
        <v/>
      </c>
      <c r="BK71" s="43" t="e">
        <f>BL71/'التقرير الختامي'!$D$15</f>
        <v>#DIV/0!</v>
      </c>
      <c r="BL71" s="4">
        <f t="shared" si="23"/>
        <v>0</v>
      </c>
      <c r="BM71" s="4">
        <f t="shared" si="24"/>
        <v>0</v>
      </c>
      <c r="BN71" s="4">
        <f t="shared" si="25"/>
        <v>0</v>
      </c>
      <c r="BO71" s="240" t="str">
        <f t="shared" si="26"/>
        <v/>
      </c>
      <c r="BP71" s="4">
        <f t="shared" si="27"/>
        <v>0</v>
      </c>
      <c r="BS71" s="376">
        <f t="shared" si="28"/>
        <v>0</v>
      </c>
      <c r="BT71" s="376">
        <f t="shared" si="29"/>
        <v>0</v>
      </c>
      <c r="BW71" s="21">
        <f t="shared" si="30"/>
        <v>1</v>
      </c>
    </row>
    <row r="72" spans="1:75" x14ac:dyDescent="0.2">
      <c r="A72" s="37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375"/>
      <c r="P72" s="375"/>
      <c r="Q72" s="375"/>
      <c r="R72" s="375"/>
      <c r="S72" s="375"/>
      <c r="T72" s="375"/>
      <c r="U72" s="375"/>
      <c r="V72" s="375"/>
      <c r="W72" s="375"/>
      <c r="AL72" s="21">
        <f t="shared" ref="AL72:AL135" si="31">SUMIF(B72:U72,"&gt;0")</f>
        <v>0</v>
      </c>
      <c r="AN72" s="21" t="str">
        <f t="shared" ref="AN72:AN135" si="32">CONCATENATE(B72,C72,D72,E72,F72,G72,H72,I72,J72,K72,L72,M72,N72,O72,P72,Q72,R72,S72,T72,U72)</f>
        <v/>
      </c>
      <c r="AP72" s="21" t="str">
        <f t="shared" ref="AP72:AP135" si="33">IFERROR(FIND(0,AN72),"")</f>
        <v/>
      </c>
      <c r="AQ72" s="21" t="str">
        <f t="shared" ref="AQ72:AQ135" si="34">IFERROR(FIND(0,$AN72,FIND("0",$AN72)+1),"")</f>
        <v/>
      </c>
      <c r="AR72" s="21" t="str">
        <f t="shared" ref="AR72:AR135" si="35">IFERROR(FIND(0,$AN72,FIND("0",$AN72,FIND("0",$AN72)+1)+1),"")</f>
        <v/>
      </c>
      <c r="AS72" s="21" t="str">
        <f t="shared" ref="AS72:AS135" si="36">IFERROR(FIND(0,$AN72,FIND("0",$AN72,FIND("0",$AN72,FIND("0",$AN72)+1)+1)+1),"")</f>
        <v/>
      </c>
      <c r="AT72" s="21" t="str">
        <f t="shared" ref="AT72:AT135" si="37">IFERROR(FIND(0,$AN72,FIND("0",$AN72,FIND("0",$AN72,FIND("0",$AN72,FIND("0",$AN72)+1)+1)+1)+1),"")</f>
        <v/>
      </c>
      <c r="AU72" s="21" t="str">
        <f t="shared" ref="AU72:AU135" si="38">IFERROR(FIND(0,$AN72,FIND("0",$AN72,FIND("0",$AN72,FIND("0",$AN72,FIND("0",$AN72,FIND("0",$AN72)+1)+1)+1)+1)+1),"")</f>
        <v/>
      </c>
      <c r="AV72" s="21" t="str">
        <f t="shared" ref="AV72:AV135" si="39">IFERROR(FIND(0,$AN72,FIND("0",$AN72,FIND("0",$AN72,FIND("0",$AN72,FIND("0",$AN72,FIND("0",$AN72,FIND("0",$AN72)+1)+1)+1)+1)+1)+1),"")</f>
        <v/>
      </c>
      <c r="AW72" s="21" t="str">
        <f t="shared" ref="AW72:AW135" si="40">IFERROR(FIND(0,$AN72,FIND("0",$AN72,FIND("0",$AN72,FIND("0",$AN72,FIND("0",$AN72,FIND("0",$AN72,FIND("0",$AN72,FIND("0",$AN72)+1)+1)+1)+1)+1)+1)+1),"")</f>
        <v/>
      </c>
      <c r="AX72" s="21" t="str">
        <f t="shared" ref="AX72:AX135" si="41">IFERROR(FIND(0,$AN72,FIND("0",$AN72,FIND("0",$AN72,FIND("0",$AN72,FIND("0",$AN72,FIND("0",$AN72,FIND("0",$AN72,FIND("0",$AN72,FIND("0",$AN72)+1)+1)+1)+1)+1)+1)+1)+1),"")</f>
        <v/>
      </c>
      <c r="AY72" s="21" t="str">
        <f t="shared" ref="AY72:AY135" si="42">IFERROR(FIND(0,$AN72,FIND("0",$AN72,FIND("0",$AN72,FIND("0",$AN72,FIND("0",$AN72,FIND("0",$AN72,FIND("0",$AN72,FIND("0",$AN72,FIND("0",$AN72,FIND("0",$AN72)+1)+1)+1)+1)+1)+1)+1)+1)+1),"")</f>
        <v/>
      </c>
      <c r="AZ72" s="21" t="str">
        <f t="shared" ref="AZ72:AZ135" si="43">IFERROR(FIND(0,$AN72,FIND("0",$AN72,FIND("0",$AN72,FIND("0",$AN72,FIND("0",$AN72,FIND("0",$AN72,FIND("0",$AN72,FIND("0",$AN72,FIND("0",$AN72,FIND("0",$AN72,FIND("0",$AN72)+1)+1)+1)+1)+1)+1)+1)+1)+1)+1),"")</f>
        <v/>
      </c>
      <c r="BA72" s="21" t="str">
        <f t="shared" ref="BA72:BA135" si="44">IFERROR(FIND(0,$AN72,FIND("0",$AN72,FIND("0",$AN72,FIND("0",$AN72,FIND("0",$AN72,FIND("0",$AN72,FIND("0",$AN72,FIND("0",$AN72,FIND("0",$AN72,FIND("0",$AN72,FIND("0",$AN72,FIND("0",$AN72)+1)+1)+1)+1)+1)+1)+1)+1)+1)+1)+1),"")</f>
        <v/>
      </c>
      <c r="BB72" s="21" t="str">
        <f t="shared" ref="BB72:BB135" si="45">IFERROR(FIND(0,$AN72,FIND("0",$AN72,FIND("0",$AN72,FIND("0",$AN72,FIND("0",$AN72,FIND("0",$AN72,FIND("0",$AN72,FIND("0",$AN72,FIND("0",$AN72,FIND("0",$AN72,FIND("0",$AN72,FIND("0",$AN72,FIND("0",$AN72)+1)+1)+1)+1)+1)+1)+1)+1)+1)+1)+1)+1),"")</f>
        <v/>
      </c>
      <c r="BC72" s="21" t="str">
        <f t="shared" ref="BC72:BC135" si="46">IFERROR(FIND(0,$AN72,FIND("0",$AN72,FIND("0",$AN72,FIND("0",$AN72,FIND("0",$AN72,FIND("0",$AN72,FIND("0",$AN72,FIND("0",$AN72,FIND("0",$AN72,FIND("0",$AN72,FIND("0",$AN72,FIND("0",$AN72,FIND("0",$AN72,FIND("0",$AN72)+1)+1)+1)+1)+1)+1)+1)+1)+1)+1)+1)+1)+1),"")</f>
        <v/>
      </c>
      <c r="BD72" s="21" t="str">
        <f t="shared" ref="BD72:BD135" si="47">IFERROR(FIND(0,$AN72,FIND("0",$AN72,FIND("0",$AN72,FIND("0",$AN72,FIND("0",$AN72,FIND("0",$AN72,FIND("0",$AN72,FIND("0",$AN72,FIND("0",$AN72,FIND("0",$AN72,FIND("0",$AN72,FIND("0",$AN72,FIND("0",$AN72,FIND("0",$AN72,FIND("0",$AN72)+1)+1)+1)+1)+1)+1)+1)+1)+1)+1)+1)+1)+1)+1),"")</f>
        <v/>
      </c>
      <c r="BE72" s="21" t="str">
        <f t="shared" ref="BE72:BE135" si="48">IFERROR(FIND(0,$AN72,FIND("0",$AN72,FIND("0",$AN72,FIND("0",$AN72,FIND("0",$AN72,FIND("0",$AN72,FIND("0",$AN72,FIND("0",$AN72,FIND("0",$AN72,FIND("0",$AN72,FIND("0",$AN72,FIND("0",$AN72,FIND("0",$AN72,FIND("0",$AN72,FIND("0",$AN72,FIND("0",$AN72)+1)+1)+1)+1)+1)+1)+1)+1)+1)+1)+1)+1)+1)+1)+1),"")</f>
        <v/>
      </c>
      <c r="BF72" s="21" t="str">
        <f t="shared" ref="BF72:BF135" si="49">IFERROR(FIND(0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,"")</f>
        <v/>
      </c>
      <c r="BG72" s="21" t="str">
        <f t="shared" ref="BG72:BG135" si="50">IFERROR(FIND(0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,"")</f>
        <v/>
      </c>
      <c r="BH72" s="21" t="str">
        <f t="shared" ref="BH72:BH135" si="51">IFERROR(FIND(0,$AN72,FIND("0"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+1),"")</f>
        <v/>
      </c>
      <c r="BI72" s="21" t="str">
        <f t="shared" ref="BI72:BI135" si="52">IFERROR(FIND(0,$AN72,FIND("0",$AN72,FIND("0",$AN72,FIND("0",$AN72,FIND("0",$AN72,FIND("0",$AN72,FIND("0",$AN72,FIND("0",$AN72,FIND("0",$AN72,FIND("0",$AN72,FIND("0",$AN72,FIND("0",$AN72,FIND("0",$AN72,FIND("0",$AN72,FIND("0",$AN72,FIND("0",$AN72,FIND("0",$AN72,FIND("0",$AN72,FIND("0",$AN72,FIND("0",$AN72)+1)+1)+1)+1)+1)+1)+1)+1)+1)+1)+1)+1)+1)+1)+1)+1)+1)+1)+1),"")</f>
        <v/>
      </c>
      <c r="BK72" s="43" t="e">
        <f>BL72/'التقرير الختامي'!$D$15</f>
        <v>#DIV/0!</v>
      </c>
      <c r="BL72" s="4">
        <f t="shared" ref="BL72:BL135" si="53">COUNTIF(B72:U72,"&gt;=1")</f>
        <v>0</v>
      </c>
      <c r="BM72" s="4">
        <f t="shared" ref="BM72:BM135" si="54">COUNTIF(B72:U72,"=0")</f>
        <v>0</v>
      </c>
      <c r="BN72" s="4">
        <f t="shared" ref="BN72:BN135" si="55">SUM(BL72:BM72)</f>
        <v>0</v>
      </c>
      <c r="BO72" s="240" t="str">
        <f t="shared" ref="BO72:BO135" si="56">IFERROR(BL72/BN72,"")</f>
        <v/>
      </c>
      <c r="BP72" s="4">
        <f t="shared" ref="BP72:BP135" si="57">SUM(B72:U72)</f>
        <v>0</v>
      </c>
      <c r="BS72" s="376">
        <f t="shared" ref="BS72:BS135" si="58">V72</f>
        <v>0</v>
      </c>
      <c r="BT72" s="376">
        <f t="shared" ref="BT72:BT135" si="59">W72</f>
        <v>0</v>
      </c>
      <c r="BW72" s="21">
        <f t="shared" ref="BW72:BW114" si="60">IF(BL72&gt;0,"",IF(BN72=BM72,1,""))</f>
        <v>1</v>
      </c>
    </row>
    <row r="73" spans="1:75" x14ac:dyDescent="0.2">
      <c r="A73" s="375"/>
      <c r="B73" s="375"/>
      <c r="C73" s="375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75"/>
      <c r="Q73" s="375"/>
      <c r="R73" s="375"/>
      <c r="S73" s="375"/>
      <c r="T73" s="375"/>
      <c r="U73" s="375"/>
      <c r="V73" s="375"/>
      <c r="W73" s="375"/>
      <c r="AL73" s="21">
        <f t="shared" si="31"/>
        <v>0</v>
      </c>
      <c r="AN73" s="21" t="str">
        <f t="shared" si="32"/>
        <v/>
      </c>
      <c r="AP73" s="21" t="str">
        <f t="shared" si="33"/>
        <v/>
      </c>
      <c r="AQ73" s="21" t="str">
        <f t="shared" si="34"/>
        <v/>
      </c>
      <c r="AR73" s="21" t="str">
        <f t="shared" si="35"/>
        <v/>
      </c>
      <c r="AS73" s="21" t="str">
        <f t="shared" si="36"/>
        <v/>
      </c>
      <c r="AT73" s="21" t="str">
        <f t="shared" si="37"/>
        <v/>
      </c>
      <c r="AU73" s="21" t="str">
        <f t="shared" si="38"/>
        <v/>
      </c>
      <c r="AV73" s="21" t="str">
        <f t="shared" si="39"/>
        <v/>
      </c>
      <c r="AW73" s="21" t="str">
        <f t="shared" si="40"/>
        <v/>
      </c>
      <c r="AX73" s="21" t="str">
        <f t="shared" si="41"/>
        <v/>
      </c>
      <c r="AY73" s="21" t="str">
        <f t="shared" si="42"/>
        <v/>
      </c>
      <c r="AZ73" s="21" t="str">
        <f t="shared" si="43"/>
        <v/>
      </c>
      <c r="BA73" s="21" t="str">
        <f t="shared" si="44"/>
        <v/>
      </c>
      <c r="BB73" s="21" t="str">
        <f t="shared" si="45"/>
        <v/>
      </c>
      <c r="BC73" s="21" t="str">
        <f t="shared" si="46"/>
        <v/>
      </c>
      <c r="BD73" s="21" t="str">
        <f t="shared" si="47"/>
        <v/>
      </c>
      <c r="BE73" s="21" t="str">
        <f t="shared" si="48"/>
        <v/>
      </c>
      <c r="BF73" s="21" t="str">
        <f t="shared" si="49"/>
        <v/>
      </c>
      <c r="BG73" s="21" t="str">
        <f t="shared" si="50"/>
        <v/>
      </c>
      <c r="BH73" s="21" t="str">
        <f t="shared" si="51"/>
        <v/>
      </c>
      <c r="BI73" s="21" t="str">
        <f t="shared" si="52"/>
        <v/>
      </c>
      <c r="BK73" s="43" t="e">
        <f>BL73/'التقرير الختامي'!$D$15</f>
        <v>#DIV/0!</v>
      </c>
      <c r="BL73" s="4">
        <f t="shared" si="53"/>
        <v>0</v>
      </c>
      <c r="BM73" s="4">
        <f t="shared" si="54"/>
        <v>0</v>
      </c>
      <c r="BN73" s="4">
        <f t="shared" si="55"/>
        <v>0</v>
      </c>
      <c r="BO73" s="240" t="str">
        <f t="shared" si="56"/>
        <v/>
      </c>
      <c r="BP73" s="4">
        <f t="shared" si="57"/>
        <v>0</v>
      </c>
      <c r="BS73" s="376">
        <f t="shared" si="58"/>
        <v>0</v>
      </c>
      <c r="BT73" s="376">
        <f t="shared" si="59"/>
        <v>0</v>
      </c>
      <c r="BW73" s="21">
        <f t="shared" si="60"/>
        <v>1</v>
      </c>
    </row>
    <row r="74" spans="1:75" x14ac:dyDescent="0.2">
      <c r="A74" s="375"/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375"/>
      <c r="O74" s="375"/>
      <c r="P74" s="375"/>
      <c r="Q74" s="375"/>
      <c r="R74" s="375"/>
      <c r="S74" s="375"/>
      <c r="T74" s="375"/>
      <c r="U74" s="375"/>
      <c r="V74" s="375"/>
      <c r="W74" s="375"/>
      <c r="AL74" s="21">
        <f t="shared" si="31"/>
        <v>0</v>
      </c>
      <c r="AN74" s="21" t="str">
        <f t="shared" si="32"/>
        <v/>
      </c>
      <c r="AP74" s="21" t="str">
        <f t="shared" si="33"/>
        <v/>
      </c>
      <c r="AQ74" s="21" t="str">
        <f t="shared" si="34"/>
        <v/>
      </c>
      <c r="AR74" s="21" t="str">
        <f t="shared" si="35"/>
        <v/>
      </c>
      <c r="AS74" s="21" t="str">
        <f t="shared" si="36"/>
        <v/>
      </c>
      <c r="AT74" s="21" t="str">
        <f t="shared" si="37"/>
        <v/>
      </c>
      <c r="AU74" s="21" t="str">
        <f t="shared" si="38"/>
        <v/>
      </c>
      <c r="AV74" s="21" t="str">
        <f t="shared" si="39"/>
        <v/>
      </c>
      <c r="AW74" s="21" t="str">
        <f t="shared" si="40"/>
        <v/>
      </c>
      <c r="AX74" s="21" t="str">
        <f t="shared" si="41"/>
        <v/>
      </c>
      <c r="AY74" s="21" t="str">
        <f t="shared" si="42"/>
        <v/>
      </c>
      <c r="AZ74" s="21" t="str">
        <f t="shared" si="43"/>
        <v/>
      </c>
      <c r="BA74" s="21" t="str">
        <f t="shared" si="44"/>
        <v/>
      </c>
      <c r="BB74" s="21" t="str">
        <f t="shared" si="45"/>
        <v/>
      </c>
      <c r="BC74" s="21" t="str">
        <f t="shared" si="46"/>
        <v/>
      </c>
      <c r="BD74" s="21" t="str">
        <f t="shared" si="47"/>
        <v/>
      </c>
      <c r="BE74" s="21" t="str">
        <f t="shared" si="48"/>
        <v/>
      </c>
      <c r="BF74" s="21" t="str">
        <f t="shared" si="49"/>
        <v/>
      </c>
      <c r="BG74" s="21" t="str">
        <f t="shared" si="50"/>
        <v/>
      </c>
      <c r="BH74" s="21" t="str">
        <f t="shared" si="51"/>
        <v/>
      </c>
      <c r="BI74" s="21" t="str">
        <f t="shared" si="52"/>
        <v/>
      </c>
      <c r="BK74" s="43" t="e">
        <f>BL74/'التقرير الختامي'!$D$15</f>
        <v>#DIV/0!</v>
      </c>
      <c r="BL74" s="4">
        <f t="shared" si="53"/>
        <v>0</v>
      </c>
      <c r="BM74" s="4">
        <f t="shared" si="54"/>
        <v>0</v>
      </c>
      <c r="BN74" s="4">
        <f t="shared" si="55"/>
        <v>0</v>
      </c>
      <c r="BO74" s="240" t="str">
        <f t="shared" si="56"/>
        <v/>
      </c>
      <c r="BP74" s="4">
        <f t="shared" si="57"/>
        <v>0</v>
      </c>
      <c r="BS74" s="376">
        <f t="shared" si="58"/>
        <v>0</v>
      </c>
      <c r="BT74" s="376">
        <f t="shared" si="59"/>
        <v>0</v>
      </c>
      <c r="BW74" s="21">
        <f t="shared" si="60"/>
        <v>1</v>
      </c>
    </row>
    <row r="75" spans="1:75" x14ac:dyDescent="0.2">
      <c r="A75" s="375"/>
      <c r="B75" s="375"/>
      <c r="C75" s="375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75"/>
      <c r="Q75" s="375"/>
      <c r="R75" s="375"/>
      <c r="S75" s="375"/>
      <c r="T75" s="375"/>
      <c r="U75" s="375"/>
      <c r="V75" s="375"/>
      <c r="W75" s="375"/>
      <c r="AL75" s="21">
        <f t="shared" si="31"/>
        <v>0</v>
      </c>
      <c r="AN75" s="21" t="str">
        <f t="shared" si="32"/>
        <v/>
      </c>
      <c r="AP75" s="21" t="str">
        <f t="shared" si="33"/>
        <v/>
      </c>
      <c r="AQ75" s="21" t="str">
        <f t="shared" si="34"/>
        <v/>
      </c>
      <c r="AR75" s="21" t="str">
        <f t="shared" si="35"/>
        <v/>
      </c>
      <c r="AS75" s="21" t="str">
        <f t="shared" si="36"/>
        <v/>
      </c>
      <c r="AT75" s="21" t="str">
        <f t="shared" si="37"/>
        <v/>
      </c>
      <c r="AU75" s="21" t="str">
        <f t="shared" si="38"/>
        <v/>
      </c>
      <c r="AV75" s="21" t="str">
        <f t="shared" si="39"/>
        <v/>
      </c>
      <c r="AW75" s="21" t="str">
        <f t="shared" si="40"/>
        <v/>
      </c>
      <c r="AX75" s="21" t="str">
        <f t="shared" si="41"/>
        <v/>
      </c>
      <c r="AY75" s="21" t="str">
        <f t="shared" si="42"/>
        <v/>
      </c>
      <c r="AZ75" s="21" t="str">
        <f t="shared" si="43"/>
        <v/>
      </c>
      <c r="BA75" s="21" t="str">
        <f t="shared" si="44"/>
        <v/>
      </c>
      <c r="BB75" s="21" t="str">
        <f t="shared" si="45"/>
        <v/>
      </c>
      <c r="BC75" s="21" t="str">
        <f t="shared" si="46"/>
        <v/>
      </c>
      <c r="BD75" s="21" t="str">
        <f t="shared" si="47"/>
        <v/>
      </c>
      <c r="BE75" s="21" t="str">
        <f t="shared" si="48"/>
        <v/>
      </c>
      <c r="BF75" s="21" t="str">
        <f t="shared" si="49"/>
        <v/>
      </c>
      <c r="BG75" s="21" t="str">
        <f t="shared" si="50"/>
        <v/>
      </c>
      <c r="BH75" s="21" t="str">
        <f t="shared" si="51"/>
        <v/>
      </c>
      <c r="BI75" s="21" t="str">
        <f t="shared" si="52"/>
        <v/>
      </c>
      <c r="BK75" s="43" t="e">
        <f>BL75/'التقرير الختامي'!$D$15</f>
        <v>#DIV/0!</v>
      </c>
      <c r="BL75" s="4">
        <f t="shared" si="53"/>
        <v>0</v>
      </c>
      <c r="BM75" s="4">
        <f t="shared" si="54"/>
        <v>0</v>
      </c>
      <c r="BN75" s="4">
        <f t="shared" si="55"/>
        <v>0</v>
      </c>
      <c r="BO75" s="240" t="str">
        <f t="shared" si="56"/>
        <v/>
      </c>
      <c r="BP75" s="4">
        <f t="shared" si="57"/>
        <v>0</v>
      </c>
      <c r="BS75" s="376">
        <f t="shared" si="58"/>
        <v>0</v>
      </c>
      <c r="BT75" s="376">
        <f t="shared" si="59"/>
        <v>0</v>
      </c>
      <c r="BW75" s="21">
        <f t="shared" si="60"/>
        <v>1</v>
      </c>
    </row>
    <row r="76" spans="1:75" x14ac:dyDescent="0.2">
      <c r="A76" s="375"/>
      <c r="B76" s="375"/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T76" s="375"/>
      <c r="U76" s="375"/>
      <c r="V76" s="375"/>
      <c r="W76" s="375"/>
      <c r="AL76" s="21">
        <f t="shared" si="31"/>
        <v>0</v>
      </c>
      <c r="AN76" s="21" t="str">
        <f t="shared" si="32"/>
        <v/>
      </c>
      <c r="AP76" s="21" t="str">
        <f t="shared" si="33"/>
        <v/>
      </c>
      <c r="AQ76" s="21" t="str">
        <f t="shared" si="34"/>
        <v/>
      </c>
      <c r="AR76" s="21" t="str">
        <f t="shared" si="35"/>
        <v/>
      </c>
      <c r="AS76" s="21" t="str">
        <f t="shared" si="36"/>
        <v/>
      </c>
      <c r="AT76" s="21" t="str">
        <f t="shared" si="37"/>
        <v/>
      </c>
      <c r="AU76" s="21" t="str">
        <f t="shared" si="38"/>
        <v/>
      </c>
      <c r="AV76" s="21" t="str">
        <f t="shared" si="39"/>
        <v/>
      </c>
      <c r="AW76" s="21" t="str">
        <f t="shared" si="40"/>
        <v/>
      </c>
      <c r="AX76" s="21" t="str">
        <f t="shared" si="41"/>
        <v/>
      </c>
      <c r="AY76" s="21" t="str">
        <f t="shared" si="42"/>
        <v/>
      </c>
      <c r="AZ76" s="21" t="str">
        <f t="shared" si="43"/>
        <v/>
      </c>
      <c r="BA76" s="21" t="str">
        <f t="shared" si="44"/>
        <v/>
      </c>
      <c r="BB76" s="21" t="str">
        <f t="shared" si="45"/>
        <v/>
      </c>
      <c r="BC76" s="21" t="str">
        <f t="shared" si="46"/>
        <v/>
      </c>
      <c r="BD76" s="21" t="str">
        <f t="shared" si="47"/>
        <v/>
      </c>
      <c r="BE76" s="21" t="str">
        <f t="shared" si="48"/>
        <v/>
      </c>
      <c r="BF76" s="21" t="str">
        <f t="shared" si="49"/>
        <v/>
      </c>
      <c r="BG76" s="21" t="str">
        <f t="shared" si="50"/>
        <v/>
      </c>
      <c r="BH76" s="21" t="str">
        <f t="shared" si="51"/>
        <v/>
      </c>
      <c r="BI76" s="21" t="str">
        <f t="shared" si="52"/>
        <v/>
      </c>
      <c r="BK76" s="43" t="e">
        <f>BL76/'التقرير الختامي'!$D$15</f>
        <v>#DIV/0!</v>
      </c>
      <c r="BL76" s="4">
        <f t="shared" si="53"/>
        <v>0</v>
      </c>
      <c r="BM76" s="4">
        <f t="shared" si="54"/>
        <v>0</v>
      </c>
      <c r="BN76" s="4">
        <f t="shared" si="55"/>
        <v>0</v>
      </c>
      <c r="BO76" s="240" t="str">
        <f t="shared" si="56"/>
        <v/>
      </c>
      <c r="BP76" s="4">
        <f t="shared" si="57"/>
        <v>0</v>
      </c>
      <c r="BS76" s="376">
        <f t="shared" si="58"/>
        <v>0</v>
      </c>
      <c r="BT76" s="376">
        <f t="shared" si="59"/>
        <v>0</v>
      </c>
      <c r="BW76" s="21">
        <f t="shared" si="60"/>
        <v>1</v>
      </c>
    </row>
    <row r="77" spans="1:75" x14ac:dyDescent="0.2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AL77" s="21">
        <f t="shared" si="31"/>
        <v>0</v>
      </c>
      <c r="AN77" s="21" t="str">
        <f t="shared" si="32"/>
        <v/>
      </c>
      <c r="AP77" s="21" t="str">
        <f t="shared" si="33"/>
        <v/>
      </c>
      <c r="AQ77" s="21" t="str">
        <f t="shared" si="34"/>
        <v/>
      </c>
      <c r="AR77" s="21" t="str">
        <f t="shared" si="35"/>
        <v/>
      </c>
      <c r="AS77" s="21" t="str">
        <f t="shared" si="36"/>
        <v/>
      </c>
      <c r="AT77" s="21" t="str">
        <f t="shared" si="37"/>
        <v/>
      </c>
      <c r="AU77" s="21" t="str">
        <f t="shared" si="38"/>
        <v/>
      </c>
      <c r="AV77" s="21" t="str">
        <f t="shared" si="39"/>
        <v/>
      </c>
      <c r="AW77" s="21" t="str">
        <f t="shared" si="40"/>
        <v/>
      </c>
      <c r="AX77" s="21" t="str">
        <f t="shared" si="41"/>
        <v/>
      </c>
      <c r="AY77" s="21" t="str">
        <f t="shared" si="42"/>
        <v/>
      </c>
      <c r="AZ77" s="21" t="str">
        <f t="shared" si="43"/>
        <v/>
      </c>
      <c r="BA77" s="21" t="str">
        <f t="shared" si="44"/>
        <v/>
      </c>
      <c r="BB77" s="21" t="str">
        <f t="shared" si="45"/>
        <v/>
      </c>
      <c r="BC77" s="21" t="str">
        <f t="shared" si="46"/>
        <v/>
      </c>
      <c r="BD77" s="21" t="str">
        <f t="shared" si="47"/>
        <v/>
      </c>
      <c r="BE77" s="21" t="str">
        <f t="shared" si="48"/>
        <v/>
      </c>
      <c r="BF77" s="21" t="str">
        <f t="shared" si="49"/>
        <v/>
      </c>
      <c r="BG77" s="21" t="str">
        <f t="shared" si="50"/>
        <v/>
      </c>
      <c r="BH77" s="21" t="str">
        <f t="shared" si="51"/>
        <v/>
      </c>
      <c r="BI77" s="21" t="str">
        <f t="shared" si="52"/>
        <v/>
      </c>
      <c r="BK77" s="43" t="e">
        <f>BL77/'التقرير الختامي'!$D$15</f>
        <v>#DIV/0!</v>
      </c>
      <c r="BL77" s="4">
        <f t="shared" si="53"/>
        <v>0</v>
      </c>
      <c r="BM77" s="4">
        <f t="shared" si="54"/>
        <v>0</v>
      </c>
      <c r="BN77" s="4">
        <f t="shared" si="55"/>
        <v>0</v>
      </c>
      <c r="BO77" s="240" t="str">
        <f t="shared" si="56"/>
        <v/>
      </c>
      <c r="BP77" s="4">
        <f t="shared" si="57"/>
        <v>0</v>
      </c>
      <c r="BS77" s="376">
        <f t="shared" si="58"/>
        <v>0</v>
      </c>
      <c r="BT77" s="376">
        <f t="shared" si="59"/>
        <v>0</v>
      </c>
      <c r="BW77" s="21">
        <f t="shared" si="60"/>
        <v>1</v>
      </c>
    </row>
    <row r="78" spans="1:75" x14ac:dyDescent="0.2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AL78" s="21">
        <f t="shared" si="31"/>
        <v>0</v>
      </c>
      <c r="AN78" s="21" t="str">
        <f t="shared" si="32"/>
        <v/>
      </c>
      <c r="AP78" s="21" t="str">
        <f t="shared" si="33"/>
        <v/>
      </c>
      <c r="AQ78" s="21" t="str">
        <f t="shared" si="34"/>
        <v/>
      </c>
      <c r="AR78" s="21" t="str">
        <f t="shared" si="35"/>
        <v/>
      </c>
      <c r="AS78" s="21" t="str">
        <f t="shared" si="36"/>
        <v/>
      </c>
      <c r="AT78" s="21" t="str">
        <f t="shared" si="37"/>
        <v/>
      </c>
      <c r="AU78" s="21" t="str">
        <f t="shared" si="38"/>
        <v/>
      </c>
      <c r="AV78" s="21" t="str">
        <f t="shared" si="39"/>
        <v/>
      </c>
      <c r="AW78" s="21" t="str">
        <f t="shared" si="40"/>
        <v/>
      </c>
      <c r="AX78" s="21" t="str">
        <f t="shared" si="41"/>
        <v/>
      </c>
      <c r="AY78" s="21" t="str">
        <f t="shared" si="42"/>
        <v/>
      </c>
      <c r="AZ78" s="21" t="str">
        <f t="shared" si="43"/>
        <v/>
      </c>
      <c r="BA78" s="21" t="str">
        <f t="shared" si="44"/>
        <v/>
      </c>
      <c r="BB78" s="21" t="str">
        <f t="shared" si="45"/>
        <v/>
      </c>
      <c r="BC78" s="21" t="str">
        <f t="shared" si="46"/>
        <v/>
      </c>
      <c r="BD78" s="21" t="str">
        <f t="shared" si="47"/>
        <v/>
      </c>
      <c r="BE78" s="21" t="str">
        <f t="shared" si="48"/>
        <v/>
      </c>
      <c r="BF78" s="21" t="str">
        <f t="shared" si="49"/>
        <v/>
      </c>
      <c r="BG78" s="21" t="str">
        <f t="shared" si="50"/>
        <v/>
      </c>
      <c r="BH78" s="21" t="str">
        <f t="shared" si="51"/>
        <v/>
      </c>
      <c r="BI78" s="21" t="str">
        <f t="shared" si="52"/>
        <v/>
      </c>
      <c r="BK78" s="43" t="e">
        <f>BL78/'التقرير الختامي'!$D$15</f>
        <v>#DIV/0!</v>
      </c>
      <c r="BL78" s="4">
        <f t="shared" si="53"/>
        <v>0</v>
      </c>
      <c r="BM78" s="4">
        <f t="shared" si="54"/>
        <v>0</v>
      </c>
      <c r="BN78" s="4">
        <f t="shared" si="55"/>
        <v>0</v>
      </c>
      <c r="BO78" s="240" t="str">
        <f t="shared" si="56"/>
        <v/>
      </c>
      <c r="BP78" s="4">
        <f t="shared" si="57"/>
        <v>0</v>
      </c>
      <c r="BS78" s="376">
        <f t="shared" si="58"/>
        <v>0</v>
      </c>
      <c r="BT78" s="376">
        <f t="shared" si="59"/>
        <v>0</v>
      </c>
      <c r="BW78" s="21">
        <f t="shared" si="60"/>
        <v>1</v>
      </c>
    </row>
    <row r="79" spans="1:75" x14ac:dyDescent="0.2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AL79" s="21">
        <f t="shared" si="31"/>
        <v>0</v>
      </c>
      <c r="AN79" s="21" t="str">
        <f t="shared" si="32"/>
        <v/>
      </c>
      <c r="AP79" s="21" t="str">
        <f t="shared" si="33"/>
        <v/>
      </c>
      <c r="AQ79" s="21" t="str">
        <f t="shared" si="34"/>
        <v/>
      </c>
      <c r="AR79" s="21" t="str">
        <f t="shared" si="35"/>
        <v/>
      </c>
      <c r="AS79" s="21" t="str">
        <f t="shared" si="36"/>
        <v/>
      </c>
      <c r="AT79" s="21" t="str">
        <f t="shared" si="37"/>
        <v/>
      </c>
      <c r="AU79" s="21" t="str">
        <f t="shared" si="38"/>
        <v/>
      </c>
      <c r="AV79" s="21" t="str">
        <f t="shared" si="39"/>
        <v/>
      </c>
      <c r="AW79" s="21" t="str">
        <f t="shared" si="40"/>
        <v/>
      </c>
      <c r="AX79" s="21" t="str">
        <f t="shared" si="41"/>
        <v/>
      </c>
      <c r="AY79" s="21" t="str">
        <f t="shared" si="42"/>
        <v/>
      </c>
      <c r="AZ79" s="21" t="str">
        <f t="shared" si="43"/>
        <v/>
      </c>
      <c r="BA79" s="21" t="str">
        <f t="shared" si="44"/>
        <v/>
      </c>
      <c r="BB79" s="21" t="str">
        <f t="shared" si="45"/>
        <v/>
      </c>
      <c r="BC79" s="21" t="str">
        <f t="shared" si="46"/>
        <v/>
      </c>
      <c r="BD79" s="21" t="str">
        <f t="shared" si="47"/>
        <v/>
      </c>
      <c r="BE79" s="21" t="str">
        <f t="shared" si="48"/>
        <v/>
      </c>
      <c r="BF79" s="21" t="str">
        <f t="shared" si="49"/>
        <v/>
      </c>
      <c r="BG79" s="21" t="str">
        <f t="shared" si="50"/>
        <v/>
      </c>
      <c r="BH79" s="21" t="str">
        <f t="shared" si="51"/>
        <v/>
      </c>
      <c r="BI79" s="21" t="str">
        <f t="shared" si="52"/>
        <v/>
      </c>
      <c r="BK79" s="43" t="e">
        <f>BL79/'التقرير الختامي'!$D$15</f>
        <v>#DIV/0!</v>
      </c>
      <c r="BL79" s="4">
        <f t="shared" si="53"/>
        <v>0</v>
      </c>
      <c r="BM79" s="4">
        <f t="shared" si="54"/>
        <v>0</v>
      </c>
      <c r="BN79" s="4">
        <f t="shared" si="55"/>
        <v>0</v>
      </c>
      <c r="BO79" s="240" t="str">
        <f t="shared" si="56"/>
        <v/>
      </c>
      <c r="BP79" s="4">
        <f t="shared" si="57"/>
        <v>0</v>
      </c>
      <c r="BS79" s="376">
        <f t="shared" si="58"/>
        <v>0</v>
      </c>
      <c r="BT79" s="376">
        <f t="shared" si="59"/>
        <v>0</v>
      </c>
      <c r="BW79" s="21">
        <f t="shared" si="60"/>
        <v>1</v>
      </c>
    </row>
    <row r="80" spans="1:75" x14ac:dyDescent="0.2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AL80" s="21">
        <f t="shared" si="31"/>
        <v>0</v>
      </c>
      <c r="AN80" s="21" t="str">
        <f t="shared" si="32"/>
        <v/>
      </c>
      <c r="AP80" s="21" t="str">
        <f t="shared" si="33"/>
        <v/>
      </c>
      <c r="AQ80" s="21" t="str">
        <f t="shared" si="34"/>
        <v/>
      </c>
      <c r="AR80" s="21" t="str">
        <f t="shared" si="35"/>
        <v/>
      </c>
      <c r="AS80" s="21" t="str">
        <f t="shared" si="36"/>
        <v/>
      </c>
      <c r="AT80" s="21" t="str">
        <f t="shared" si="37"/>
        <v/>
      </c>
      <c r="AU80" s="21" t="str">
        <f t="shared" si="38"/>
        <v/>
      </c>
      <c r="AV80" s="21" t="str">
        <f t="shared" si="39"/>
        <v/>
      </c>
      <c r="AW80" s="21" t="str">
        <f t="shared" si="40"/>
        <v/>
      </c>
      <c r="AX80" s="21" t="str">
        <f t="shared" si="41"/>
        <v/>
      </c>
      <c r="AY80" s="21" t="str">
        <f t="shared" si="42"/>
        <v/>
      </c>
      <c r="AZ80" s="21" t="str">
        <f t="shared" si="43"/>
        <v/>
      </c>
      <c r="BA80" s="21" t="str">
        <f t="shared" si="44"/>
        <v/>
      </c>
      <c r="BB80" s="21" t="str">
        <f t="shared" si="45"/>
        <v/>
      </c>
      <c r="BC80" s="21" t="str">
        <f t="shared" si="46"/>
        <v/>
      </c>
      <c r="BD80" s="21" t="str">
        <f t="shared" si="47"/>
        <v/>
      </c>
      <c r="BE80" s="21" t="str">
        <f t="shared" si="48"/>
        <v/>
      </c>
      <c r="BF80" s="21" t="str">
        <f t="shared" si="49"/>
        <v/>
      </c>
      <c r="BG80" s="21" t="str">
        <f t="shared" si="50"/>
        <v/>
      </c>
      <c r="BH80" s="21" t="str">
        <f t="shared" si="51"/>
        <v/>
      </c>
      <c r="BI80" s="21" t="str">
        <f t="shared" si="52"/>
        <v/>
      </c>
      <c r="BK80" s="43" t="e">
        <f>BL80/'التقرير الختامي'!$D$15</f>
        <v>#DIV/0!</v>
      </c>
      <c r="BL80" s="4">
        <f t="shared" si="53"/>
        <v>0</v>
      </c>
      <c r="BM80" s="4">
        <f t="shared" si="54"/>
        <v>0</v>
      </c>
      <c r="BN80" s="4">
        <f t="shared" si="55"/>
        <v>0</v>
      </c>
      <c r="BO80" s="240" t="str">
        <f t="shared" si="56"/>
        <v/>
      </c>
      <c r="BP80" s="4">
        <f t="shared" si="57"/>
        <v>0</v>
      </c>
      <c r="BS80" s="376">
        <f t="shared" si="58"/>
        <v>0</v>
      </c>
      <c r="BT80" s="376">
        <f t="shared" si="59"/>
        <v>0</v>
      </c>
      <c r="BW80" s="21">
        <f t="shared" si="60"/>
        <v>1</v>
      </c>
    </row>
    <row r="81" spans="1:75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AL81" s="21">
        <f t="shared" si="31"/>
        <v>0</v>
      </c>
      <c r="AN81" s="21" t="str">
        <f t="shared" si="32"/>
        <v/>
      </c>
      <c r="AP81" s="21" t="str">
        <f t="shared" si="33"/>
        <v/>
      </c>
      <c r="AQ81" s="21" t="str">
        <f t="shared" si="34"/>
        <v/>
      </c>
      <c r="AR81" s="21" t="str">
        <f t="shared" si="35"/>
        <v/>
      </c>
      <c r="AS81" s="21" t="str">
        <f t="shared" si="36"/>
        <v/>
      </c>
      <c r="AT81" s="21" t="str">
        <f t="shared" si="37"/>
        <v/>
      </c>
      <c r="AU81" s="21" t="str">
        <f t="shared" si="38"/>
        <v/>
      </c>
      <c r="AV81" s="21" t="str">
        <f t="shared" si="39"/>
        <v/>
      </c>
      <c r="AW81" s="21" t="str">
        <f t="shared" si="40"/>
        <v/>
      </c>
      <c r="AX81" s="21" t="str">
        <f t="shared" si="41"/>
        <v/>
      </c>
      <c r="AY81" s="21" t="str">
        <f t="shared" si="42"/>
        <v/>
      </c>
      <c r="AZ81" s="21" t="str">
        <f t="shared" si="43"/>
        <v/>
      </c>
      <c r="BA81" s="21" t="str">
        <f t="shared" si="44"/>
        <v/>
      </c>
      <c r="BB81" s="21" t="str">
        <f t="shared" si="45"/>
        <v/>
      </c>
      <c r="BC81" s="21" t="str">
        <f t="shared" si="46"/>
        <v/>
      </c>
      <c r="BD81" s="21" t="str">
        <f t="shared" si="47"/>
        <v/>
      </c>
      <c r="BE81" s="21" t="str">
        <f t="shared" si="48"/>
        <v/>
      </c>
      <c r="BF81" s="21" t="str">
        <f t="shared" si="49"/>
        <v/>
      </c>
      <c r="BG81" s="21" t="str">
        <f t="shared" si="50"/>
        <v/>
      </c>
      <c r="BH81" s="21" t="str">
        <f t="shared" si="51"/>
        <v/>
      </c>
      <c r="BI81" s="21" t="str">
        <f t="shared" si="52"/>
        <v/>
      </c>
      <c r="BK81" s="43" t="e">
        <f>BL81/'التقرير الختامي'!$D$15</f>
        <v>#DIV/0!</v>
      </c>
      <c r="BL81" s="4">
        <f t="shared" si="53"/>
        <v>0</v>
      </c>
      <c r="BM81" s="4">
        <f t="shared" si="54"/>
        <v>0</v>
      </c>
      <c r="BN81" s="4">
        <f t="shared" si="55"/>
        <v>0</v>
      </c>
      <c r="BO81" s="240" t="str">
        <f t="shared" si="56"/>
        <v/>
      </c>
      <c r="BP81" s="4">
        <f t="shared" si="57"/>
        <v>0</v>
      </c>
      <c r="BS81" s="376">
        <f t="shared" si="58"/>
        <v>0</v>
      </c>
      <c r="BT81" s="376">
        <f t="shared" si="59"/>
        <v>0</v>
      </c>
      <c r="BW81" s="21">
        <f t="shared" si="60"/>
        <v>1</v>
      </c>
    </row>
    <row r="82" spans="1:75" x14ac:dyDescent="0.2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AL82" s="21">
        <f t="shared" si="31"/>
        <v>0</v>
      </c>
      <c r="AN82" s="21" t="str">
        <f t="shared" si="32"/>
        <v/>
      </c>
      <c r="AP82" s="21" t="str">
        <f t="shared" si="33"/>
        <v/>
      </c>
      <c r="AQ82" s="21" t="str">
        <f t="shared" si="34"/>
        <v/>
      </c>
      <c r="AR82" s="21" t="str">
        <f t="shared" si="35"/>
        <v/>
      </c>
      <c r="AS82" s="21" t="str">
        <f t="shared" si="36"/>
        <v/>
      </c>
      <c r="AT82" s="21" t="str">
        <f t="shared" si="37"/>
        <v/>
      </c>
      <c r="AU82" s="21" t="str">
        <f t="shared" si="38"/>
        <v/>
      </c>
      <c r="AV82" s="21" t="str">
        <f t="shared" si="39"/>
        <v/>
      </c>
      <c r="AW82" s="21" t="str">
        <f t="shared" si="40"/>
        <v/>
      </c>
      <c r="AX82" s="21" t="str">
        <f t="shared" si="41"/>
        <v/>
      </c>
      <c r="AY82" s="21" t="str">
        <f t="shared" si="42"/>
        <v/>
      </c>
      <c r="AZ82" s="21" t="str">
        <f t="shared" si="43"/>
        <v/>
      </c>
      <c r="BA82" s="21" t="str">
        <f t="shared" si="44"/>
        <v/>
      </c>
      <c r="BB82" s="21" t="str">
        <f t="shared" si="45"/>
        <v/>
      </c>
      <c r="BC82" s="21" t="str">
        <f t="shared" si="46"/>
        <v/>
      </c>
      <c r="BD82" s="21" t="str">
        <f t="shared" si="47"/>
        <v/>
      </c>
      <c r="BE82" s="21" t="str">
        <f t="shared" si="48"/>
        <v/>
      </c>
      <c r="BF82" s="21" t="str">
        <f t="shared" si="49"/>
        <v/>
      </c>
      <c r="BG82" s="21" t="str">
        <f t="shared" si="50"/>
        <v/>
      </c>
      <c r="BH82" s="21" t="str">
        <f t="shared" si="51"/>
        <v/>
      </c>
      <c r="BI82" s="21" t="str">
        <f t="shared" si="52"/>
        <v/>
      </c>
      <c r="BK82" s="43" t="e">
        <f>BL82/'التقرير الختامي'!$D$15</f>
        <v>#DIV/0!</v>
      </c>
      <c r="BL82" s="4">
        <f t="shared" si="53"/>
        <v>0</v>
      </c>
      <c r="BM82" s="4">
        <f t="shared" si="54"/>
        <v>0</v>
      </c>
      <c r="BN82" s="4">
        <f t="shared" si="55"/>
        <v>0</v>
      </c>
      <c r="BO82" s="240" t="str">
        <f t="shared" si="56"/>
        <v/>
      </c>
      <c r="BP82" s="4">
        <f t="shared" si="57"/>
        <v>0</v>
      </c>
      <c r="BS82" s="376">
        <f t="shared" si="58"/>
        <v>0</v>
      </c>
      <c r="BT82" s="376">
        <f t="shared" si="59"/>
        <v>0</v>
      </c>
      <c r="BW82" s="21">
        <f t="shared" si="60"/>
        <v>1</v>
      </c>
    </row>
    <row r="83" spans="1:75" x14ac:dyDescent="0.2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AL83" s="21">
        <f t="shared" si="31"/>
        <v>0</v>
      </c>
      <c r="AN83" s="21" t="str">
        <f t="shared" si="32"/>
        <v/>
      </c>
      <c r="AP83" s="21" t="str">
        <f t="shared" si="33"/>
        <v/>
      </c>
      <c r="AQ83" s="21" t="str">
        <f t="shared" si="34"/>
        <v/>
      </c>
      <c r="AR83" s="21" t="str">
        <f t="shared" si="35"/>
        <v/>
      </c>
      <c r="AS83" s="21" t="str">
        <f t="shared" si="36"/>
        <v/>
      </c>
      <c r="AT83" s="21" t="str">
        <f t="shared" si="37"/>
        <v/>
      </c>
      <c r="AU83" s="21" t="str">
        <f t="shared" si="38"/>
        <v/>
      </c>
      <c r="AV83" s="21" t="str">
        <f t="shared" si="39"/>
        <v/>
      </c>
      <c r="AW83" s="21" t="str">
        <f t="shared" si="40"/>
        <v/>
      </c>
      <c r="AX83" s="21" t="str">
        <f t="shared" si="41"/>
        <v/>
      </c>
      <c r="AY83" s="21" t="str">
        <f t="shared" si="42"/>
        <v/>
      </c>
      <c r="AZ83" s="21" t="str">
        <f t="shared" si="43"/>
        <v/>
      </c>
      <c r="BA83" s="21" t="str">
        <f t="shared" si="44"/>
        <v/>
      </c>
      <c r="BB83" s="21" t="str">
        <f t="shared" si="45"/>
        <v/>
      </c>
      <c r="BC83" s="21" t="str">
        <f t="shared" si="46"/>
        <v/>
      </c>
      <c r="BD83" s="21" t="str">
        <f t="shared" si="47"/>
        <v/>
      </c>
      <c r="BE83" s="21" t="str">
        <f t="shared" si="48"/>
        <v/>
      </c>
      <c r="BF83" s="21" t="str">
        <f t="shared" si="49"/>
        <v/>
      </c>
      <c r="BG83" s="21" t="str">
        <f t="shared" si="50"/>
        <v/>
      </c>
      <c r="BH83" s="21" t="str">
        <f t="shared" si="51"/>
        <v/>
      </c>
      <c r="BI83" s="21" t="str">
        <f t="shared" si="52"/>
        <v/>
      </c>
      <c r="BK83" s="43" t="e">
        <f>BL83/'التقرير الختامي'!$D$15</f>
        <v>#DIV/0!</v>
      </c>
      <c r="BL83" s="4">
        <f t="shared" si="53"/>
        <v>0</v>
      </c>
      <c r="BM83" s="4">
        <f t="shared" si="54"/>
        <v>0</v>
      </c>
      <c r="BN83" s="4">
        <f t="shared" si="55"/>
        <v>0</v>
      </c>
      <c r="BO83" s="240" t="str">
        <f t="shared" si="56"/>
        <v/>
      </c>
      <c r="BP83" s="4">
        <f t="shared" si="57"/>
        <v>0</v>
      </c>
      <c r="BS83" s="376">
        <f t="shared" si="58"/>
        <v>0</v>
      </c>
      <c r="BT83" s="376">
        <f t="shared" si="59"/>
        <v>0</v>
      </c>
      <c r="BW83" s="21">
        <f t="shared" si="60"/>
        <v>1</v>
      </c>
    </row>
    <row r="84" spans="1:75" x14ac:dyDescent="0.2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AL84" s="21">
        <f t="shared" si="31"/>
        <v>0</v>
      </c>
      <c r="AN84" s="21" t="str">
        <f t="shared" si="32"/>
        <v/>
      </c>
      <c r="AP84" s="21" t="str">
        <f t="shared" si="33"/>
        <v/>
      </c>
      <c r="AQ84" s="21" t="str">
        <f t="shared" si="34"/>
        <v/>
      </c>
      <c r="AR84" s="21" t="str">
        <f t="shared" si="35"/>
        <v/>
      </c>
      <c r="AS84" s="21" t="str">
        <f t="shared" si="36"/>
        <v/>
      </c>
      <c r="AT84" s="21" t="str">
        <f t="shared" si="37"/>
        <v/>
      </c>
      <c r="AU84" s="21" t="str">
        <f t="shared" si="38"/>
        <v/>
      </c>
      <c r="AV84" s="21" t="str">
        <f t="shared" si="39"/>
        <v/>
      </c>
      <c r="AW84" s="21" t="str">
        <f t="shared" si="40"/>
        <v/>
      </c>
      <c r="AX84" s="21" t="str">
        <f t="shared" si="41"/>
        <v/>
      </c>
      <c r="AY84" s="21" t="str">
        <f t="shared" si="42"/>
        <v/>
      </c>
      <c r="AZ84" s="21" t="str">
        <f t="shared" si="43"/>
        <v/>
      </c>
      <c r="BA84" s="21" t="str">
        <f t="shared" si="44"/>
        <v/>
      </c>
      <c r="BB84" s="21" t="str">
        <f t="shared" si="45"/>
        <v/>
      </c>
      <c r="BC84" s="21" t="str">
        <f t="shared" si="46"/>
        <v/>
      </c>
      <c r="BD84" s="21" t="str">
        <f t="shared" si="47"/>
        <v/>
      </c>
      <c r="BE84" s="21" t="str">
        <f t="shared" si="48"/>
        <v/>
      </c>
      <c r="BF84" s="21" t="str">
        <f t="shared" si="49"/>
        <v/>
      </c>
      <c r="BG84" s="21" t="str">
        <f t="shared" si="50"/>
        <v/>
      </c>
      <c r="BH84" s="21" t="str">
        <f t="shared" si="51"/>
        <v/>
      </c>
      <c r="BI84" s="21" t="str">
        <f t="shared" si="52"/>
        <v/>
      </c>
      <c r="BK84" s="43" t="e">
        <f>BL84/'التقرير الختامي'!$D$15</f>
        <v>#DIV/0!</v>
      </c>
      <c r="BL84" s="4">
        <f t="shared" si="53"/>
        <v>0</v>
      </c>
      <c r="BM84" s="4">
        <f t="shared" si="54"/>
        <v>0</v>
      </c>
      <c r="BN84" s="4">
        <f t="shared" si="55"/>
        <v>0</v>
      </c>
      <c r="BO84" s="240" t="str">
        <f t="shared" si="56"/>
        <v/>
      </c>
      <c r="BP84" s="4">
        <f t="shared" si="57"/>
        <v>0</v>
      </c>
      <c r="BS84" s="376">
        <f t="shared" si="58"/>
        <v>0</v>
      </c>
      <c r="BT84" s="376">
        <f t="shared" si="59"/>
        <v>0</v>
      </c>
      <c r="BW84" s="21">
        <f t="shared" si="60"/>
        <v>1</v>
      </c>
    </row>
    <row r="85" spans="1:75" x14ac:dyDescent="0.2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AL85" s="21">
        <f t="shared" si="31"/>
        <v>0</v>
      </c>
      <c r="AN85" s="21" t="str">
        <f t="shared" si="32"/>
        <v/>
      </c>
      <c r="AP85" s="21" t="str">
        <f t="shared" si="33"/>
        <v/>
      </c>
      <c r="AQ85" s="21" t="str">
        <f t="shared" si="34"/>
        <v/>
      </c>
      <c r="AR85" s="21" t="str">
        <f t="shared" si="35"/>
        <v/>
      </c>
      <c r="AS85" s="21" t="str">
        <f t="shared" si="36"/>
        <v/>
      </c>
      <c r="AT85" s="21" t="str">
        <f t="shared" si="37"/>
        <v/>
      </c>
      <c r="AU85" s="21" t="str">
        <f t="shared" si="38"/>
        <v/>
      </c>
      <c r="AV85" s="21" t="str">
        <f t="shared" si="39"/>
        <v/>
      </c>
      <c r="AW85" s="21" t="str">
        <f t="shared" si="40"/>
        <v/>
      </c>
      <c r="AX85" s="21" t="str">
        <f t="shared" si="41"/>
        <v/>
      </c>
      <c r="AY85" s="21" t="str">
        <f t="shared" si="42"/>
        <v/>
      </c>
      <c r="AZ85" s="21" t="str">
        <f t="shared" si="43"/>
        <v/>
      </c>
      <c r="BA85" s="21" t="str">
        <f t="shared" si="44"/>
        <v/>
      </c>
      <c r="BB85" s="21" t="str">
        <f t="shared" si="45"/>
        <v/>
      </c>
      <c r="BC85" s="21" t="str">
        <f t="shared" si="46"/>
        <v/>
      </c>
      <c r="BD85" s="21" t="str">
        <f t="shared" si="47"/>
        <v/>
      </c>
      <c r="BE85" s="21" t="str">
        <f t="shared" si="48"/>
        <v/>
      </c>
      <c r="BF85" s="21" t="str">
        <f t="shared" si="49"/>
        <v/>
      </c>
      <c r="BG85" s="21" t="str">
        <f t="shared" si="50"/>
        <v/>
      </c>
      <c r="BH85" s="21" t="str">
        <f t="shared" si="51"/>
        <v/>
      </c>
      <c r="BI85" s="21" t="str">
        <f t="shared" si="52"/>
        <v/>
      </c>
      <c r="BK85" s="43" t="e">
        <f>BL85/'التقرير الختامي'!$D$15</f>
        <v>#DIV/0!</v>
      </c>
      <c r="BL85" s="4">
        <f t="shared" si="53"/>
        <v>0</v>
      </c>
      <c r="BM85" s="4">
        <f t="shared" si="54"/>
        <v>0</v>
      </c>
      <c r="BN85" s="4">
        <f t="shared" si="55"/>
        <v>0</v>
      </c>
      <c r="BO85" s="240" t="str">
        <f t="shared" si="56"/>
        <v/>
      </c>
      <c r="BP85" s="4">
        <f t="shared" si="57"/>
        <v>0</v>
      </c>
      <c r="BS85" s="376">
        <f t="shared" si="58"/>
        <v>0</v>
      </c>
      <c r="BT85" s="376">
        <f t="shared" si="59"/>
        <v>0</v>
      </c>
      <c r="BW85" s="21">
        <f t="shared" si="60"/>
        <v>1</v>
      </c>
    </row>
    <row r="86" spans="1:75" x14ac:dyDescent="0.2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AL86" s="21">
        <f t="shared" si="31"/>
        <v>0</v>
      </c>
      <c r="AN86" s="21" t="str">
        <f t="shared" si="32"/>
        <v/>
      </c>
      <c r="AP86" s="21" t="str">
        <f t="shared" si="33"/>
        <v/>
      </c>
      <c r="AQ86" s="21" t="str">
        <f t="shared" si="34"/>
        <v/>
      </c>
      <c r="AR86" s="21" t="str">
        <f t="shared" si="35"/>
        <v/>
      </c>
      <c r="AS86" s="21" t="str">
        <f t="shared" si="36"/>
        <v/>
      </c>
      <c r="AT86" s="21" t="str">
        <f t="shared" si="37"/>
        <v/>
      </c>
      <c r="AU86" s="21" t="str">
        <f t="shared" si="38"/>
        <v/>
      </c>
      <c r="AV86" s="21" t="str">
        <f t="shared" si="39"/>
        <v/>
      </c>
      <c r="AW86" s="21" t="str">
        <f t="shared" si="40"/>
        <v/>
      </c>
      <c r="AX86" s="21" t="str">
        <f t="shared" si="41"/>
        <v/>
      </c>
      <c r="AY86" s="21" t="str">
        <f t="shared" si="42"/>
        <v/>
      </c>
      <c r="AZ86" s="21" t="str">
        <f t="shared" si="43"/>
        <v/>
      </c>
      <c r="BA86" s="21" t="str">
        <f t="shared" si="44"/>
        <v/>
      </c>
      <c r="BB86" s="21" t="str">
        <f t="shared" si="45"/>
        <v/>
      </c>
      <c r="BC86" s="21" t="str">
        <f t="shared" si="46"/>
        <v/>
      </c>
      <c r="BD86" s="21" t="str">
        <f t="shared" si="47"/>
        <v/>
      </c>
      <c r="BE86" s="21" t="str">
        <f t="shared" si="48"/>
        <v/>
      </c>
      <c r="BF86" s="21" t="str">
        <f t="shared" si="49"/>
        <v/>
      </c>
      <c r="BG86" s="21" t="str">
        <f t="shared" si="50"/>
        <v/>
      </c>
      <c r="BH86" s="21" t="str">
        <f t="shared" si="51"/>
        <v/>
      </c>
      <c r="BI86" s="21" t="str">
        <f t="shared" si="52"/>
        <v/>
      </c>
      <c r="BK86" s="43" t="e">
        <f>BL86/'التقرير الختامي'!$D$15</f>
        <v>#DIV/0!</v>
      </c>
      <c r="BL86" s="4">
        <f t="shared" si="53"/>
        <v>0</v>
      </c>
      <c r="BM86" s="4">
        <f t="shared" si="54"/>
        <v>0</v>
      </c>
      <c r="BN86" s="4">
        <f t="shared" si="55"/>
        <v>0</v>
      </c>
      <c r="BO86" s="240" t="str">
        <f t="shared" si="56"/>
        <v/>
      </c>
      <c r="BP86" s="4">
        <f t="shared" si="57"/>
        <v>0</v>
      </c>
      <c r="BS86" s="376">
        <f t="shared" si="58"/>
        <v>0</v>
      </c>
      <c r="BT86" s="376">
        <f t="shared" si="59"/>
        <v>0</v>
      </c>
      <c r="BW86" s="21">
        <f t="shared" si="60"/>
        <v>1</v>
      </c>
    </row>
    <row r="87" spans="1:75" x14ac:dyDescent="0.2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AL87" s="21">
        <f t="shared" si="31"/>
        <v>0</v>
      </c>
      <c r="AN87" s="21" t="str">
        <f t="shared" si="32"/>
        <v/>
      </c>
      <c r="AP87" s="21" t="str">
        <f t="shared" si="33"/>
        <v/>
      </c>
      <c r="AQ87" s="21" t="str">
        <f t="shared" si="34"/>
        <v/>
      </c>
      <c r="AR87" s="21" t="str">
        <f t="shared" si="35"/>
        <v/>
      </c>
      <c r="AS87" s="21" t="str">
        <f t="shared" si="36"/>
        <v/>
      </c>
      <c r="AT87" s="21" t="str">
        <f t="shared" si="37"/>
        <v/>
      </c>
      <c r="AU87" s="21" t="str">
        <f t="shared" si="38"/>
        <v/>
      </c>
      <c r="AV87" s="21" t="str">
        <f t="shared" si="39"/>
        <v/>
      </c>
      <c r="AW87" s="21" t="str">
        <f t="shared" si="40"/>
        <v/>
      </c>
      <c r="AX87" s="21" t="str">
        <f t="shared" si="41"/>
        <v/>
      </c>
      <c r="AY87" s="21" t="str">
        <f t="shared" si="42"/>
        <v/>
      </c>
      <c r="AZ87" s="21" t="str">
        <f t="shared" si="43"/>
        <v/>
      </c>
      <c r="BA87" s="21" t="str">
        <f t="shared" si="44"/>
        <v/>
      </c>
      <c r="BB87" s="21" t="str">
        <f t="shared" si="45"/>
        <v/>
      </c>
      <c r="BC87" s="21" t="str">
        <f t="shared" si="46"/>
        <v/>
      </c>
      <c r="BD87" s="21" t="str">
        <f t="shared" si="47"/>
        <v/>
      </c>
      <c r="BE87" s="21" t="str">
        <f t="shared" si="48"/>
        <v/>
      </c>
      <c r="BF87" s="21" t="str">
        <f t="shared" si="49"/>
        <v/>
      </c>
      <c r="BG87" s="21" t="str">
        <f t="shared" si="50"/>
        <v/>
      </c>
      <c r="BH87" s="21" t="str">
        <f t="shared" si="51"/>
        <v/>
      </c>
      <c r="BI87" s="21" t="str">
        <f t="shared" si="52"/>
        <v/>
      </c>
      <c r="BK87" s="43" t="e">
        <f>BL87/'التقرير الختامي'!$D$15</f>
        <v>#DIV/0!</v>
      </c>
      <c r="BL87" s="4">
        <f t="shared" si="53"/>
        <v>0</v>
      </c>
      <c r="BM87" s="4">
        <f t="shared" si="54"/>
        <v>0</v>
      </c>
      <c r="BN87" s="4">
        <f t="shared" si="55"/>
        <v>0</v>
      </c>
      <c r="BO87" s="240" t="str">
        <f t="shared" si="56"/>
        <v/>
      </c>
      <c r="BP87" s="4">
        <f t="shared" si="57"/>
        <v>0</v>
      </c>
      <c r="BS87" s="376">
        <f t="shared" si="58"/>
        <v>0</v>
      </c>
      <c r="BT87" s="376">
        <f t="shared" si="59"/>
        <v>0</v>
      </c>
      <c r="BW87" s="21">
        <f t="shared" si="60"/>
        <v>1</v>
      </c>
    </row>
    <row r="88" spans="1:75" x14ac:dyDescent="0.2">
      <c r="A88" s="375"/>
      <c r="B88" s="375"/>
      <c r="C88" s="375"/>
      <c r="D88" s="375"/>
      <c r="E88" s="375"/>
      <c r="F88" s="375"/>
      <c r="G88" s="375"/>
      <c r="H88" s="375"/>
      <c r="I88" s="375"/>
      <c r="J88" s="375"/>
      <c r="K88" s="375"/>
      <c r="L88" s="375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AL88" s="21">
        <f t="shared" si="31"/>
        <v>0</v>
      </c>
      <c r="AN88" s="21" t="str">
        <f t="shared" si="32"/>
        <v/>
      </c>
      <c r="AP88" s="21" t="str">
        <f t="shared" si="33"/>
        <v/>
      </c>
      <c r="AQ88" s="21" t="str">
        <f t="shared" si="34"/>
        <v/>
      </c>
      <c r="AR88" s="21" t="str">
        <f t="shared" si="35"/>
        <v/>
      </c>
      <c r="AS88" s="21" t="str">
        <f t="shared" si="36"/>
        <v/>
      </c>
      <c r="AT88" s="21" t="str">
        <f t="shared" si="37"/>
        <v/>
      </c>
      <c r="AU88" s="21" t="str">
        <f t="shared" si="38"/>
        <v/>
      </c>
      <c r="AV88" s="21" t="str">
        <f t="shared" si="39"/>
        <v/>
      </c>
      <c r="AW88" s="21" t="str">
        <f t="shared" si="40"/>
        <v/>
      </c>
      <c r="AX88" s="21" t="str">
        <f t="shared" si="41"/>
        <v/>
      </c>
      <c r="AY88" s="21" t="str">
        <f t="shared" si="42"/>
        <v/>
      </c>
      <c r="AZ88" s="21" t="str">
        <f t="shared" si="43"/>
        <v/>
      </c>
      <c r="BA88" s="21" t="str">
        <f t="shared" si="44"/>
        <v/>
      </c>
      <c r="BB88" s="21" t="str">
        <f t="shared" si="45"/>
        <v/>
      </c>
      <c r="BC88" s="21" t="str">
        <f t="shared" si="46"/>
        <v/>
      </c>
      <c r="BD88" s="21" t="str">
        <f t="shared" si="47"/>
        <v/>
      </c>
      <c r="BE88" s="21" t="str">
        <f t="shared" si="48"/>
        <v/>
      </c>
      <c r="BF88" s="21" t="str">
        <f t="shared" si="49"/>
        <v/>
      </c>
      <c r="BG88" s="21" t="str">
        <f t="shared" si="50"/>
        <v/>
      </c>
      <c r="BH88" s="21" t="str">
        <f t="shared" si="51"/>
        <v/>
      </c>
      <c r="BI88" s="21" t="str">
        <f t="shared" si="52"/>
        <v/>
      </c>
      <c r="BK88" s="43" t="e">
        <f>BL88/'التقرير الختامي'!$D$15</f>
        <v>#DIV/0!</v>
      </c>
      <c r="BL88" s="4">
        <f t="shared" si="53"/>
        <v>0</v>
      </c>
      <c r="BM88" s="4">
        <f t="shared" si="54"/>
        <v>0</v>
      </c>
      <c r="BN88" s="4">
        <f t="shared" si="55"/>
        <v>0</v>
      </c>
      <c r="BO88" s="240" t="str">
        <f t="shared" si="56"/>
        <v/>
      </c>
      <c r="BP88" s="4">
        <f t="shared" si="57"/>
        <v>0</v>
      </c>
      <c r="BS88" s="376">
        <f t="shared" si="58"/>
        <v>0</v>
      </c>
      <c r="BT88" s="376">
        <f t="shared" si="59"/>
        <v>0</v>
      </c>
      <c r="BW88" s="21">
        <f t="shared" si="60"/>
        <v>1</v>
      </c>
    </row>
    <row r="89" spans="1:75" x14ac:dyDescent="0.2">
      <c r="A89" s="375"/>
      <c r="B89" s="375"/>
      <c r="C89" s="375"/>
      <c r="D89" s="375"/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AL89" s="21">
        <f t="shared" si="31"/>
        <v>0</v>
      </c>
      <c r="AN89" s="21" t="str">
        <f t="shared" si="32"/>
        <v/>
      </c>
      <c r="AP89" s="21" t="str">
        <f t="shared" si="33"/>
        <v/>
      </c>
      <c r="AQ89" s="21" t="str">
        <f t="shared" si="34"/>
        <v/>
      </c>
      <c r="AR89" s="21" t="str">
        <f t="shared" si="35"/>
        <v/>
      </c>
      <c r="AS89" s="21" t="str">
        <f t="shared" si="36"/>
        <v/>
      </c>
      <c r="AT89" s="21" t="str">
        <f t="shared" si="37"/>
        <v/>
      </c>
      <c r="AU89" s="21" t="str">
        <f t="shared" si="38"/>
        <v/>
      </c>
      <c r="AV89" s="21" t="str">
        <f t="shared" si="39"/>
        <v/>
      </c>
      <c r="AW89" s="21" t="str">
        <f t="shared" si="40"/>
        <v/>
      </c>
      <c r="AX89" s="21" t="str">
        <f t="shared" si="41"/>
        <v/>
      </c>
      <c r="AY89" s="21" t="str">
        <f t="shared" si="42"/>
        <v/>
      </c>
      <c r="AZ89" s="21" t="str">
        <f t="shared" si="43"/>
        <v/>
      </c>
      <c r="BA89" s="21" t="str">
        <f t="shared" si="44"/>
        <v/>
      </c>
      <c r="BB89" s="21" t="str">
        <f t="shared" si="45"/>
        <v/>
      </c>
      <c r="BC89" s="21" t="str">
        <f t="shared" si="46"/>
        <v/>
      </c>
      <c r="BD89" s="21" t="str">
        <f t="shared" si="47"/>
        <v/>
      </c>
      <c r="BE89" s="21" t="str">
        <f t="shared" si="48"/>
        <v/>
      </c>
      <c r="BF89" s="21" t="str">
        <f t="shared" si="49"/>
        <v/>
      </c>
      <c r="BG89" s="21" t="str">
        <f t="shared" si="50"/>
        <v/>
      </c>
      <c r="BH89" s="21" t="str">
        <f t="shared" si="51"/>
        <v/>
      </c>
      <c r="BI89" s="21" t="str">
        <f t="shared" si="52"/>
        <v/>
      </c>
      <c r="BK89" s="43" t="e">
        <f>BL89/'التقرير الختامي'!$D$15</f>
        <v>#DIV/0!</v>
      </c>
      <c r="BL89" s="4">
        <f t="shared" si="53"/>
        <v>0</v>
      </c>
      <c r="BM89" s="4">
        <f t="shared" si="54"/>
        <v>0</v>
      </c>
      <c r="BN89" s="4">
        <f t="shared" si="55"/>
        <v>0</v>
      </c>
      <c r="BO89" s="240" t="str">
        <f t="shared" si="56"/>
        <v/>
      </c>
      <c r="BP89" s="4">
        <f t="shared" si="57"/>
        <v>0</v>
      </c>
      <c r="BS89" s="376">
        <f t="shared" si="58"/>
        <v>0</v>
      </c>
      <c r="BT89" s="376">
        <f t="shared" si="59"/>
        <v>0</v>
      </c>
      <c r="BW89" s="21">
        <f t="shared" si="60"/>
        <v>1</v>
      </c>
    </row>
    <row r="90" spans="1:75" x14ac:dyDescent="0.2">
      <c r="A90" s="375"/>
      <c r="B90" s="375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AL90" s="21">
        <f t="shared" si="31"/>
        <v>0</v>
      </c>
      <c r="AN90" s="21" t="str">
        <f t="shared" si="32"/>
        <v/>
      </c>
      <c r="AP90" s="21" t="str">
        <f t="shared" si="33"/>
        <v/>
      </c>
      <c r="AQ90" s="21" t="str">
        <f t="shared" si="34"/>
        <v/>
      </c>
      <c r="AR90" s="21" t="str">
        <f t="shared" si="35"/>
        <v/>
      </c>
      <c r="AS90" s="21" t="str">
        <f t="shared" si="36"/>
        <v/>
      </c>
      <c r="AT90" s="21" t="str">
        <f t="shared" si="37"/>
        <v/>
      </c>
      <c r="AU90" s="21" t="str">
        <f t="shared" si="38"/>
        <v/>
      </c>
      <c r="AV90" s="21" t="str">
        <f t="shared" si="39"/>
        <v/>
      </c>
      <c r="AW90" s="21" t="str">
        <f t="shared" si="40"/>
        <v/>
      </c>
      <c r="AX90" s="21" t="str">
        <f t="shared" si="41"/>
        <v/>
      </c>
      <c r="AY90" s="21" t="str">
        <f t="shared" si="42"/>
        <v/>
      </c>
      <c r="AZ90" s="21" t="str">
        <f t="shared" si="43"/>
        <v/>
      </c>
      <c r="BA90" s="21" t="str">
        <f t="shared" si="44"/>
        <v/>
      </c>
      <c r="BB90" s="21" t="str">
        <f t="shared" si="45"/>
        <v/>
      </c>
      <c r="BC90" s="21" t="str">
        <f t="shared" si="46"/>
        <v/>
      </c>
      <c r="BD90" s="21" t="str">
        <f t="shared" si="47"/>
        <v/>
      </c>
      <c r="BE90" s="21" t="str">
        <f t="shared" si="48"/>
        <v/>
      </c>
      <c r="BF90" s="21" t="str">
        <f t="shared" si="49"/>
        <v/>
      </c>
      <c r="BG90" s="21" t="str">
        <f t="shared" si="50"/>
        <v/>
      </c>
      <c r="BH90" s="21" t="str">
        <f t="shared" si="51"/>
        <v/>
      </c>
      <c r="BI90" s="21" t="str">
        <f t="shared" si="52"/>
        <v/>
      </c>
      <c r="BK90" s="43" t="e">
        <f>BL90/'التقرير الختامي'!$D$15</f>
        <v>#DIV/0!</v>
      </c>
      <c r="BL90" s="4">
        <f t="shared" si="53"/>
        <v>0</v>
      </c>
      <c r="BM90" s="4">
        <f t="shared" si="54"/>
        <v>0</v>
      </c>
      <c r="BN90" s="4">
        <f t="shared" si="55"/>
        <v>0</v>
      </c>
      <c r="BO90" s="240" t="str">
        <f t="shared" si="56"/>
        <v/>
      </c>
      <c r="BP90" s="4">
        <f t="shared" si="57"/>
        <v>0</v>
      </c>
      <c r="BS90" s="376">
        <f t="shared" si="58"/>
        <v>0</v>
      </c>
      <c r="BT90" s="376">
        <f t="shared" si="59"/>
        <v>0</v>
      </c>
      <c r="BW90" s="21">
        <f t="shared" si="60"/>
        <v>1</v>
      </c>
    </row>
    <row r="91" spans="1:75" x14ac:dyDescent="0.2">
      <c r="A91" s="375"/>
      <c r="B91" s="375"/>
      <c r="C91" s="375"/>
      <c r="D91" s="375"/>
      <c r="E91" s="375"/>
      <c r="F91" s="375"/>
      <c r="G91" s="375"/>
      <c r="H91" s="375"/>
      <c r="I91" s="375"/>
      <c r="J91" s="375"/>
      <c r="K91" s="375"/>
      <c r="L91" s="375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AL91" s="21">
        <f t="shared" si="31"/>
        <v>0</v>
      </c>
      <c r="AN91" s="21" t="str">
        <f t="shared" si="32"/>
        <v/>
      </c>
      <c r="AP91" s="21" t="str">
        <f t="shared" si="33"/>
        <v/>
      </c>
      <c r="AQ91" s="21" t="str">
        <f t="shared" si="34"/>
        <v/>
      </c>
      <c r="AR91" s="21" t="str">
        <f t="shared" si="35"/>
        <v/>
      </c>
      <c r="AS91" s="21" t="str">
        <f t="shared" si="36"/>
        <v/>
      </c>
      <c r="AT91" s="21" t="str">
        <f t="shared" si="37"/>
        <v/>
      </c>
      <c r="AU91" s="21" t="str">
        <f t="shared" si="38"/>
        <v/>
      </c>
      <c r="AV91" s="21" t="str">
        <f t="shared" si="39"/>
        <v/>
      </c>
      <c r="AW91" s="21" t="str">
        <f t="shared" si="40"/>
        <v/>
      </c>
      <c r="AX91" s="21" t="str">
        <f t="shared" si="41"/>
        <v/>
      </c>
      <c r="AY91" s="21" t="str">
        <f t="shared" si="42"/>
        <v/>
      </c>
      <c r="AZ91" s="21" t="str">
        <f t="shared" si="43"/>
        <v/>
      </c>
      <c r="BA91" s="21" t="str">
        <f t="shared" si="44"/>
        <v/>
      </c>
      <c r="BB91" s="21" t="str">
        <f t="shared" si="45"/>
        <v/>
      </c>
      <c r="BC91" s="21" t="str">
        <f t="shared" si="46"/>
        <v/>
      </c>
      <c r="BD91" s="21" t="str">
        <f t="shared" si="47"/>
        <v/>
      </c>
      <c r="BE91" s="21" t="str">
        <f t="shared" si="48"/>
        <v/>
      </c>
      <c r="BF91" s="21" t="str">
        <f t="shared" si="49"/>
        <v/>
      </c>
      <c r="BG91" s="21" t="str">
        <f t="shared" si="50"/>
        <v/>
      </c>
      <c r="BH91" s="21" t="str">
        <f t="shared" si="51"/>
        <v/>
      </c>
      <c r="BI91" s="21" t="str">
        <f t="shared" si="52"/>
        <v/>
      </c>
      <c r="BK91" s="43" t="e">
        <f>BL91/'التقرير الختامي'!$D$15</f>
        <v>#DIV/0!</v>
      </c>
      <c r="BL91" s="4">
        <f t="shared" si="53"/>
        <v>0</v>
      </c>
      <c r="BM91" s="4">
        <f t="shared" si="54"/>
        <v>0</v>
      </c>
      <c r="BN91" s="4">
        <f t="shared" si="55"/>
        <v>0</v>
      </c>
      <c r="BO91" s="240" t="str">
        <f t="shared" si="56"/>
        <v/>
      </c>
      <c r="BP91" s="4">
        <f t="shared" si="57"/>
        <v>0</v>
      </c>
      <c r="BS91" s="376">
        <f t="shared" si="58"/>
        <v>0</v>
      </c>
      <c r="BT91" s="376">
        <f t="shared" si="59"/>
        <v>0</v>
      </c>
      <c r="BW91" s="21">
        <f t="shared" si="60"/>
        <v>1</v>
      </c>
    </row>
    <row r="92" spans="1:75" x14ac:dyDescent="0.2">
      <c r="A92" s="375"/>
      <c r="B92" s="375"/>
      <c r="C92" s="375"/>
      <c r="D92" s="375"/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AL92" s="21">
        <f t="shared" si="31"/>
        <v>0</v>
      </c>
      <c r="AN92" s="21" t="str">
        <f t="shared" si="32"/>
        <v/>
      </c>
      <c r="AP92" s="21" t="str">
        <f t="shared" si="33"/>
        <v/>
      </c>
      <c r="AQ92" s="21" t="str">
        <f t="shared" si="34"/>
        <v/>
      </c>
      <c r="AR92" s="21" t="str">
        <f t="shared" si="35"/>
        <v/>
      </c>
      <c r="AS92" s="21" t="str">
        <f t="shared" si="36"/>
        <v/>
      </c>
      <c r="AT92" s="21" t="str">
        <f t="shared" si="37"/>
        <v/>
      </c>
      <c r="AU92" s="21" t="str">
        <f t="shared" si="38"/>
        <v/>
      </c>
      <c r="AV92" s="21" t="str">
        <f t="shared" si="39"/>
        <v/>
      </c>
      <c r="AW92" s="21" t="str">
        <f t="shared" si="40"/>
        <v/>
      </c>
      <c r="AX92" s="21" t="str">
        <f t="shared" si="41"/>
        <v/>
      </c>
      <c r="AY92" s="21" t="str">
        <f t="shared" si="42"/>
        <v/>
      </c>
      <c r="AZ92" s="21" t="str">
        <f t="shared" si="43"/>
        <v/>
      </c>
      <c r="BA92" s="21" t="str">
        <f t="shared" si="44"/>
        <v/>
      </c>
      <c r="BB92" s="21" t="str">
        <f t="shared" si="45"/>
        <v/>
      </c>
      <c r="BC92" s="21" t="str">
        <f t="shared" si="46"/>
        <v/>
      </c>
      <c r="BD92" s="21" t="str">
        <f t="shared" si="47"/>
        <v/>
      </c>
      <c r="BE92" s="21" t="str">
        <f t="shared" si="48"/>
        <v/>
      </c>
      <c r="BF92" s="21" t="str">
        <f t="shared" si="49"/>
        <v/>
      </c>
      <c r="BG92" s="21" t="str">
        <f t="shared" si="50"/>
        <v/>
      </c>
      <c r="BH92" s="21" t="str">
        <f t="shared" si="51"/>
        <v/>
      </c>
      <c r="BI92" s="21" t="str">
        <f t="shared" si="52"/>
        <v/>
      </c>
      <c r="BK92" s="43" t="e">
        <f>BL92/'التقرير الختامي'!$D$15</f>
        <v>#DIV/0!</v>
      </c>
      <c r="BL92" s="4">
        <f t="shared" si="53"/>
        <v>0</v>
      </c>
      <c r="BM92" s="4">
        <f t="shared" si="54"/>
        <v>0</v>
      </c>
      <c r="BN92" s="4">
        <f t="shared" si="55"/>
        <v>0</v>
      </c>
      <c r="BO92" s="240" t="str">
        <f t="shared" si="56"/>
        <v/>
      </c>
      <c r="BP92" s="4">
        <f t="shared" si="57"/>
        <v>0</v>
      </c>
      <c r="BS92" s="376">
        <f t="shared" si="58"/>
        <v>0</v>
      </c>
      <c r="BT92" s="376">
        <f t="shared" si="59"/>
        <v>0</v>
      </c>
      <c r="BW92" s="21">
        <f t="shared" si="60"/>
        <v>1</v>
      </c>
    </row>
    <row r="93" spans="1:75" x14ac:dyDescent="0.2">
      <c r="A93" s="375"/>
      <c r="B93" s="375"/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AL93" s="21">
        <f t="shared" si="31"/>
        <v>0</v>
      </c>
      <c r="AN93" s="21" t="str">
        <f t="shared" si="32"/>
        <v/>
      </c>
      <c r="AP93" s="21" t="str">
        <f t="shared" si="33"/>
        <v/>
      </c>
      <c r="AQ93" s="21" t="str">
        <f t="shared" si="34"/>
        <v/>
      </c>
      <c r="AR93" s="21" t="str">
        <f t="shared" si="35"/>
        <v/>
      </c>
      <c r="AS93" s="21" t="str">
        <f t="shared" si="36"/>
        <v/>
      </c>
      <c r="AT93" s="21" t="str">
        <f t="shared" si="37"/>
        <v/>
      </c>
      <c r="AU93" s="21" t="str">
        <f t="shared" si="38"/>
        <v/>
      </c>
      <c r="AV93" s="21" t="str">
        <f t="shared" si="39"/>
        <v/>
      </c>
      <c r="AW93" s="21" t="str">
        <f t="shared" si="40"/>
        <v/>
      </c>
      <c r="AX93" s="21" t="str">
        <f t="shared" si="41"/>
        <v/>
      </c>
      <c r="AY93" s="21" t="str">
        <f t="shared" si="42"/>
        <v/>
      </c>
      <c r="AZ93" s="21" t="str">
        <f t="shared" si="43"/>
        <v/>
      </c>
      <c r="BA93" s="21" t="str">
        <f t="shared" si="44"/>
        <v/>
      </c>
      <c r="BB93" s="21" t="str">
        <f t="shared" si="45"/>
        <v/>
      </c>
      <c r="BC93" s="21" t="str">
        <f t="shared" si="46"/>
        <v/>
      </c>
      <c r="BD93" s="21" t="str">
        <f t="shared" si="47"/>
        <v/>
      </c>
      <c r="BE93" s="21" t="str">
        <f t="shared" si="48"/>
        <v/>
      </c>
      <c r="BF93" s="21" t="str">
        <f t="shared" si="49"/>
        <v/>
      </c>
      <c r="BG93" s="21" t="str">
        <f t="shared" si="50"/>
        <v/>
      </c>
      <c r="BH93" s="21" t="str">
        <f t="shared" si="51"/>
        <v/>
      </c>
      <c r="BI93" s="21" t="str">
        <f t="shared" si="52"/>
        <v/>
      </c>
      <c r="BK93" s="43" t="e">
        <f>BL93/'التقرير الختامي'!$D$15</f>
        <v>#DIV/0!</v>
      </c>
      <c r="BL93" s="4">
        <f t="shared" si="53"/>
        <v>0</v>
      </c>
      <c r="BM93" s="4">
        <f t="shared" si="54"/>
        <v>0</v>
      </c>
      <c r="BN93" s="4">
        <f t="shared" si="55"/>
        <v>0</v>
      </c>
      <c r="BO93" s="240" t="str">
        <f t="shared" si="56"/>
        <v/>
      </c>
      <c r="BP93" s="4">
        <f t="shared" si="57"/>
        <v>0</v>
      </c>
      <c r="BS93" s="376">
        <f t="shared" si="58"/>
        <v>0</v>
      </c>
      <c r="BT93" s="376">
        <f t="shared" si="59"/>
        <v>0</v>
      </c>
      <c r="BW93" s="21">
        <f t="shared" si="60"/>
        <v>1</v>
      </c>
    </row>
    <row r="94" spans="1:75" x14ac:dyDescent="0.2">
      <c r="A94" s="375"/>
      <c r="B94" s="375"/>
      <c r="C94" s="375"/>
      <c r="D94" s="375"/>
      <c r="E94" s="375"/>
      <c r="F94" s="375"/>
      <c r="G94" s="375"/>
      <c r="H94" s="375"/>
      <c r="I94" s="375"/>
      <c r="J94" s="375"/>
      <c r="K94" s="375"/>
      <c r="L94" s="375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AL94" s="21">
        <f t="shared" si="31"/>
        <v>0</v>
      </c>
      <c r="AN94" s="21" t="str">
        <f t="shared" si="32"/>
        <v/>
      </c>
      <c r="AP94" s="21" t="str">
        <f t="shared" si="33"/>
        <v/>
      </c>
      <c r="AQ94" s="21" t="str">
        <f t="shared" si="34"/>
        <v/>
      </c>
      <c r="AR94" s="21" t="str">
        <f t="shared" si="35"/>
        <v/>
      </c>
      <c r="AS94" s="21" t="str">
        <f t="shared" si="36"/>
        <v/>
      </c>
      <c r="AT94" s="21" t="str">
        <f t="shared" si="37"/>
        <v/>
      </c>
      <c r="AU94" s="21" t="str">
        <f t="shared" si="38"/>
        <v/>
      </c>
      <c r="AV94" s="21" t="str">
        <f t="shared" si="39"/>
        <v/>
      </c>
      <c r="AW94" s="21" t="str">
        <f t="shared" si="40"/>
        <v/>
      </c>
      <c r="AX94" s="21" t="str">
        <f t="shared" si="41"/>
        <v/>
      </c>
      <c r="AY94" s="21" t="str">
        <f t="shared" si="42"/>
        <v/>
      </c>
      <c r="AZ94" s="21" t="str">
        <f t="shared" si="43"/>
        <v/>
      </c>
      <c r="BA94" s="21" t="str">
        <f t="shared" si="44"/>
        <v/>
      </c>
      <c r="BB94" s="21" t="str">
        <f t="shared" si="45"/>
        <v/>
      </c>
      <c r="BC94" s="21" t="str">
        <f t="shared" si="46"/>
        <v/>
      </c>
      <c r="BD94" s="21" t="str">
        <f t="shared" si="47"/>
        <v/>
      </c>
      <c r="BE94" s="21" t="str">
        <f t="shared" si="48"/>
        <v/>
      </c>
      <c r="BF94" s="21" t="str">
        <f t="shared" si="49"/>
        <v/>
      </c>
      <c r="BG94" s="21" t="str">
        <f t="shared" si="50"/>
        <v/>
      </c>
      <c r="BH94" s="21" t="str">
        <f t="shared" si="51"/>
        <v/>
      </c>
      <c r="BI94" s="21" t="str">
        <f t="shared" si="52"/>
        <v/>
      </c>
      <c r="BK94" s="43" t="e">
        <f>BL94/'التقرير الختامي'!$D$15</f>
        <v>#DIV/0!</v>
      </c>
      <c r="BL94" s="4">
        <f t="shared" si="53"/>
        <v>0</v>
      </c>
      <c r="BM94" s="4">
        <f t="shared" si="54"/>
        <v>0</v>
      </c>
      <c r="BN94" s="4">
        <f t="shared" si="55"/>
        <v>0</v>
      </c>
      <c r="BO94" s="240" t="str">
        <f t="shared" si="56"/>
        <v/>
      </c>
      <c r="BP94" s="4">
        <f t="shared" si="57"/>
        <v>0</v>
      </c>
      <c r="BS94" s="376">
        <f t="shared" si="58"/>
        <v>0</v>
      </c>
      <c r="BT94" s="376">
        <f t="shared" si="59"/>
        <v>0</v>
      </c>
      <c r="BW94" s="21">
        <f t="shared" si="60"/>
        <v>1</v>
      </c>
    </row>
    <row r="95" spans="1:75" x14ac:dyDescent="0.2">
      <c r="A95" s="375"/>
      <c r="B95" s="375"/>
      <c r="C95" s="375"/>
      <c r="D95" s="375"/>
      <c r="E95" s="375"/>
      <c r="F95" s="375"/>
      <c r="G95" s="375"/>
      <c r="H95" s="375"/>
      <c r="I95" s="375"/>
      <c r="J95" s="375"/>
      <c r="K95" s="375"/>
      <c r="L95" s="375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AL95" s="21">
        <f t="shared" si="31"/>
        <v>0</v>
      </c>
      <c r="AN95" s="21" t="str">
        <f t="shared" si="32"/>
        <v/>
      </c>
      <c r="AP95" s="21" t="str">
        <f t="shared" si="33"/>
        <v/>
      </c>
      <c r="AQ95" s="21" t="str">
        <f t="shared" si="34"/>
        <v/>
      </c>
      <c r="AR95" s="21" t="str">
        <f t="shared" si="35"/>
        <v/>
      </c>
      <c r="AS95" s="21" t="str">
        <f t="shared" si="36"/>
        <v/>
      </c>
      <c r="AT95" s="21" t="str">
        <f t="shared" si="37"/>
        <v/>
      </c>
      <c r="AU95" s="21" t="str">
        <f t="shared" si="38"/>
        <v/>
      </c>
      <c r="AV95" s="21" t="str">
        <f t="shared" si="39"/>
        <v/>
      </c>
      <c r="AW95" s="21" t="str">
        <f t="shared" si="40"/>
        <v/>
      </c>
      <c r="AX95" s="21" t="str">
        <f t="shared" si="41"/>
        <v/>
      </c>
      <c r="AY95" s="21" t="str">
        <f t="shared" si="42"/>
        <v/>
      </c>
      <c r="AZ95" s="21" t="str">
        <f t="shared" si="43"/>
        <v/>
      </c>
      <c r="BA95" s="21" t="str">
        <f t="shared" si="44"/>
        <v/>
      </c>
      <c r="BB95" s="21" t="str">
        <f t="shared" si="45"/>
        <v/>
      </c>
      <c r="BC95" s="21" t="str">
        <f t="shared" si="46"/>
        <v/>
      </c>
      <c r="BD95" s="21" t="str">
        <f t="shared" si="47"/>
        <v/>
      </c>
      <c r="BE95" s="21" t="str">
        <f t="shared" si="48"/>
        <v/>
      </c>
      <c r="BF95" s="21" t="str">
        <f t="shared" si="49"/>
        <v/>
      </c>
      <c r="BG95" s="21" t="str">
        <f t="shared" si="50"/>
        <v/>
      </c>
      <c r="BH95" s="21" t="str">
        <f t="shared" si="51"/>
        <v/>
      </c>
      <c r="BI95" s="21" t="str">
        <f t="shared" si="52"/>
        <v/>
      </c>
      <c r="BK95" s="43" t="e">
        <f>BL95/'التقرير الختامي'!$D$15</f>
        <v>#DIV/0!</v>
      </c>
      <c r="BL95" s="4">
        <f t="shared" si="53"/>
        <v>0</v>
      </c>
      <c r="BM95" s="4">
        <f t="shared" si="54"/>
        <v>0</v>
      </c>
      <c r="BN95" s="4">
        <f t="shared" si="55"/>
        <v>0</v>
      </c>
      <c r="BO95" s="240" t="str">
        <f t="shared" si="56"/>
        <v/>
      </c>
      <c r="BP95" s="4">
        <f t="shared" si="57"/>
        <v>0</v>
      </c>
      <c r="BS95" s="376">
        <f t="shared" si="58"/>
        <v>0</v>
      </c>
      <c r="BT95" s="376">
        <f t="shared" si="59"/>
        <v>0</v>
      </c>
      <c r="BW95" s="21">
        <f t="shared" si="60"/>
        <v>1</v>
      </c>
    </row>
    <row r="96" spans="1:75" x14ac:dyDescent="0.2">
      <c r="A96" s="375"/>
      <c r="B96" s="375"/>
      <c r="C96" s="375"/>
      <c r="D96" s="375"/>
      <c r="E96" s="375"/>
      <c r="F96" s="375"/>
      <c r="G96" s="375"/>
      <c r="H96" s="375"/>
      <c r="I96" s="375"/>
      <c r="J96" s="375"/>
      <c r="K96" s="375"/>
      <c r="L96" s="375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AL96" s="21">
        <f t="shared" si="31"/>
        <v>0</v>
      </c>
      <c r="AN96" s="21" t="str">
        <f t="shared" si="32"/>
        <v/>
      </c>
      <c r="AP96" s="21" t="str">
        <f t="shared" si="33"/>
        <v/>
      </c>
      <c r="AQ96" s="21" t="str">
        <f t="shared" si="34"/>
        <v/>
      </c>
      <c r="AR96" s="21" t="str">
        <f t="shared" si="35"/>
        <v/>
      </c>
      <c r="AS96" s="21" t="str">
        <f t="shared" si="36"/>
        <v/>
      </c>
      <c r="AT96" s="21" t="str">
        <f t="shared" si="37"/>
        <v/>
      </c>
      <c r="AU96" s="21" t="str">
        <f t="shared" si="38"/>
        <v/>
      </c>
      <c r="AV96" s="21" t="str">
        <f t="shared" si="39"/>
        <v/>
      </c>
      <c r="AW96" s="21" t="str">
        <f t="shared" si="40"/>
        <v/>
      </c>
      <c r="AX96" s="21" t="str">
        <f t="shared" si="41"/>
        <v/>
      </c>
      <c r="AY96" s="21" t="str">
        <f t="shared" si="42"/>
        <v/>
      </c>
      <c r="AZ96" s="21" t="str">
        <f t="shared" si="43"/>
        <v/>
      </c>
      <c r="BA96" s="21" t="str">
        <f t="shared" si="44"/>
        <v/>
      </c>
      <c r="BB96" s="21" t="str">
        <f t="shared" si="45"/>
        <v/>
      </c>
      <c r="BC96" s="21" t="str">
        <f t="shared" si="46"/>
        <v/>
      </c>
      <c r="BD96" s="21" t="str">
        <f t="shared" si="47"/>
        <v/>
      </c>
      <c r="BE96" s="21" t="str">
        <f t="shared" si="48"/>
        <v/>
      </c>
      <c r="BF96" s="21" t="str">
        <f t="shared" si="49"/>
        <v/>
      </c>
      <c r="BG96" s="21" t="str">
        <f t="shared" si="50"/>
        <v/>
      </c>
      <c r="BH96" s="21" t="str">
        <f t="shared" si="51"/>
        <v/>
      </c>
      <c r="BI96" s="21" t="str">
        <f t="shared" si="52"/>
        <v/>
      </c>
      <c r="BK96" s="43" t="e">
        <f>BL96/'التقرير الختامي'!$D$15</f>
        <v>#DIV/0!</v>
      </c>
      <c r="BL96" s="4">
        <f t="shared" si="53"/>
        <v>0</v>
      </c>
      <c r="BM96" s="4">
        <f t="shared" si="54"/>
        <v>0</v>
      </c>
      <c r="BN96" s="4">
        <f t="shared" si="55"/>
        <v>0</v>
      </c>
      <c r="BO96" s="240" t="str">
        <f t="shared" si="56"/>
        <v/>
      </c>
      <c r="BP96" s="4">
        <f t="shared" si="57"/>
        <v>0</v>
      </c>
      <c r="BS96" s="376">
        <f t="shared" si="58"/>
        <v>0</v>
      </c>
      <c r="BT96" s="376">
        <f t="shared" si="59"/>
        <v>0</v>
      </c>
      <c r="BW96" s="21">
        <f t="shared" si="60"/>
        <v>1</v>
      </c>
    </row>
    <row r="97" spans="1:75" x14ac:dyDescent="0.2">
      <c r="A97" s="375"/>
      <c r="B97" s="375"/>
      <c r="C97" s="375"/>
      <c r="D97" s="375"/>
      <c r="E97" s="375"/>
      <c r="F97" s="375"/>
      <c r="G97" s="375"/>
      <c r="H97" s="375"/>
      <c r="I97" s="375"/>
      <c r="J97" s="375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AL97" s="21">
        <f t="shared" si="31"/>
        <v>0</v>
      </c>
      <c r="AN97" s="21" t="str">
        <f t="shared" si="32"/>
        <v/>
      </c>
      <c r="AP97" s="21" t="str">
        <f t="shared" si="33"/>
        <v/>
      </c>
      <c r="AQ97" s="21" t="str">
        <f t="shared" si="34"/>
        <v/>
      </c>
      <c r="AR97" s="21" t="str">
        <f t="shared" si="35"/>
        <v/>
      </c>
      <c r="AS97" s="21" t="str">
        <f t="shared" si="36"/>
        <v/>
      </c>
      <c r="AT97" s="21" t="str">
        <f t="shared" si="37"/>
        <v/>
      </c>
      <c r="AU97" s="21" t="str">
        <f t="shared" si="38"/>
        <v/>
      </c>
      <c r="AV97" s="21" t="str">
        <f t="shared" si="39"/>
        <v/>
      </c>
      <c r="AW97" s="21" t="str">
        <f t="shared" si="40"/>
        <v/>
      </c>
      <c r="AX97" s="21" t="str">
        <f t="shared" si="41"/>
        <v/>
      </c>
      <c r="AY97" s="21" t="str">
        <f t="shared" si="42"/>
        <v/>
      </c>
      <c r="AZ97" s="21" t="str">
        <f t="shared" si="43"/>
        <v/>
      </c>
      <c r="BA97" s="21" t="str">
        <f t="shared" si="44"/>
        <v/>
      </c>
      <c r="BB97" s="21" t="str">
        <f t="shared" si="45"/>
        <v/>
      </c>
      <c r="BC97" s="21" t="str">
        <f t="shared" si="46"/>
        <v/>
      </c>
      <c r="BD97" s="21" t="str">
        <f t="shared" si="47"/>
        <v/>
      </c>
      <c r="BE97" s="21" t="str">
        <f t="shared" si="48"/>
        <v/>
      </c>
      <c r="BF97" s="21" t="str">
        <f t="shared" si="49"/>
        <v/>
      </c>
      <c r="BG97" s="21" t="str">
        <f t="shared" si="50"/>
        <v/>
      </c>
      <c r="BH97" s="21" t="str">
        <f t="shared" si="51"/>
        <v/>
      </c>
      <c r="BI97" s="21" t="str">
        <f t="shared" si="52"/>
        <v/>
      </c>
      <c r="BK97" s="43" t="e">
        <f>BL97/'التقرير الختامي'!$D$15</f>
        <v>#DIV/0!</v>
      </c>
      <c r="BL97" s="4">
        <f t="shared" si="53"/>
        <v>0</v>
      </c>
      <c r="BM97" s="4">
        <f t="shared" si="54"/>
        <v>0</v>
      </c>
      <c r="BN97" s="4">
        <f t="shared" si="55"/>
        <v>0</v>
      </c>
      <c r="BO97" s="240" t="str">
        <f t="shared" si="56"/>
        <v/>
      </c>
      <c r="BP97" s="4">
        <f t="shared" si="57"/>
        <v>0</v>
      </c>
      <c r="BS97" s="376">
        <f t="shared" si="58"/>
        <v>0</v>
      </c>
      <c r="BT97" s="376">
        <f t="shared" si="59"/>
        <v>0</v>
      </c>
      <c r="BW97" s="21">
        <f t="shared" si="60"/>
        <v>1</v>
      </c>
    </row>
    <row r="98" spans="1:75" x14ac:dyDescent="0.2">
      <c r="A98" s="375"/>
      <c r="B98" s="375"/>
      <c r="C98" s="375"/>
      <c r="D98" s="375"/>
      <c r="E98" s="375"/>
      <c r="F98" s="375"/>
      <c r="G98" s="375"/>
      <c r="H98" s="375"/>
      <c r="I98" s="375"/>
      <c r="J98" s="375"/>
      <c r="K98" s="375"/>
      <c r="L98" s="375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AL98" s="21">
        <f t="shared" si="31"/>
        <v>0</v>
      </c>
      <c r="AN98" s="21" t="str">
        <f t="shared" si="32"/>
        <v/>
      </c>
      <c r="AP98" s="21" t="str">
        <f t="shared" si="33"/>
        <v/>
      </c>
      <c r="AQ98" s="21" t="str">
        <f t="shared" si="34"/>
        <v/>
      </c>
      <c r="AR98" s="21" t="str">
        <f t="shared" si="35"/>
        <v/>
      </c>
      <c r="AS98" s="21" t="str">
        <f t="shared" si="36"/>
        <v/>
      </c>
      <c r="AT98" s="21" t="str">
        <f t="shared" si="37"/>
        <v/>
      </c>
      <c r="AU98" s="21" t="str">
        <f t="shared" si="38"/>
        <v/>
      </c>
      <c r="AV98" s="21" t="str">
        <f t="shared" si="39"/>
        <v/>
      </c>
      <c r="AW98" s="21" t="str">
        <f t="shared" si="40"/>
        <v/>
      </c>
      <c r="AX98" s="21" t="str">
        <f t="shared" si="41"/>
        <v/>
      </c>
      <c r="AY98" s="21" t="str">
        <f t="shared" si="42"/>
        <v/>
      </c>
      <c r="AZ98" s="21" t="str">
        <f t="shared" si="43"/>
        <v/>
      </c>
      <c r="BA98" s="21" t="str">
        <f t="shared" si="44"/>
        <v/>
      </c>
      <c r="BB98" s="21" t="str">
        <f t="shared" si="45"/>
        <v/>
      </c>
      <c r="BC98" s="21" t="str">
        <f t="shared" si="46"/>
        <v/>
      </c>
      <c r="BD98" s="21" t="str">
        <f t="shared" si="47"/>
        <v/>
      </c>
      <c r="BE98" s="21" t="str">
        <f t="shared" si="48"/>
        <v/>
      </c>
      <c r="BF98" s="21" t="str">
        <f t="shared" si="49"/>
        <v/>
      </c>
      <c r="BG98" s="21" t="str">
        <f t="shared" si="50"/>
        <v/>
      </c>
      <c r="BH98" s="21" t="str">
        <f t="shared" si="51"/>
        <v/>
      </c>
      <c r="BI98" s="21" t="str">
        <f t="shared" si="52"/>
        <v/>
      </c>
      <c r="BK98" s="43" t="e">
        <f>BL98/'التقرير الختامي'!$D$15</f>
        <v>#DIV/0!</v>
      </c>
      <c r="BL98" s="4">
        <f t="shared" si="53"/>
        <v>0</v>
      </c>
      <c r="BM98" s="4">
        <f t="shared" si="54"/>
        <v>0</v>
      </c>
      <c r="BN98" s="4">
        <f t="shared" si="55"/>
        <v>0</v>
      </c>
      <c r="BO98" s="240" t="str">
        <f t="shared" si="56"/>
        <v/>
      </c>
      <c r="BP98" s="4">
        <f t="shared" si="57"/>
        <v>0</v>
      </c>
      <c r="BS98" s="376">
        <f t="shared" si="58"/>
        <v>0</v>
      </c>
      <c r="BT98" s="376">
        <f t="shared" si="59"/>
        <v>0</v>
      </c>
      <c r="BW98" s="21">
        <f t="shared" si="60"/>
        <v>1</v>
      </c>
    </row>
    <row r="99" spans="1:75" x14ac:dyDescent="0.2">
      <c r="A99" s="375"/>
      <c r="B99" s="375"/>
      <c r="C99" s="375"/>
      <c r="D99" s="375"/>
      <c r="E99" s="375"/>
      <c r="F99" s="375"/>
      <c r="G99" s="375"/>
      <c r="H99" s="375"/>
      <c r="I99" s="375"/>
      <c r="J99" s="375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AL99" s="21">
        <f t="shared" si="31"/>
        <v>0</v>
      </c>
      <c r="AN99" s="21" t="str">
        <f t="shared" si="32"/>
        <v/>
      </c>
      <c r="AP99" s="21" t="str">
        <f t="shared" si="33"/>
        <v/>
      </c>
      <c r="AQ99" s="21" t="str">
        <f t="shared" si="34"/>
        <v/>
      </c>
      <c r="AR99" s="21" t="str">
        <f t="shared" si="35"/>
        <v/>
      </c>
      <c r="AS99" s="21" t="str">
        <f t="shared" si="36"/>
        <v/>
      </c>
      <c r="AT99" s="21" t="str">
        <f t="shared" si="37"/>
        <v/>
      </c>
      <c r="AU99" s="21" t="str">
        <f t="shared" si="38"/>
        <v/>
      </c>
      <c r="AV99" s="21" t="str">
        <f t="shared" si="39"/>
        <v/>
      </c>
      <c r="AW99" s="21" t="str">
        <f t="shared" si="40"/>
        <v/>
      </c>
      <c r="AX99" s="21" t="str">
        <f t="shared" si="41"/>
        <v/>
      </c>
      <c r="AY99" s="21" t="str">
        <f t="shared" si="42"/>
        <v/>
      </c>
      <c r="AZ99" s="21" t="str">
        <f t="shared" si="43"/>
        <v/>
      </c>
      <c r="BA99" s="21" t="str">
        <f t="shared" si="44"/>
        <v/>
      </c>
      <c r="BB99" s="21" t="str">
        <f t="shared" si="45"/>
        <v/>
      </c>
      <c r="BC99" s="21" t="str">
        <f t="shared" si="46"/>
        <v/>
      </c>
      <c r="BD99" s="21" t="str">
        <f t="shared" si="47"/>
        <v/>
      </c>
      <c r="BE99" s="21" t="str">
        <f t="shared" si="48"/>
        <v/>
      </c>
      <c r="BF99" s="21" t="str">
        <f t="shared" si="49"/>
        <v/>
      </c>
      <c r="BG99" s="21" t="str">
        <f t="shared" si="50"/>
        <v/>
      </c>
      <c r="BH99" s="21" t="str">
        <f t="shared" si="51"/>
        <v/>
      </c>
      <c r="BI99" s="21" t="str">
        <f t="shared" si="52"/>
        <v/>
      </c>
      <c r="BK99" s="43" t="e">
        <f>BL99/'التقرير الختامي'!$D$15</f>
        <v>#DIV/0!</v>
      </c>
      <c r="BL99" s="4">
        <f t="shared" si="53"/>
        <v>0</v>
      </c>
      <c r="BM99" s="4">
        <f t="shared" si="54"/>
        <v>0</v>
      </c>
      <c r="BN99" s="4">
        <f t="shared" si="55"/>
        <v>0</v>
      </c>
      <c r="BO99" s="240" t="str">
        <f t="shared" si="56"/>
        <v/>
      </c>
      <c r="BP99" s="4">
        <f t="shared" si="57"/>
        <v>0</v>
      </c>
      <c r="BS99" s="376">
        <f t="shared" si="58"/>
        <v>0</v>
      </c>
      <c r="BT99" s="376">
        <f t="shared" si="59"/>
        <v>0</v>
      </c>
      <c r="BW99" s="21">
        <f t="shared" si="60"/>
        <v>1</v>
      </c>
    </row>
    <row r="100" spans="1:75" x14ac:dyDescent="0.2">
      <c r="A100" s="375"/>
      <c r="B100" s="375"/>
      <c r="C100" s="375"/>
      <c r="D100" s="375"/>
      <c r="E100" s="375"/>
      <c r="F100" s="375"/>
      <c r="G100" s="375"/>
      <c r="H100" s="375"/>
      <c r="I100" s="375"/>
      <c r="J100" s="375"/>
      <c r="K100" s="375"/>
      <c r="L100" s="375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AL100" s="21">
        <f t="shared" si="31"/>
        <v>0</v>
      </c>
      <c r="AN100" s="21" t="str">
        <f t="shared" si="32"/>
        <v/>
      </c>
      <c r="AP100" s="21" t="str">
        <f t="shared" si="33"/>
        <v/>
      </c>
      <c r="AQ100" s="21" t="str">
        <f t="shared" si="34"/>
        <v/>
      </c>
      <c r="AR100" s="21" t="str">
        <f t="shared" si="35"/>
        <v/>
      </c>
      <c r="AS100" s="21" t="str">
        <f t="shared" si="36"/>
        <v/>
      </c>
      <c r="AT100" s="21" t="str">
        <f t="shared" si="37"/>
        <v/>
      </c>
      <c r="AU100" s="21" t="str">
        <f t="shared" si="38"/>
        <v/>
      </c>
      <c r="AV100" s="21" t="str">
        <f t="shared" si="39"/>
        <v/>
      </c>
      <c r="AW100" s="21" t="str">
        <f t="shared" si="40"/>
        <v/>
      </c>
      <c r="AX100" s="21" t="str">
        <f t="shared" si="41"/>
        <v/>
      </c>
      <c r="AY100" s="21" t="str">
        <f t="shared" si="42"/>
        <v/>
      </c>
      <c r="AZ100" s="21" t="str">
        <f t="shared" si="43"/>
        <v/>
      </c>
      <c r="BA100" s="21" t="str">
        <f t="shared" si="44"/>
        <v/>
      </c>
      <c r="BB100" s="21" t="str">
        <f t="shared" si="45"/>
        <v/>
      </c>
      <c r="BC100" s="21" t="str">
        <f t="shared" si="46"/>
        <v/>
      </c>
      <c r="BD100" s="21" t="str">
        <f t="shared" si="47"/>
        <v/>
      </c>
      <c r="BE100" s="21" t="str">
        <f t="shared" si="48"/>
        <v/>
      </c>
      <c r="BF100" s="21" t="str">
        <f t="shared" si="49"/>
        <v/>
      </c>
      <c r="BG100" s="21" t="str">
        <f t="shared" si="50"/>
        <v/>
      </c>
      <c r="BH100" s="21" t="str">
        <f t="shared" si="51"/>
        <v/>
      </c>
      <c r="BI100" s="21" t="str">
        <f t="shared" si="52"/>
        <v/>
      </c>
      <c r="BK100" s="43" t="e">
        <f>BL100/'التقرير الختامي'!$D$15</f>
        <v>#DIV/0!</v>
      </c>
      <c r="BL100" s="4">
        <f t="shared" si="53"/>
        <v>0</v>
      </c>
      <c r="BM100" s="4">
        <f t="shared" si="54"/>
        <v>0</v>
      </c>
      <c r="BN100" s="4">
        <f t="shared" si="55"/>
        <v>0</v>
      </c>
      <c r="BO100" s="240" t="str">
        <f t="shared" si="56"/>
        <v/>
      </c>
      <c r="BP100" s="4">
        <f t="shared" si="57"/>
        <v>0</v>
      </c>
      <c r="BS100" s="376">
        <f t="shared" si="58"/>
        <v>0</v>
      </c>
      <c r="BT100" s="376">
        <f t="shared" si="59"/>
        <v>0</v>
      </c>
      <c r="BW100" s="21">
        <f t="shared" si="60"/>
        <v>1</v>
      </c>
    </row>
    <row r="101" spans="1:75" x14ac:dyDescent="0.2">
      <c r="A101" s="375"/>
      <c r="B101" s="375"/>
      <c r="C101" s="375"/>
      <c r="D101" s="375"/>
      <c r="E101" s="375"/>
      <c r="F101" s="375"/>
      <c r="G101" s="375"/>
      <c r="H101" s="375"/>
      <c r="I101" s="375"/>
      <c r="J101" s="375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AL101" s="21">
        <f t="shared" si="31"/>
        <v>0</v>
      </c>
      <c r="AN101" s="21" t="str">
        <f t="shared" si="32"/>
        <v/>
      </c>
      <c r="AP101" s="21" t="str">
        <f t="shared" si="33"/>
        <v/>
      </c>
      <c r="AQ101" s="21" t="str">
        <f t="shared" si="34"/>
        <v/>
      </c>
      <c r="AR101" s="21" t="str">
        <f t="shared" si="35"/>
        <v/>
      </c>
      <c r="AS101" s="21" t="str">
        <f t="shared" si="36"/>
        <v/>
      </c>
      <c r="AT101" s="21" t="str">
        <f t="shared" si="37"/>
        <v/>
      </c>
      <c r="AU101" s="21" t="str">
        <f t="shared" si="38"/>
        <v/>
      </c>
      <c r="AV101" s="21" t="str">
        <f t="shared" si="39"/>
        <v/>
      </c>
      <c r="AW101" s="21" t="str">
        <f t="shared" si="40"/>
        <v/>
      </c>
      <c r="AX101" s="21" t="str">
        <f t="shared" si="41"/>
        <v/>
      </c>
      <c r="AY101" s="21" t="str">
        <f t="shared" si="42"/>
        <v/>
      </c>
      <c r="AZ101" s="21" t="str">
        <f t="shared" si="43"/>
        <v/>
      </c>
      <c r="BA101" s="21" t="str">
        <f t="shared" si="44"/>
        <v/>
      </c>
      <c r="BB101" s="21" t="str">
        <f t="shared" si="45"/>
        <v/>
      </c>
      <c r="BC101" s="21" t="str">
        <f t="shared" si="46"/>
        <v/>
      </c>
      <c r="BD101" s="21" t="str">
        <f t="shared" si="47"/>
        <v/>
      </c>
      <c r="BE101" s="21" t="str">
        <f t="shared" si="48"/>
        <v/>
      </c>
      <c r="BF101" s="21" t="str">
        <f t="shared" si="49"/>
        <v/>
      </c>
      <c r="BG101" s="21" t="str">
        <f t="shared" si="50"/>
        <v/>
      </c>
      <c r="BH101" s="21" t="str">
        <f t="shared" si="51"/>
        <v/>
      </c>
      <c r="BI101" s="21" t="str">
        <f t="shared" si="52"/>
        <v/>
      </c>
      <c r="BK101" s="43" t="e">
        <f>BL101/'التقرير الختامي'!$D$15</f>
        <v>#DIV/0!</v>
      </c>
      <c r="BL101" s="4">
        <f t="shared" si="53"/>
        <v>0</v>
      </c>
      <c r="BM101" s="4">
        <f t="shared" si="54"/>
        <v>0</v>
      </c>
      <c r="BN101" s="4">
        <f t="shared" si="55"/>
        <v>0</v>
      </c>
      <c r="BO101" s="240" t="str">
        <f t="shared" si="56"/>
        <v/>
      </c>
      <c r="BP101" s="4">
        <f t="shared" si="57"/>
        <v>0</v>
      </c>
      <c r="BS101" s="376">
        <f t="shared" si="58"/>
        <v>0</v>
      </c>
      <c r="BT101" s="376">
        <f t="shared" si="59"/>
        <v>0</v>
      </c>
      <c r="BW101" s="21">
        <f t="shared" si="60"/>
        <v>1</v>
      </c>
    </row>
    <row r="102" spans="1:75" x14ac:dyDescent="0.2">
      <c r="A102" s="375"/>
      <c r="B102" s="375"/>
      <c r="C102" s="375"/>
      <c r="D102" s="375"/>
      <c r="E102" s="375"/>
      <c r="F102" s="375"/>
      <c r="G102" s="375"/>
      <c r="H102" s="375"/>
      <c r="I102" s="375"/>
      <c r="J102" s="375"/>
      <c r="K102" s="375"/>
      <c r="L102" s="375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AL102" s="21">
        <f t="shared" si="31"/>
        <v>0</v>
      </c>
      <c r="AN102" s="21" t="str">
        <f t="shared" si="32"/>
        <v/>
      </c>
      <c r="AP102" s="21" t="str">
        <f t="shared" si="33"/>
        <v/>
      </c>
      <c r="AQ102" s="21" t="str">
        <f t="shared" si="34"/>
        <v/>
      </c>
      <c r="AR102" s="21" t="str">
        <f t="shared" si="35"/>
        <v/>
      </c>
      <c r="AS102" s="21" t="str">
        <f t="shared" si="36"/>
        <v/>
      </c>
      <c r="AT102" s="21" t="str">
        <f t="shared" si="37"/>
        <v/>
      </c>
      <c r="AU102" s="21" t="str">
        <f t="shared" si="38"/>
        <v/>
      </c>
      <c r="AV102" s="21" t="str">
        <f t="shared" si="39"/>
        <v/>
      </c>
      <c r="AW102" s="21" t="str">
        <f t="shared" si="40"/>
        <v/>
      </c>
      <c r="AX102" s="21" t="str">
        <f t="shared" si="41"/>
        <v/>
      </c>
      <c r="AY102" s="21" t="str">
        <f t="shared" si="42"/>
        <v/>
      </c>
      <c r="AZ102" s="21" t="str">
        <f t="shared" si="43"/>
        <v/>
      </c>
      <c r="BA102" s="21" t="str">
        <f t="shared" si="44"/>
        <v/>
      </c>
      <c r="BB102" s="21" t="str">
        <f t="shared" si="45"/>
        <v/>
      </c>
      <c r="BC102" s="21" t="str">
        <f t="shared" si="46"/>
        <v/>
      </c>
      <c r="BD102" s="21" t="str">
        <f t="shared" si="47"/>
        <v/>
      </c>
      <c r="BE102" s="21" t="str">
        <f t="shared" si="48"/>
        <v/>
      </c>
      <c r="BF102" s="21" t="str">
        <f t="shared" si="49"/>
        <v/>
      </c>
      <c r="BG102" s="21" t="str">
        <f t="shared" si="50"/>
        <v/>
      </c>
      <c r="BH102" s="21" t="str">
        <f t="shared" si="51"/>
        <v/>
      </c>
      <c r="BI102" s="21" t="str">
        <f t="shared" si="52"/>
        <v/>
      </c>
      <c r="BK102" s="43" t="e">
        <f>BL102/'التقرير الختامي'!$D$15</f>
        <v>#DIV/0!</v>
      </c>
      <c r="BL102" s="4">
        <f t="shared" si="53"/>
        <v>0</v>
      </c>
      <c r="BM102" s="4">
        <f t="shared" si="54"/>
        <v>0</v>
      </c>
      <c r="BN102" s="4">
        <f t="shared" si="55"/>
        <v>0</v>
      </c>
      <c r="BO102" s="240" t="str">
        <f t="shared" si="56"/>
        <v/>
      </c>
      <c r="BP102" s="4">
        <f t="shared" si="57"/>
        <v>0</v>
      </c>
      <c r="BS102" s="376">
        <f t="shared" si="58"/>
        <v>0</v>
      </c>
      <c r="BT102" s="376">
        <f t="shared" si="59"/>
        <v>0</v>
      </c>
      <c r="BW102" s="21">
        <f t="shared" si="60"/>
        <v>1</v>
      </c>
    </row>
    <row r="103" spans="1:75" x14ac:dyDescent="0.2">
      <c r="A103" s="375"/>
      <c r="B103" s="375"/>
      <c r="C103" s="375"/>
      <c r="D103" s="375"/>
      <c r="E103" s="375"/>
      <c r="F103" s="375"/>
      <c r="G103" s="375"/>
      <c r="H103" s="375"/>
      <c r="I103" s="375"/>
      <c r="J103" s="375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AL103" s="21">
        <f t="shared" si="31"/>
        <v>0</v>
      </c>
      <c r="AN103" s="21" t="str">
        <f t="shared" si="32"/>
        <v/>
      </c>
      <c r="AP103" s="21" t="str">
        <f t="shared" si="33"/>
        <v/>
      </c>
      <c r="AQ103" s="21" t="str">
        <f t="shared" si="34"/>
        <v/>
      </c>
      <c r="AR103" s="21" t="str">
        <f t="shared" si="35"/>
        <v/>
      </c>
      <c r="AS103" s="21" t="str">
        <f t="shared" si="36"/>
        <v/>
      </c>
      <c r="AT103" s="21" t="str">
        <f t="shared" si="37"/>
        <v/>
      </c>
      <c r="AU103" s="21" t="str">
        <f t="shared" si="38"/>
        <v/>
      </c>
      <c r="AV103" s="21" t="str">
        <f t="shared" si="39"/>
        <v/>
      </c>
      <c r="AW103" s="21" t="str">
        <f t="shared" si="40"/>
        <v/>
      </c>
      <c r="AX103" s="21" t="str">
        <f t="shared" si="41"/>
        <v/>
      </c>
      <c r="AY103" s="21" t="str">
        <f t="shared" si="42"/>
        <v/>
      </c>
      <c r="AZ103" s="21" t="str">
        <f t="shared" si="43"/>
        <v/>
      </c>
      <c r="BA103" s="21" t="str">
        <f t="shared" si="44"/>
        <v/>
      </c>
      <c r="BB103" s="21" t="str">
        <f t="shared" si="45"/>
        <v/>
      </c>
      <c r="BC103" s="21" t="str">
        <f t="shared" si="46"/>
        <v/>
      </c>
      <c r="BD103" s="21" t="str">
        <f t="shared" si="47"/>
        <v/>
      </c>
      <c r="BE103" s="21" t="str">
        <f t="shared" si="48"/>
        <v/>
      </c>
      <c r="BF103" s="21" t="str">
        <f t="shared" si="49"/>
        <v/>
      </c>
      <c r="BG103" s="21" t="str">
        <f t="shared" si="50"/>
        <v/>
      </c>
      <c r="BH103" s="21" t="str">
        <f t="shared" si="51"/>
        <v/>
      </c>
      <c r="BI103" s="21" t="str">
        <f t="shared" si="52"/>
        <v/>
      </c>
      <c r="BK103" s="43" t="e">
        <f>BL103/'التقرير الختامي'!$D$15</f>
        <v>#DIV/0!</v>
      </c>
      <c r="BL103" s="4">
        <f t="shared" si="53"/>
        <v>0</v>
      </c>
      <c r="BM103" s="4">
        <f t="shared" si="54"/>
        <v>0</v>
      </c>
      <c r="BN103" s="4">
        <f t="shared" si="55"/>
        <v>0</v>
      </c>
      <c r="BO103" s="240" t="str">
        <f t="shared" si="56"/>
        <v/>
      </c>
      <c r="BP103" s="4">
        <f t="shared" si="57"/>
        <v>0</v>
      </c>
      <c r="BS103" s="376">
        <f t="shared" si="58"/>
        <v>0</v>
      </c>
      <c r="BT103" s="376">
        <f t="shared" si="59"/>
        <v>0</v>
      </c>
      <c r="BW103" s="21">
        <f t="shared" si="60"/>
        <v>1</v>
      </c>
    </row>
    <row r="104" spans="1:75" x14ac:dyDescent="0.2">
      <c r="A104" s="375"/>
      <c r="B104" s="375"/>
      <c r="C104" s="375"/>
      <c r="D104" s="375"/>
      <c r="E104" s="375"/>
      <c r="F104" s="375"/>
      <c r="G104" s="375"/>
      <c r="H104" s="375"/>
      <c r="I104" s="375"/>
      <c r="J104" s="375"/>
      <c r="K104" s="375"/>
      <c r="L104" s="375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AL104" s="21">
        <f t="shared" si="31"/>
        <v>0</v>
      </c>
      <c r="AN104" s="21" t="str">
        <f t="shared" si="32"/>
        <v/>
      </c>
      <c r="AP104" s="21" t="str">
        <f t="shared" si="33"/>
        <v/>
      </c>
      <c r="AQ104" s="21" t="str">
        <f t="shared" si="34"/>
        <v/>
      </c>
      <c r="AR104" s="21" t="str">
        <f t="shared" si="35"/>
        <v/>
      </c>
      <c r="AS104" s="21" t="str">
        <f t="shared" si="36"/>
        <v/>
      </c>
      <c r="AT104" s="21" t="str">
        <f t="shared" si="37"/>
        <v/>
      </c>
      <c r="AU104" s="21" t="str">
        <f t="shared" si="38"/>
        <v/>
      </c>
      <c r="AV104" s="21" t="str">
        <f t="shared" si="39"/>
        <v/>
      </c>
      <c r="AW104" s="21" t="str">
        <f t="shared" si="40"/>
        <v/>
      </c>
      <c r="AX104" s="21" t="str">
        <f t="shared" si="41"/>
        <v/>
      </c>
      <c r="AY104" s="21" t="str">
        <f t="shared" si="42"/>
        <v/>
      </c>
      <c r="AZ104" s="21" t="str">
        <f t="shared" si="43"/>
        <v/>
      </c>
      <c r="BA104" s="21" t="str">
        <f t="shared" si="44"/>
        <v/>
      </c>
      <c r="BB104" s="21" t="str">
        <f t="shared" si="45"/>
        <v/>
      </c>
      <c r="BC104" s="21" t="str">
        <f t="shared" si="46"/>
        <v/>
      </c>
      <c r="BD104" s="21" t="str">
        <f t="shared" si="47"/>
        <v/>
      </c>
      <c r="BE104" s="21" t="str">
        <f t="shared" si="48"/>
        <v/>
      </c>
      <c r="BF104" s="21" t="str">
        <f t="shared" si="49"/>
        <v/>
      </c>
      <c r="BG104" s="21" t="str">
        <f t="shared" si="50"/>
        <v/>
      </c>
      <c r="BH104" s="21" t="str">
        <f t="shared" si="51"/>
        <v/>
      </c>
      <c r="BI104" s="21" t="str">
        <f t="shared" si="52"/>
        <v/>
      </c>
      <c r="BK104" s="43" t="e">
        <f>BL104/'التقرير الختامي'!$D$15</f>
        <v>#DIV/0!</v>
      </c>
      <c r="BL104" s="4">
        <f t="shared" si="53"/>
        <v>0</v>
      </c>
      <c r="BM104" s="4">
        <f t="shared" si="54"/>
        <v>0</v>
      </c>
      <c r="BN104" s="4">
        <f t="shared" si="55"/>
        <v>0</v>
      </c>
      <c r="BO104" s="240" t="str">
        <f t="shared" si="56"/>
        <v/>
      </c>
      <c r="BP104" s="4">
        <f t="shared" si="57"/>
        <v>0</v>
      </c>
      <c r="BS104" s="376">
        <f t="shared" si="58"/>
        <v>0</v>
      </c>
      <c r="BT104" s="376">
        <f t="shared" si="59"/>
        <v>0</v>
      </c>
      <c r="BW104" s="21">
        <f t="shared" si="60"/>
        <v>1</v>
      </c>
    </row>
    <row r="105" spans="1:75" x14ac:dyDescent="0.2">
      <c r="A105" s="375"/>
      <c r="B105" s="375"/>
      <c r="C105" s="375"/>
      <c r="D105" s="375"/>
      <c r="E105" s="375"/>
      <c r="F105" s="375"/>
      <c r="G105" s="375"/>
      <c r="H105" s="375"/>
      <c r="I105" s="375"/>
      <c r="J105" s="375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AL105" s="21">
        <f t="shared" si="31"/>
        <v>0</v>
      </c>
      <c r="AN105" s="21" t="str">
        <f t="shared" si="32"/>
        <v/>
      </c>
      <c r="AP105" s="21" t="str">
        <f t="shared" si="33"/>
        <v/>
      </c>
      <c r="AQ105" s="21" t="str">
        <f t="shared" si="34"/>
        <v/>
      </c>
      <c r="AR105" s="21" t="str">
        <f t="shared" si="35"/>
        <v/>
      </c>
      <c r="AS105" s="21" t="str">
        <f t="shared" si="36"/>
        <v/>
      </c>
      <c r="AT105" s="21" t="str">
        <f t="shared" si="37"/>
        <v/>
      </c>
      <c r="AU105" s="21" t="str">
        <f t="shared" si="38"/>
        <v/>
      </c>
      <c r="AV105" s="21" t="str">
        <f t="shared" si="39"/>
        <v/>
      </c>
      <c r="AW105" s="21" t="str">
        <f t="shared" si="40"/>
        <v/>
      </c>
      <c r="AX105" s="21" t="str">
        <f t="shared" si="41"/>
        <v/>
      </c>
      <c r="AY105" s="21" t="str">
        <f t="shared" si="42"/>
        <v/>
      </c>
      <c r="AZ105" s="21" t="str">
        <f t="shared" si="43"/>
        <v/>
      </c>
      <c r="BA105" s="21" t="str">
        <f t="shared" si="44"/>
        <v/>
      </c>
      <c r="BB105" s="21" t="str">
        <f t="shared" si="45"/>
        <v/>
      </c>
      <c r="BC105" s="21" t="str">
        <f t="shared" si="46"/>
        <v/>
      </c>
      <c r="BD105" s="21" t="str">
        <f t="shared" si="47"/>
        <v/>
      </c>
      <c r="BE105" s="21" t="str">
        <f t="shared" si="48"/>
        <v/>
      </c>
      <c r="BF105" s="21" t="str">
        <f t="shared" si="49"/>
        <v/>
      </c>
      <c r="BG105" s="21" t="str">
        <f t="shared" si="50"/>
        <v/>
      </c>
      <c r="BH105" s="21" t="str">
        <f t="shared" si="51"/>
        <v/>
      </c>
      <c r="BI105" s="21" t="str">
        <f t="shared" si="52"/>
        <v/>
      </c>
      <c r="BK105" s="43" t="e">
        <f>BL105/'التقرير الختامي'!$D$15</f>
        <v>#DIV/0!</v>
      </c>
      <c r="BL105" s="4">
        <f t="shared" si="53"/>
        <v>0</v>
      </c>
      <c r="BM105" s="4">
        <f t="shared" si="54"/>
        <v>0</v>
      </c>
      <c r="BN105" s="4">
        <f t="shared" si="55"/>
        <v>0</v>
      </c>
      <c r="BO105" s="240" t="str">
        <f t="shared" si="56"/>
        <v/>
      </c>
      <c r="BP105" s="4">
        <f t="shared" si="57"/>
        <v>0</v>
      </c>
      <c r="BS105" s="376">
        <f t="shared" si="58"/>
        <v>0</v>
      </c>
      <c r="BT105" s="376">
        <f t="shared" si="59"/>
        <v>0</v>
      </c>
      <c r="BW105" s="21">
        <f t="shared" si="60"/>
        <v>1</v>
      </c>
    </row>
    <row r="106" spans="1:75" x14ac:dyDescent="0.2">
      <c r="A106" s="375"/>
      <c r="B106" s="375"/>
      <c r="C106" s="375"/>
      <c r="D106" s="375"/>
      <c r="E106" s="375"/>
      <c r="F106" s="375"/>
      <c r="G106" s="375"/>
      <c r="H106" s="375"/>
      <c r="I106" s="375"/>
      <c r="J106" s="375"/>
      <c r="K106" s="375"/>
      <c r="L106" s="375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AL106" s="21">
        <f t="shared" si="31"/>
        <v>0</v>
      </c>
      <c r="AN106" s="21" t="str">
        <f t="shared" si="32"/>
        <v/>
      </c>
      <c r="AP106" s="21" t="str">
        <f t="shared" si="33"/>
        <v/>
      </c>
      <c r="AQ106" s="21" t="str">
        <f t="shared" si="34"/>
        <v/>
      </c>
      <c r="AR106" s="21" t="str">
        <f t="shared" si="35"/>
        <v/>
      </c>
      <c r="AS106" s="21" t="str">
        <f t="shared" si="36"/>
        <v/>
      </c>
      <c r="AT106" s="21" t="str">
        <f t="shared" si="37"/>
        <v/>
      </c>
      <c r="AU106" s="21" t="str">
        <f t="shared" si="38"/>
        <v/>
      </c>
      <c r="AV106" s="21" t="str">
        <f t="shared" si="39"/>
        <v/>
      </c>
      <c r="AW106" s="21" t="str">
        <f t="shared" si="40"/>
        <v/>
      </c>
      <c r="AX106" s="21" t="str">
        <f t="shared" si="41"/>
        <v/>
      </c>
      <c r="AY106" s="21" t="str">
        <f t="shared" si="42"/>
        <v/>
      </c>
      <c r="AZ106" s="21" t="str">
        <f t="shared" si="43"/>
        <v/>
      </c>
      <c r="BA106" s="21" t="str">
        <f t="shared" si="44"/>
        <v/>
      </c>
      <c r="BB106" s="21" t="str">
        <f t="shared" si="45"/>
        <v/>
      </c>
      <c r="BC106" s="21" t="str">
        <f t="shared" si="46"/>
        <v/>
      </c>
      <c r="BD106" s="21" t="str">
        <f t="shared" si="47"/>
        <v/>
      </c>
      <c r="BE106" s="21" t="str">
        <f t="shared" si="48"/>
        <v/>
      </c>
      <c r="BF106" s="21" t="str">
        <f t="shared" si="49"/>
        <v/>
      </c>
      <c r="BG106" s="21" t="str">
        <f t="shared" si="50"/>
        <v/>
      </c>
      <c r="BH106" s="21" t="str">
        <f t="shared" si="51"/>
        <v/>
      </c>
      <c r="BI106" s="21" t="str">
        <f t="shared" si="52"/>
        <v/>
      </c>
      <c r="BK106" s="43" t="e">
        <f>BL106/'التقرير الختامي'!$D$15</f>
        <v>#DIV/0!</v>
      </c>
      <c r="BL106" s="4">
        <f t="shared" si="53"/>
        <v>0</v>
      </c>
      <c r="BM106" s="4">
        <f t="shared" si="54"/>
        <v>0</v>
      </c>
      <c r="BN106" s="4">
        <f t="shared" si="55"/>
        <v>0</v>
      </c>
      <c r="BO106" s="240" t="str">
        <f t="shared" si="56"/>
        <v/>
      </c>
      <c r="BP106" s="4">
        <f t="shared" si="57"/>
        <v>0</v>
      </c>
      <c r="BS106" s="376">
        <f t="shared" si="58"/>
        <v>0</v>
      </c>
      <c r="BT106" s="376">
        <f t="shared" si="59"/>
        <v>0</v>
      </c>
      <c r="BW106" s="21">
        <f t="shared" si="60"/>
        <v>1</v>
      </c>
    </row>
    <row r="107" spans="1:75" x14ac:dyDescent="0.2">
      <c r="A107" s="375"/>
      <c r="B107" s="375"/>
      <c r="C107" s="375"/>
      <c r="D107" s="375"/>
      <c r="E107" s="375"/>
      <c r="F107" s="375"/>
      <c r="G107" s="375"/>
      <c r="H107" s="375"/>
      <c r="I107" s="375"/>
      <c r="J107" s="375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AL107" s="21">
        <f t="shared" si="31"/>
        <v>0</v>
      </c>
      <c r="AN107" s="21" t="str">
        <f t="shared" si="32"/>
        <v/>
      </c>
      <c r="AP107" s="21" t="str">
        <f t="shared" si="33"/>
        <v/>
      </c>
      <c r="AQ107" s="21" t="str">
        <f t="shared" si="34"/>
        <v/>
      </c>
      <c r="AR107" s="21" t="str">
        <f t="shared" si="35"/>
        <v/>
      </c>
      <c r="AS107" s="21" t="str">
        <f t="shared" si="36"/>
        <v/>
      </c>
      <c r="AT107" s="21" t="str">
        <f t="shared" si="37"/>
        <v/>
      </c>
      <c r="AU107" s="21" t="str">
        <f t="shared" si="38"/>
        <v/>
      </c>
      <c r="AV107" s="21" t="str">
        <f t="shared" si="39"/>
        <v/>
      </c>
      <c r="AW107" s="21" t="str">
        <f t="shared" si="40"/>
        <v/>
      </c>
      <c r="AX107" s="21" t="str">
        <f t="shared" si="41"/>
        <v/>
      </c>
      <c r="AY107" s="21" t="str">
        <f t="shared" si="42"/>
        <v/>
      </c>
      <c r="AZ107" s="21" t="str">
        <f t="shared" si="43"/>
        <v/>
      </c>
      <c r="BA107" s="21" t="str">
        <f t="shared" si="44"/>
        <v/>
      </c>
      <c r="BB107" s="21" t="str">
        <f t="shared" si="45"/>
        <v/>
      </c>
      <c r="BC107" s="21" t="str">
        <f t="shared" si="46"/>
        <v/>
      </c>
      <c r="BD107" s="21" t="str">
        <f t="shared" si="47"/>
        <v/>
      </c>
      <c r="BE107" s="21" t="str">
        <f t="shared" si="48"/>
        <v/>
      </c>
      <c r="BF107" s="21" t="str">
        <f t="shared" si="49"/>
        <v/>
      </c>
      <c r="BG107" s="21" t="str">
        <f t="shared" si="50"/>
        <v/>
      </c>
      <c r="BH107" s="21" t="str">
        <f t="shared" si="51"/>
        <v/>
      </c>
      <c r="BI107" s="21" t="str">
        <f t="shared" si="52"/>
        <v/>
      </c>
      <c r="BK107" s="43" t="e">
        <f>BL107/'التقرير الختامي'!$D$15</f>
        <v>#DIV/0!</v>
      </c>
      <c r="BL107" s="4">
        <f t="shared" si="53"/>
        <v>0</v>
      </c>
      <c r="BM107" s="4">
        <f t="shared" si="54"/>
        <v>0</v>
      </c>
      <c r="BN107" s="4">
        <f t="shared" si="55"/>
        <v>0</v>
      </c>
      <c r="BO107" s="240" t="str">
        <f t="shared" si="56"/>
        <v/>
      </c>
      <c r="BP107" s="4">
        <f t="shared" si="57"/>
        <v>0</v>
      </c>
      <c r="BS107" s="376">
        <f t="shared" si="58"/>
        <v>0</v>
      </c>
      <c r="BT107" s="376">
        <f t="shared" si="59"/>
        <v>0</v>
      </c>
      <c r="BW107" s="21">
        <f t="shared" si="60"/>
        <v>1</v>
      </c>
    </row>
    <row r="108" spans="1:75" x14ac:dyDescent="0.2">
      <c r="A108" s="375"/>
      <c r="B108" s="375"/>
      <c r="C108" s="375"/>
      <c r="D108" s="375"/>
      <c r="E108" s="375"/>
      <c r="F108" s="375"/>
      <c r="G108" s="375"/>
      <c r="H108" s="375"/>
      <c r="I108" s="375"/>
      <c r="J108" s="375"/>
      <c r="K108" s="375"/>
      <c r="L108" s="375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AL108" s="21">
        <f t="shared" si="31"/>
        <v>0</v>
      </c>
      <c r="AN108" s="21" t="str">
        <f t="shared" si="32"/>
        <v/>
      </c>
      <c r="AP108" s="21" t="str">
        <f t="shared" si="33"/>
        <v/>
      </c>
      <c r="AQ108" s="21" t="str">
        <f t="shared" si="34"/>
        <v/>
      </c>
      <c r="AR108" s="21" t="str">
        <f t="shared" si="35"/>
        <v/>
      </c>
      <c r="AS108" s="21" t="str">
        <f t="shared" si="36"/>
        <v/>
      </c>
      <c r="AT108" s="21" t="str">
        <f t="shared" si="37"/>
        <v/>
      </c>
      <c r="AU108" s="21" t="str">
        <f t="shared" si="38"/>
        <v/>
      </c>
      <c r="AV108" s="21" t="str">
        <f t="shared" si="39"/>
        <v/>
      </c>
      <c r="AW108" s="21" t="str">
        <f t="shared" si="40"/>
        <v/>
      </c>
      <c r="AX108" s="21" t="str">
        <f t="shared" si="41"/>
        <v/>
      </c>
      <c r="AY108" s="21" t="str">
        <f t="shared" si="42"/>
        <v/>
      </c>
      <c r="AZ108" s="21" t="str">
        <f t="shared" si="43"/>
        <v/>
      </c>
      <c r="BA108" s="21" t="str">
        <f t="shared" si="44"/>
        <v/>
      </c>
      <c r="BB108" s="21" t="str">
        <f t="shared" si="45"/>
        <v/>
      </c>
      <c r="BC108" s="21" t="str">
        <f t="shared" si="46"/>
        <v/>
      </c>
      <c r="BD108" s="21" t="str">
        <f t="shared" si="47"/>
        <v/>
      </c>
      <c r="BE108" s="21" t="str">
        <f t="shared" si="48"/>
        <v/>
      </c>
      <c r="BF108" s="21" t="str">
        <f t="shared" si="49"/>
        <v/>
      </c>
      <c r="BG108" s="21" t="str">
        <f t="shared" si="50"/>
        <v/>
      </c>
      <c r="BH108" s="21" t="str">
        <f t="shared" si="51"/>
        <v/>
      </c>
      <c r="BI108" s="21" t="str">
        <f t="shared" si="52"/>
        <v/>
      </c>
      <c r="BK108" s="43" t="e">
        <f>BL108/'التقرير الختامي'!$D$15</f>
        <v>#DIV/0!</v>
      </c>
      <c r="BL108" s="4">
        <f t="shared" si="53"/>
        <v>0</v>
      </c>
      <c r="BM108" s="4">
        <f t="shared" si="54"/>
        <v>0</v>
      </c>
      <c r="BN108" s="4">
        <f t="shared" si="55"/>
        <v>0</v>
      </c>
      <c r="BO108" s="240" t="str">
        <f t="shared" si="56"/>
        <v/>
      </c>
      <c r="BP108" s="4">
        <f t="shared" si="57"/>
        <v>0</v>
      </c>
      <c r="BS108" s="376">
        <f t="shared" si="58"/>
        <v>0</v>
      </c>
      <c r="BT108" s="376">
        <f t="shared" si="59"/>
        <v>0</v>
      </c>
      <c r="BW108" s="21">
        <f t="shared" si="60"/>
        <v>1</v>
      </c>
    </row>
    <row r="109" spans="1:75" x14ac:dyDescent="0.2">
      <c r="A109" s="375"/>
      <c r="B109" s="375"/>
      <c r="C109" s="375"/>
      <c r="D109" s="375"/>
      <c r="E109" s="375"/>
      <c r="F109" s="375"/>
      <c r="G109" s="375"/>
      <c r="H109" s="375"/>
      <c r="I109" s="375"/>
      <c r="J109" s="375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AL109" s="21">
        <f t="shared" si="31"/>
        <v>0</v>
      </c>
      <c r="AN109" s="21" t="str">
        <f t="shared" si="32"/>
        <v/>
      </c>
      <c r="AP109" s="21" t="str">
        <f t="shared" si="33"/>
        <v/>
      </c>
      <c r="AQ109" s="21" t="str">
        <f t="shared" si="34"/>
        <v/>
      </c>
      <c r="AR109" s="21" t="str">
        <f t="shared" si="35"/>
        <v/>
      </c>
      <c r="AS109" s="21" t="str">
        <f t="shared" si="36"/>
        <v/>
      </c>
      <c r="AT109" s="21" t="str">
        <f t="shared" si="37"/>
        <v/>
      </c>
      <c r="AU109" s="21" t="str">
        <f t="shared" si="38"/>
        <v/>
      </c>
      <c r="AV109" s="21" t="str">
        <f t="shared" si="39"/>
        <v/>
      </c>
      <c r="AW109" s="21" t="str">
        <f t="shared" si="40"/>
        <v/>
      </c>
      <c r="AX109" s="21" t="str">
        <f t="shared" si="41"/>
        <v/>
      </c>
      <c r="AY109" s="21" t="str">
        <f t="shared" si="42"/>
        <v/>
      </c>
      <c r="AZ109" s="21" t="str">
        <f t="shared" si="43"/>
        <v/>
      </c>
      <c r="BA109" s="21" t="str">
        <f t="shared" si="44"/>
        <v/>
      </c>
      <c r="BB109" s="21" t="str">
        <f t="shared" si="45"/>
        <v/>
      </c>
      <c r="BC109" s="21" t="str">
        <f t="shared" si="46"/>
        <v/>
      </c>
      <c r="BD109" s="21" t="str">
        <f t="shared" si="47"/>
        <v/>
      </c>
      <c r="BE109" s="21" t="str">
        <f t="shared" si="48"/>
        <v/>
      </c>
      <c r="BF109" s="21" t="str">
        <f t="shared" si="49"/>
        <v/>
      </c>
      <c r="BG109" s="21" t="str">
        <f t="shared" si="50"/>
        <v/>
      </c>
      <c r="BH109" s="21" t="str">
        <f t="shared" si="51"/>
        <v/>
      </c>
      <c r="BI109" s="21" t="str">
        <f t="shared" si="52"/>
        <v/>
      </c>
      <c r="BK109" s="43" t="e">
        <f>BL109/'التقرير الختامي'!$D$15</f>
        <v>#DIV/0!</v>
      </c>
      <c r="BL109" s="4">
        <f t="shared" si="53"/>
        <v>0</v>
      </c>
      <c r="BM109" s="4">
        <f t="shared" si="54"/>
        <v>0</v>
      </c>
      <c r="BN109" s="4">
        <f t="shared" si="55"/>
        <v>0</v>
      </c>
      <c r="BO109" s="240" t="str">
        <f t="shared" si="56"/>
        <v/>
      </c>
      <c r="BP109" s="4">
        <f t="shared" si="57"/>
        <v>0</v>
      </c>
      <c r="BS109" s="376">
        <f t="shared" si="58"/>
        <v>0</v>
      </c>
      <c r="BT109" s="376">
        <f t="shared" si="59"/>
        <v>0</v>
      </c>
      <c r="BW109" s="21">
        <f t="shared" si="60"/>
        <v>1</v>
      </c>
    </row>
    <row r="110" spans="1:75" x14ac:dyDescent="0.2">
      <c r="A110" s="375"/>
      <c r="B110" s="375"/>
      <c r="C110" s="375"/>
      <c r="D110" s="375"/>
      <c r="E110" s="375"/>
      <c r="F110" s="375"/>
      <c r="G110" s="375"/>
      <c r="H110" s="375"/>
      <c r="I110" s="375"/>
      <c r="J110" s="375"/>
      <c r="K110" s="375"/>
      <c r="L110" s="375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AL110" s="21">
        <f t="shared" si="31"/>
        <v>0</v>
      </c>
      <c r="AN110" s="21" t="str">
        <f t="shared" si="32"/>
        <v/>
      </c>
      <c r="AP110" s="21" t="str">
        <f t="shared" si="33"/>
        <v/>
      </c>
      <c r="AQ110" s="21" t="str">
        <f t="shared" si="34"/>
        <v/>
      </c>
      <c r="AR110" s="21" t="str">
        <f t="shared" si="35"/>
        <v/>
      </c>
      <c r="AS110" s="21" t="str">
        <f t="shared" si="36"/>
        <v/>
      </c>
      <c r="AT110" s="21" t="str">
        <f t="shared" si="37"/>
        <v/>
      </c>
      <c r="AU110" s="21" t="str">
        <f t="shared" si="38"/>
        <v/>
      </c>
      <c r="AV110" s="21" t="str">
        <f t="shared" si="39"/>
        <v/>
      </c>
      <c r="AW110" s="21" t="str">
        <f t="shared" si="40"/>
        <v/>
      </c>
      <c r="AX110" s="21" t="str">
        <f t="shared" si="41"/>
        <v/>
      </c>
      <c r="AY110" s="21" t="str">
        <f t="shared" si="42"/>
        <v/>
      </c>
      <c r="AZ110" s="21" t="str">
        <f t="shared" si="43"/>
        <v/>
      </c>
      <c r="BA110" s="21" t="str">
        <f t="shared" si="44"/>
        <v/>
      </c>
      <c r="BB110" s="21" t="str">
        <f t="shared" si="45"/>
        <v/>
      </c>
      <c r="BC110" s="21" t="str">
        <f t="shared" si="46"/>
        <v/>
      </c>
      <c r="BD110" s="21" t="str">
        <f t="shared" si="47"/>
        <v/>
      </c>
      <c r="BE110" s="21" t="str">
        <f t="shared" si="48"/>
        <v/>
      </c>
      <c r="BF110" s="21" t="str">
        <f t="shared" si="49"/>
        <v/>
      </c>
      <c r="BG110" s="21" t="str">
        <f t="shared" si="50"/>
        <v/>
      </c>
      <c r="BH110" s="21" t="str">
        <f t="shared" si="51"/>
        <v/>
      </c>
      <c r="BI110" s="21" t="str">
        <f t="shared" si="52"/>
        <v/>
      </c>
      <c r="BK110" s="43" t="e">
        <f>BL110/'التقرير الختامي'!$D$15</f>
        <v>#DIV/0!</v>
      </c>
      <c r="BL110" s="4">
        <f t="shared" si="53"/>
        <v>0</v>
      </c>
      <c r="BM110" s="4">
        <f t="shared" si="54"/>
        <v>0</v>
      </c>
      <c r="BN110" s="4">
        <f t="shared" si="55"/>
        <v>0</v>
      </c>
      <c r="BO110" s="240" t="str">
        <f t="shared" si="56"/>
        <v/>
      </c>
      <c r="BP110" s="4">
        <f t="shared" si="57"/>
        <v>0</v>
      </c>
      <c r="BS110" s="376">
        <f t="shared" si="58"/>
        <v>0</v>
      </c>
      <c r="BT110" s="376">
        <f t="shared" si="59"/>
        <v>0</v>
      </c>
      <c r="BW110" s="21">
        <f t="shared" si="60"/>
        <v>1</v>
      </c>
    </row>
    <row r="111" spans="1:75" x14ac:dyDescent="0.2">
      <c r="A111" s="375"/>
      <c r="B111" s="375"/>
      <c r="C111" s="375"/>
      <c r="D111" s="375"/>
      <c r="E111" s="375"/>
      <c r="F111" s="375"/>
      <c r="G111" s="375"/>
      <c r="H111" s="375"/>
      <c r="I111" s="375"/>
      <c r="J111" s="375"/>
      <c r="K111" s="375"/>
      <c r="L111" s="375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AL111" s="21">
        <f t="shared" si="31"/>
        <v>0</v>
      </c>
      <c r="AN111" s="21" t="str">
        <f t="shared" si="32"/>
        <v/>
      </c>
      <c r="AP111" s="21" t="str">
        <f t="shared" si="33"/>
        <v/>
      </c>
      <c r="AQ111" s="21" t="str">
        <f t="shared" si="34"/>
        <v/>
      </c>
      <c r="AR111" s="21" t="str">
        <f t="shared" si="35"/>
        <v/>
      </c>
      <c r="AS111" s="21" t="str">
        <f t="shared" si="36"/>
        <v/>
      </c>
      <c r="AT111" s="21" t="str">
        <f t="shared" si="37"/>
        <v/>
      </c>
      <c r="AU111" s="21" t="str">
        <f t="shared" si="38"/>
        <v/>
      </c>
      <c r="AV111" s="21" t="str">
        <f t="shared" si="39"/>
        <v/>
      </c>
      <c r="AW111" s="21" t="str">
        <f t="shared" si="40"/>
        <v/>
      </c>
      <c r="AX111" s="21" t="str">
        <f t="shared" si="41"/>
        <v/>
      </c>
      <c r="AY111" s="21" t="str">
        <f t="shared" si="42"/>
        <v/>
      </c>
      <c r="AZ111" s="21" t="str">
        <f t="shared" si="43"/>
        <v/>
      </c>
      <c r="BA111" s="21" t="str">
        <f t="shared" si="44"/>
        <v/>
      </c>
      <c r="BB111" s="21" t="str">
        <f t="shared" si="45"/>
        <v/>
      </c>
      <c r="BC111" s="21" t="str">
        <f t="shared" si="46"/>
        <v/>
      </c>
      <c r="BD111" s="21" t="str">
        <f t="shared" si="47"/>
        <v/>
      </c>
      <c r="BE111" s="21" t="str">
        <f t="shared" si="48"/>
        <v/>
      </c>
      <c r="BF111" s="21" t="str">
        <f t="shared" si="49"/>
        <v/>
      </c>
      <c r="BG111" s="21" t="str">
        <f t="shared" si="50"/>
        <v/>
      </c>
      <c r="BH111" s="21" t="str">
        <f t="shared" si="51"/>
        <v/>
      </c>
      <c r="BI111" s="21" t="str">
        <f t="shared" si="52"/>
        <v/>
      </c>
      <c r="BK111" s="43" t="e">
        <f>BL111/'التقرير الختامي'!$D$15</f>
        <v>#DIV/0!</v>
      </c>
      <c r="BL111" s="4">
        <f t="shared" si="53"/>
        <v>0</v>
      </c>
      <c r="BM111" s="4">
        <f t="shared" si="54"/>
        <v>0</v>
      </c>
      <c r="BN111" s="4">
        <f t="shared" si="55"/>
        <v>0</v>
      </c>
      <c r="BO111" s="240" t="str">
        <f t="shared" si="56"/>
        <v/>
      </c>
      <c r="BP111" s="4">
        <f t="shared" si="57"/>
        <v>0</v>
      </c>
      <c r="BS111" s="376">
        <f t="shared" si="58"/>
        <v>0</v>
      </c>
      <c r="BT111" s="376">
        <f t="shared" si="59"/>
        <v>0</v>
      </c>
      <c r="BW111" s="21">
        <f t="shared" si="60"/>
        <v>1</v>
      </c>
    </row>
    <row r="112" spans="1:75" x14ac:dyDescent="0.2">
      <c r="A112" s="375"/>
      <c r="B112" s="375"/>
      <c r="C112" s="375"/>
      <c r="D112" s="375"/>
      <c r="E112" s="375"/>
      <c r="F112" s="375"/>
      <c r="G112" s="375"/>
      <c r="H112" s="375"/>
      <c r="I112" s="375"/>
      <c r="J112" s="375"/>
      <c r="K112" s="375"/>
      <c r="L112" s="375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AL112" s="21">
        <f t="shared" si="31"/>
        <v>0</v>
      </c>
      <c r="AN112" s="21" t="str">
        <f t="shared" si="32"/>
        <v/>
      </c>
      <c r="AP112" s="21" t="str">
        <f t="shared" si="33"/>
        <v/>
      </c>
      <c r="AQ112" s="21" t="str">
        <f t="shared" si="34"/>
        <v/>
      </c>
      <c r="AR112" s="21" t="str">
        <f t="shared" si="35"/>
        <v/>
      </c>
      <c r="AS112" s="21" t="str">
        <f t="shared" si="36"/>
        <v/>
      </c>
      <c r="AT112" s="21" t="str">
        <f t="shared" si="37"/>
        <v/>
      </c>
      <c r="AU112" s="21" t="str">
        <f t="shared" si="38"/>
        <v/>
      </c>
      <c r="AV112" s="21" t="str">
        <f t="shared" si="39"/>
        <v/>
      </c>
      <c r="AW112" s="21" t="str">
        <f t="shared" si="40"/>
        <v/>
      </c>
      <c r="AX112" s="21" t="str">
        <f t="shared" si="41"/>
        <v/>
      </c>
      <c r="AY112" s="21" t="str">
        <f t="shared" si="42"/>
        <v/>
      </c>
      <c r="AZ112" s="21" t="str">
        <f t="shared" si="43"/>
        <v/>
      </c>
      <c r="BA112" s="21" t="str">
        <f t="shared" si="44"/>
        <v/>
      </c>
      <c r="BB112" s="21" t="str">
        <f t="shared" si="45"/>
        <v/>
      </c>
      <c r="BC112" s="21" t="str">
        <f t="shared" si="46"/>
        <v/>
      </c>
      <c r="BD112" s="21" t="str">
        <f t="shared" si="47"/>
        <v/>
      </c>
      <c r="BE112" s="21" t="str">
        <f t="shared" si="48"/>
        <v/>
      </c>
      <c r="BF112" s="21" t="str">
        <f t="shared" si="49"/>
        <v/>
      </c>
      <c r="BG112" s="21" t="str">
        <f t="shared" si="50"/>
        <v/>
      </c>
      <c r="BH112" s="21" t="str">
        <f t="shared" si="51"/>
        <v/>
      </c>
      <c r="BI112" s="21" t="str">
        <f t="shared" si="52"/>
        <v/>
      </c>
      <c r="BK112" s="43" t="e">
        <f>BL112/'التقرير الختامي'!$D$15</f>
        <v>#DIV/0!</v>
      </c>
      <c r="BL112" s="4">
        <f t="shared" si="53"/>
        <v>0</v>
      </c>
      <c r="BM112" s="4">
        <f t="shared" si="54"/>
        <v>0</v>
      </c>
      <c r="BN112" s="4">
        <f t="shared" si="55"/>
        <v>0</v>
      </c>
      <c r="BO112" s="240" t="str">
        <f t="shared" si="56"/>
        <v/>
      </c>
      <c r="BP112" s="4">
        <f t="shared" si="57"/>
        <v>0</v>
      </c>
      <c r="BS112" s="376">
        <f t="shared" si="58"/>
        <v>0</v>
      </c>
      <c r="BT112" s="376">
        <f t="shared" si="59"/>
        <v>0</v>
      </c>
      <c r="BW112" s="21">
        <f t="shared" si="60"/>
        <v>1</v>
      </c>
    </row>
    <row r="113" spans="1:75" x14ac:dyDescent="0.2">
      <c r="A113" s="375"/>
      <c r="B113" s="375"/>
      <c r="C113" s="375"/>
      <c r="D113" s="375"/>
      <c r="E113" s="375"/>
      <c r="F113" s="375"/>
      <c r="G113" s="375"/>
      <c r="H113" s="375"/>
      <c r="I113" s="375"/>
      <c r="J113" s="375"/>
      <c r="K113" s="375"/>
      <c r="L113" s="375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AL113" s="21">
        <f t="shared" si="31"/>
        <v>0</v>
      </c>
      <c r="AN113" s="21" t="str">
        <f t="shared" si="32"/>
        <v/>
      </c>
      <c r="AP113" s="21" t="str">
        <f t="shared" si="33"/>
        <v/>
      </c>
      <c r="AQ113" s="21" t="str">
        <f t="shared" si="34"/>
        <v/>
      </c>
      <c r="AR113" s="21" t="str">
        <f t="shared" si="35"/>
        <v/>
      </c>
      <c r="AS113" s="21" t="str">
        <f t="shared" si="36"/>
        <v/>
      </c>
      <c r="AT113" s="21" t="str">
        <f t="shared" si="37"/>
        <v/>
      </c>
      <c r="AU113" s="21" t="str">
        <f t="shared" si="38"/>
        <v/>
      </c>
      <c r="AV113" s="21" t="str">
        <f t="shared" si="39"/>
        <v/>
      </c>
      <c r="AW113" s="21" t="str">
        <f t="shared" si="40"/>
        <v/>
      </c>
      <c r="AX113" s="21" t="str">
        <f t="shared" si="41"/>
        <v/>
      </c>
      <c r="AY113" s="21" t="str">
        <f t="shared" si="42"/>
        <v/>
      </c>
      <c r="AZ113" s="21" t="str">
        <f t="shared" si="43"/>
        <v/>
      </c>
      <c r="BA113" s="21" t="str">
        <f t="shared" si="44"/>
        <v/>
      </c>
      <c r="BB113" s="21" t="str">
        <f t="shared" si="45"/>
        <v/>
      </c>
      <c r="BC113" s="21" t="str">
        <f t="shared" si="46"/>
        <v/>
      </c>
      <c r="BD113" s="21" t="str">
        <f t="shared" si="47"/>
        <v/>
      </c>
      <c r="BE113" s="21" t="str">
        <f t="shared" si="48"/>
        <v/>
      </c>
      <c r="BF113" s="21" t="str">
        <f t="shared" si="49"/>
        <v/>
      </c>
      <c r="BG113" s="21" t="str">
        <f t="shared" si="50"/>
        <v/>
      </c>
      <c r="BH113" s="21" t="str">
        <f t="shared" si="51"/>
        <v/>
      </c>
      <c r="BI113" s="21" t="str">
        <f t="shared" si="52"/>
        <v/>
      </c>
      <c r="BK113" s="43" t="e">
        <f>BL113/'التقرير الختامي'!$D$15</f>
        <v>#DIV/0!</v>
      </c>
      <c r="BL113" s="4">
        <f t="shared" si="53"/>
        <v>0</v>
      </c>
      <c r="BM113" s="4">
        <f t="shared" si="54"/>
        <v>0</v>
      </c>
      <c r="BN113" s="4">
        <f t="shared" si="55"/>
        <v>0</v>
      </c>
      <c r="BO113" s="240" t="str">
        <f t="shared" si="56"/>
        <v/>
      </c>
      <c r="BP113" s="4">
        <f t="shared" si="57"/>
        <v>0</v>
      </c>
      <c r="BS113" s="376">
        <f t="shared" si="58"/>
        <v>0</v>
      </c>
      <c r="BT113" s="376">
        <f t="shared" si="59"/>
        <v>0</v>
      </c>
      <c r="BW113" s="21">
        <f t="shared" si="60"/>
        <v>1</v>
      </c>
    </row>
    <row r="114" spans="1:75" x14ac:dyDescent="0.2">
      <c r="A114" s="375"/>
      <c r="B114" s="375"/>
      <c r="C114" s="375"/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AL114" s="21">
        <f t="shared" si="31"/>
        <v>0</v>
      </c>
      <c r="AN114" s="21" t="str">
        <f t="shared" si="32"/>
        <v/>
      </c>
      <c r="AP114" s="21" t="str">
        <f t="shared" si="33"/>
        <v/>
      </c>
      <c r="AQ114" s="21" t="str">
        <f t="shared" si="34"/>
        <v/>
      </c>
      <c r="AR114" s="21" t="str">
        <f t="shared" si="35"/>
        <v/>
      </c>
      <c r="AS114" s="21" t="str">
        <f t="shared" si="36"/>
        <v/>
      </c>
      <c r="AT114" s="21" t="str">
        <f t="shared" si="37"/>
        <v/>
      </c>
      <c r="AU114" s="21" t="str">
        <f t="shared" si="38"/>
        <v/>
      </c>
      <c r="AV114" s="21" t="str">
        <f t="shared" si="39"/>
        <v/>
      </c>
      <c r="AW114" s="21" t="str">
        <f t="shared" si="40"/>
        <v/>
      </c>
      <c r="AX114" s="21" t="str">
        <f t="shared" si="41"/>
        <v/>
      </c>
      <c r="AY114" s="21" t="str">
        <f t="shared" si="42"/>
        <v/>
      </c>
      <c r="AZ114" s="21" t="str">
        <f t="shared" si="43"/>
        <v/>
      </c>
      <c r="BA114" s="21" t="str">
        <f t="shared" si="44"/>
        <v/>
      </c>
      <c r="BB114" s="21" t="str">
        <f t="shared" si="45"/>
        <v/>
      </c>
      <c r="BC114" s="21" t="str">
        <f t="shared" si="46"/>
        <v/>
      </c>
      <c r="BD114" s="21" t="str">
        <f t="shared" si="47"/>
        <v/>
      </c>
      <c r="BE114" s="21" t="str">
        <f t="shared" si="48"/>
        <v/>
      </c>
      <c r="BF114" s="21" t="str">
        <f t="shared" si="49"/>
        <v/>
      </c>
      <c r="BG114" s="21" t="str">
        <f t="shared" si="50"/>
        <v/>
      </c>
      <c r="BH114" s="21" t="str">
        <f t="shared" si="51"/>
        <v/>
      </c>
      <c r="BI114" s="21" t="str">
        <f t="shared" si="52"/>
        <v/>
      </c>
      <c r="BK114" s="43" t="e">
        <f>BL114/'التقرير الختامي'!$D$15</f>
        <v>#DIV/0!</v>
      </c>
      <c r="BL114" s="4">
        <f t="shared" si="53"/>
        <v>0</v>
      </c>
      <c r="BM114" s="4">
        <f t="shared" si="54"/>
        <v>0</v>
      </c>
      <c r="BN114" s="4">
        <f t="shared" si="55"/>
        <v>0</v>
      </c>
      <c r="BO114" s="240" t="str">
        <f t="shared" si="56"/>
        <v/>
      </c>
      <c r="BP114" s="4">
        <f t="shared" si="57"/>
        <v>0</v>
      </c>
      <c r="BS114" s="376">
        <f t="shared" si="58"/>
        <v>0</v>
      </c>
      <c r="BT114" s="376">
        <f t="shared" si="59"/>
        <v>0</v>
      </c>
      <c r="BW114" s="21">
        <f t="shared" si="60"/>
        <v>1</v>
      </c>
    </row>
    <row r="115" spans="1:75" x14ac:dyDescent="0.2">
      <c r="A115" s="375"/>
      <c r="B115" s="375"/>
      <c r="C115" s="375"/>
      <c r="D115" s="375"/>
      <c r="E115" s="375"/>
      <c r="F115" s="375"/>
      <c r="G115" s="375"/>
      <c r="H115" s="375"/>
      <c r="I115" s="375"/>
      <c r="J115" s="375"/>
      <c r="K115" s="375"/>
      <c r="L115" s="375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AL115" s="21">
        <f t="shared" si="31"/>
        <v>0</v>
      </c>
      <c r="AN115" s="21" t="str">
        <f t="shared" si="32"/>
        <v/>
      </c>
      <c r="AP115" s="21" t="str">
        <f t="shared" si="33"/>
        <v/>
      </c>
      <c r="AQ115" s="21" t="str">
        <f t="shared" si="34"/>
        <v/>
      </c>
      <c r="AR115" s="21" t="str">
        <f t="shared" si="35"/>
        <v/>
      </c>
      <c r="AS115" s="21" t="str">
        <f t="shared" si="36"/>
        <v/>
      </c>
      <c r="AT115" s="21" t="str">
        <f t="shared" si="37"/>
        <v/>
      </c>
      <c r="AU115" s="21" t="str">
        <f t="shared" si="38"/>
        <v/>
      </c>
      <c r="AV115" s="21" t="str">
        <f t="shared" si="39"/>
        <v/>
      </c>
      <c r="AW115" s="21" t="str">
        <f t="shared" si="40"/>
        <v/>
      </c>
      <c r="AX115" s="21" t="str">
        <f t="shared" si="41"/>
        <v/>
      </c>
      <c r="AY115" s="21" t="str">
        <f t="shared" si="42"/>
        <v/>
      </c>
      <c r="AZ115" s="21" t="str">
        <f t="shared" si="43"/>
        <v/>
      </c>
      <c r="BA115" s="21" t="str">
        <f t="shared" si="44"/>
        <v/>
      </c>
      <c r="BB115" s="21" t="str">
        <f t="shared" si="45"/>
        <v/>
      </c>
      <c r="BC115" s="21" t="str">
        <f t="shared" si="46"/>
        <v/>
      </c>
      <c r="BD115" s="21" t="str">
        <f t="shared" si="47"/>
        <v/>
      </c>
      <c r="BE115" s="21" t="str">
        <f t="shared" si="48"/>
        <v/>
      </c>
      <c r="BF115" s="21" t="str">
        <f t="shared" si="49"/>
        <v/>
      </c>
      <c r="BG115" s="21" t="str">
        <f t="shared" si="50"/>
        <v/>
      </c>
      <c r="BH115" s="21" t="str">
        <f t="shared" si="51"/>
        <v/>
      </c>
      <c r="BI115" s="21" t="str">
        <f t="shared" si="52"/>
        <v/>
      </c>
      <c r="BK115" s="43" t="e">
        <f>BL115/'التقرير الختامي'!$D$15</f>
        <v>#DIV/0!</v>
      </c>
      <c r="BL115" s="4">
        <f t="shared" si="53"/>
        <v>0</v>
      </c>
      <c r="BM115" s="4">
        <f t="shared" si="54"/>
        <v>0</v>
      </c>
      <c r="BN115" s="4">
        <f t="shared" si="55"/>
        <v>0</v>
      </c>
      <c r="BO115" s="240" t="str">
        <f t="shared" si="56"/>
        <v/>
      </c>
      <c r="BP115" s="4">
        <f t="shared" si="57"/>
        <v>0</v>
      </c>
      <c r="BS115" s="376">
        <f t="shared" si="58"/>
        <v>0</v>
      </c>
      <c r="BT115" s="376">
        <f t="shared" si="59"/>
        <v>0</v>
      </c>
      <c r="BW115" s="21">
        <f t="shared" ref="BW115:BW135" si="61">IF(BL115&gt;0,"",IF(BN115=BM115,1,""))</f>
        <v>1</v>
      </c>
    </row>
    <row r="116" spans="1:75" x14ac:dyDescent="0.2">
      <c r="A116" s="375"/>
      <c r="B116" s="375"/>
      <c r="C116" s="375"/>
      <c r="D116" s="375"/>
      <c r="E116" s="375"/>
      <c r="F116" s="375"/>
      <c r="G116" s="375"/>
      <c r="H116" s="375"/>
      <c r="I116" s="375"/>
      <c r="J116" s="375"/>
      <c r="K116" s="375"/>
      <c r="L116" s="375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AL116" s="21">
        <f t="shared" si="31"/>
        <v>0</v>
      </c>
      <c r="AN116" s="21" t="str">
        <f t="shared" si="32"/>
        <v/>
      </c>
      <c r="AP116" s="21" t="str">
        <f t="shared" si="33"/>
        <v/>
      </c>
      <c r="AQ116" s="21" t="str">
        <f t="shared" si="34"/>
        <v/>
      </c>
      <c r="AR116" s="21" t="str">
        <f t="shared" si="35"/>
        <v/>
      </c>
      <c r="AS116" s="21" t="str">
        <f t="shared" si="36"/>
        <v/>
      </c>
      <c r="AT116" s="21" t="str">
        <f t="shared" si="37"/>
        <v/>
      </c>
      <c r="AU116" s="21" t="str">
        <f t="shared" si="38"/>
        <v/>
      </c>
      <c r="AV116" s="21" t="str">
        <f t="shared" si="39"/>
        <v/>
      </c>
      <c r="AW116" s="21" t="str">
        <f t="shared" si="40"/>
        <v/>
      </c>
      <c r="AX116" s="21" t="str">
        <f t="shared" si="41"/>
        <v/>
      </c>
      <c r="AY116" s="21" t="str">
        <f t="shared" si="42"/>
        <v/>
      </c>
      <c r="AZ116" s="21" t="str">
        <f t="shared" si="43"/>
        <v/>
      </c>
      <c r="BA116" s="21" t="str">
        <f t="shared" si="44"/>
        <v/>
      </c>
      <c r="BB116" s="21" t="str">
        <f t="shared" si="45"/>
        <v/>
      </c>
      <c r="BC116" s="21" t="str">
        <f t="shared" si="46"/>
        <v/>
      </c>
      <c r="BD116" s="21" t="str">
        <f t="shared" si="47"/>
        <v/>
      </c>
      <c r="BE116" s="21" t="str">
        <f t="shared" si="48"/>
        <v/>
      </c>
      <c r="BF116" s="21" t="str">
        <f t="shared" si="49"/>
        <v/>
      </c>
      <c r="BG116" s="21" t="str">
        <f t="shared" si="50"/>
        <v/>
      </c>
      <c r="BH116" s="21" t="str">
        <f t="shared" si="51"/>
        <v/>
      </c>
      <c r="BI116" s="21" t="str">
        <f t="shared" si="52"/>
        <v/>
      </c>
      <c r="BK116" s="43" t="e">
        <f>BL116/'التقرير الختامي'!$D$15</f>
        <v>#DIV/0!</v>
      </c>
      <c r="BL116" s="4">
        <f t="shared" si="53"/>
        <v>0</v>
      </c>
      <c r="BM116" s="4">
        <f t="shared" si="54"/>
        <v>0</v>
      </c>
      <c r="BN116" s="4">
        <f t="shared" si="55"/>
        <v>0</v>
      </c>
      <c r="BO116" s="240" t="str">
        <f t="shared" si="56"/>
        <v/>
      </c>
      <c r="BP116" s="4">
        <f t="shared" si="57"/>
        <v>0</v>
      </c>
      <c r="BS116" s="376">
        <f t="shared" si="58"/>
        <v>0</v>
      </c>
      <c r="BT116" s="376">
        <f t="shared" si="59"/>
        <v>0</v>
      </c>
      <c r="BW116" s="21">
        <f t="shared" si="61"/>
        <v>1</v>
      </c>
    </row>
    <row r="117" spans="1:75" x14ac:dyDescent="0.2">
      <c r="A117" s="375"/>
      <c r="B117" s="375"/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AL117" s="21">
        <f t="shared" si="31"/>
        <v>0</v>
      </c>
      <c r="AN117" s="21" t="str">
        <f t="shared" si="32"/>
        <v/>
      </c>
      <c r="AP117" s="21" t="str">
        <f t="shared" si="33"/>
        <v/>
      </c>
      <c r="AQ117" s="21" t="str">
        <f t="shared" si="34"/>
        <v/>
      </c>
      <c r="AR117" s="21" t="str">
        <f t="shared" si="35"/>
        <v/>
      </c>
      <c r="AS117" s="21" t="str">
        <f t="shared" si="36"/>
        <v/>
      </c>
      <c r="AT117" s="21" t="str">
        <f t="shared" si="37"/>
        <v/>
      </c>
      <c r="AU117" s="21" t="str">
        <f t="shared" si="38"/>
        <v/>
      </c>
      <c r="AV117" s="21" t="str">
        <f t="shared" si="39"/>
        <v/>
      </c>
      <c r="AW117" s="21" t="str">
        <f t="shared" si="40"/>
        <v/>
      </c>
      <c r="AX117" s="21" t="str">
        <f t="shared" si="41"/>
        <v/>
      </c>
      <c r="AY117" s="21" t="str">
        <f t="shared" si="42"/>
        <v/>
      </c>
      <c r="AZ117" s="21" t="str">
        <f t="shared" si="43"/>
        <v/>
      </c>
      <c r="BA117" s="21" t="str">
        <f t="shared" si="44"/>
        <v/>
      </c>
      <c r="BB117" s="21" t="str">
        <f t="shared" si="45"/>
        <v/>
      </c>
      <c r="BC117" s="21" t="str">
        <f t="shared" si="46"/>
        <v/>
      </c>
      <c r="BD117" s="21" t="str">
        <f t="shared" si="47"/>
        <v/>
      </c>
      <c r="BE117" s="21" t="str">
        <f t="shared" si="48"/>
        <v/>
      </c>
      <c r="BF117" s="21" t="str">
        <f t="shared" si="49"/>
        <v/>
      </c>
      <c r="BG117" s="21" t="str">
        <f t="shared" si="50"/>
        <v/>
      </c>
      <c r="BH117" s="21" t="str">
        <f t="shared" si="51"/>
        <v/>
      </c>
      <c r="BI117" s="21" t="str">
        <f t="shared" si="52"/>
        <v/>
      </c>
      <c r="BK117" s="43" t="e">
        <f>BL117/'التقرير الختامي'!$D$15</f>
        <v>#DIV/0!</v>
      </c>
      <c r="BL117" s="4">
        <f t="shared" si="53"/>
        <v>0</v>
      </c>
      <c r="BM117" s="4">
        <f t="shared" si="54"/>
        <v>0</v>
      </c>
      <c r="BN117" s="4">
        <f t="shared" si="55"/>
        <v>0</v>
      </c>
      <c r="BO117" s="240" t="str">
        <f t="shared" si="56"/>
        <v/>
      </c>
      <c r="BP117" s="4">
        <f t="shared" si="57"/>
        <v>0</v>
      </c>
      <c r="BS117" s="376">
        <f t="shared" si="58"/>
        <v>0</v>
      </c>
      <c r="BT117" s="376">
        <f t="shared" si="59"/>
        <v>0</v>
      </c>
      <c r="BW117" s="21">
        <f t="shared" si="61"/>
        <v>1</v>
      </c>
    </row>
    <row r="118" spans="1:75" x14ac:dyDescent="0.2">
      <c r="A118" s="375"/>
      <c r="B118" s="375"/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AL118" s="21">
        <f t="shared" si="31"/>
        <v>0</v>
      </c>
      <c r="AN118" s="21" t="str">
        <f t="shared" si="32"/>
        <v/>
      </c>
      <c r="AP118" s="21" t="str">
        <f t="shared" si="33"/>
        <v/>
      </c>
      <c r="AQ118" s="21" t="str">
        <f t="shared" si="34"/>
        <v/>
      </c>
      <c r="AR118" s="21" t="str">
        <f t="shared" si="35"/>
        <v/>
      </c>
      <c r="AS118" s="21" t="str">
        <f t="shared" si="36"/>
        <v/>
      </c>
      <c r="AT118" s="21" t="str">
        <f t="shared" si="37"/>
        <v/>
      </c>
      <c r="AU118" s="21" t="str">
        <f t="shared" si="38"/>
        <v/>
      </c>
      <c r="AV118" s="21" t="str">
        <f t="shared" si="39"/>
        <v/>
      </c>
      <c r="AW118" s="21" t="str">
        <f t="shared" si="40"/>
        <v/>
      </c>
      <c r="AX118" s="21" t="str">
        <f t="shared" si="41"/>
        <v/>
      </c>
      <c r="AY118" s="21" t="str">
        <f t="shared" si="42"/>
        <v/>
      </c>
      <c r="AZ118" s="21" t="str">
        <f t="shared" si="43"/>
        <v/>
      </c>
      <c r="BA118" s="21" t="str">
        <f t="shared" si="44"/>
        <v/>
      </c>
      <c r="BB118" s="21" t="str">
        <f t="shared" si="45"/>
        <v/>
      </c>
      <c r="BC118" s="21" t="str">
        <f t="shared" si="46"/>
        <v/>
      </c>
      <c r="BD118" s="21" t="str">
        <f t="shared" si="47"/>
        <v/>
      </c>
      <c r="BE118" s="21" t="str">
        <f t="shared" si="48"/>
        <v/>
      </c>
      <c r="BF118" s="21" t="str">
        <f t="shared" si="49"/>
        <v/>
      </c>
      <c r="BG118" s="21" t="str">
        <f t="shared" si="50"/>
        <v/>
      </c>
      <c r="BH118" s="21" t="str">
        <f t="shared" si="51"/>
        <v/>
      </c>
      <c r="BI118" s="21" t="str">
        <f t="shared" si="52"/>
        <v/>
      </c>
      <c r="BK118" s="43" t="e">
        <f>BL118/'التقرير الختامي'!$D$15</f>
        <v>#DIV/0!</v>
      </c>
      <c r="BL118" s="4">
        <f t="shared" si="53"/>
        <v>0</v>
      </c>
      <c r="BM118" s="4">
        <f t="shared" si="54"/>
        <v>0</v>
      </c>
      <c r="BN118" s="4">
        <f t="shared" si="55"/>
        <v>0</v>
      </c>
      <c r="BO118" s="240" t="str">
        <f t="shared" si="56"/>
        <v/>
      </c>
      <c r="BP118" s="4">
        <f t="shared" si="57"/>
        <v>0</v>
      </c>
      <c r="BS118" s="376">
        <f t="shared" si="58"/>
        <v>0</v>
      </c>
      <c r="BT118" s="376">
        <f t="shared" si="59"/>
        <v>0</v>
      </c>
      <c r="BW118" s="21">
        <f t="shared" si="61"/>
        <v>1</v>
      </c>
    </row>
    <row r="119" spans="1:75" x14ac:dyDescent="0.2">
      <c r="A119" s="375"/>
      <c r="B119" s="375"/>
      <c r="C119" s="375"/>
      <c r="D119" s="375"/>
      <c r="E119" s="375"/>
      <c r="F119" s="375"/>
      <c r="G119" s="375"/>
      <c r="H119" s="375"/>
      <c r="I119" s="375"/>
      <c r="J119" s="375"/>
      <c r="K119" s="375"/>
      <c r="L119" s="375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AL119" s="21">
        <f t="shared" si="31"/>
        <v>0</v>
      </c>
      <c r="AN119" s="21" t="str">
        <f t="shared" si="32"/>
        <v/>
      </c>
      <c r="AP119" s="21" t="str">
        <f t="shared" si="33"/>
        <v/>
      </c>
      <c r="AQ119" s="21" t="str">
        <f t="shared" si="34"/>
        <v/>
      </c>
      <c r="AR119" s="21" t="str">
        <f t="shared" si="35"/>
        <v/>
      </c>
      <c r="AS119" s="21" t="str">
        <f t="shared" si="36"/>
        <v/>
      </c>
      <c r="AT119" s="21" t="str">
        <f t="shared" si="37"/>
        <v/>
      </c>
      <c r="AU119" s="21" t="str">
        <f t="shared" si="38"/>
        <v/>
      </c>
      <c r="AV119" s="21" t="str">
        <f t="shared" si="39"/>
        <v/>
      </c>
      <c r="AW119" s="21" t="str">
        <f t="shared" si="40"/>
        <v/>
      </c>
      <c r="AX119" s="21" t="str">
        <f t="shared" si="41"/>
        <v/>
      </c>
      <c r="AY119" s="21" t="str">
        <f t="shared" si="42"/>
        <v/>
      </c>
      <c r="AZ119" s="21" t="str">
        <f t="shared" si="43"/>
        <v/>
      </c>
      <c r="BA119" s="21" t="str">
        <f t="shared" si="44"/>
        <v/>
      </c>
      <c r="BB119" s="21" t="str">
        <f t="shared" si="45"/>
        <v/>
      </c>
      <c r="BC119" s="21" t="str">
        <f t="shared" si="46"/>
        <v/>
      </c>
      <c r="BD119" s="21" t="str">
        <f t="shared" si="47"/>
        <v/>
      </c>
      <c r="BE119" s="21" t="str">
        <f t="shared" si="48"/>
        <v/>
      </c>
      <c r="BF119" s="21" t="str">
        <f t="shared" si="49"/>
        <v/>
      </c>
      <c r="BG119" s="21" t="str">
        <f t="shared" si="50"/>
        <v/>
      </c>
      <c r="BH119" s="21" t="str">
        <f t="shared" si="51"/>
        <v/>
      </c>
      <c r="BI119" s="21" t="str">
        <f t="shared" si="52"/>
        <v/>
      </c>
      <c r="BK119" s="43" t="e">
        <f>BL119/'التقرير الختامي'!$D$15</f>
        <v>#DIV/0!</v>
      </c>
      <c r="BL119" s="4">
        <f t="shared" si="53"/>
        <v>0</v>
      </c>
      <c r="BM119" s="4">
        <f t="shared" si="54"/>
        <v>0</v>
      </c>
      <c r="BN119" s="4">
        <f t="shared" si="55"/>
        <v>0</v>
      </c>
      <c r="BO119" s="240" t="str">
        <f t="shared" si="56"/>
        <v/>
      </c>
      <c r="BP119" s="4">
        <f t="shared" si="57"/>
        <v>0</v>
      </c>
      <c r="BS119" s="376">
        <f t="shared" si="58"/>
        <v>0</v>
      </c>
      <c r="BT119" s="376">
        <f t="shared" si="59"/>
        <v>0</v>
      </c>
      <c r="BW119" s="21">
        <f t="shared" si="61"/>
        <v>1</v>
      </c>
    </row>
    <row r="120" spans="1:75" x14ac:dyDescent="0.2">
      <c r="A120" s="375"/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AL120" s="21">
        <f t="shared" si="31"/>
        <v>0</v>
      </c>
      <c r="AN120" s="21" t="str">
        <f t="shared" si="32"/>
        <v/>
      </c>
      <c r="AP120" s="21" t="str">
        <f t="shared" si="33"/>
        <v/>
      </c>
      <c r="AQ120" s="21" t="str">
        <f t="shared" si="34"/>
        <v/>
      </c>
      <c r="AR120" s="21" t="str">
        <f t="shared" si="35"/>
        <v/>
      </c>
      <c r="AS120" s="21" t="str">
        <f t="shared" si="36"/>
        <v/>
      </c>
      <c r="AT120" s="21" t="str">
        <f t="shared" si="37"/>
        <v/>
      </c>
      <c r="AU120" s="21" t="str">
        <f t="shared" si="38"/>
        <v/>
      </c>
      <c r="AV120" s="21" t="str">
        <f t="shared" si="39"/>
        <v/>
      </c>
      <c r="AW120" s="21" t="str">
        <f t="shared" si="40"/>
        <v/>
      </c>
      <c r="AX120" s="21" t="str">
        <f t="shared" si="41"/>
        <v/>
      </c>
      <c r="AY120" s="21" t="str">
        <f t="shared" si="42"/>
        <v/>
      </c>
      <c r="AZ120" s="21" t="str">
        <f t="shared" si="43"/>
        <v/>
      </c>
      <c r="BA120" s="21" t="str">
        <f t="shared" si="44"/>
        <v/>
      </c>
      <c r="BB120" s="21" t="str">
        <f t="shared" si="45"/>
        <v/>
      </c>
      <c r="BC120" s="21" t="str">
        <f t="shared" si="46"/>
        <v/>
      </c>
      <c r="BD120" s="21" t="str">
        <f t="shared" si="47"/>
        <v/>
      </c>
      <c r="BE120" s="21" t="str">
        <f t="shared" si="48"/>
        <v/>
      </c>
      <c r="BF120" s="21" t="str">
        <f t="shared" si="49"/>
        <v/>
      </c>
      <c r="BG120" s="21" t="str">
        <f t="shared" si="50"/>
        <v/>
      </c>
      <c r="BH120" s="21" t="str">
        <f t="shared" si="51"/>
        <v/>
      </c>
      <c r="BI120" s="21" t="str">
        <f t="shared" si="52"/>
        <v/>
      </c>
      <c r="BK120" s="43" t="e">
        <f>BL120/'التقرير الختامي'!$D$15</f>
        <v>#DIV/0!</v>
      </c>
      <c r="BL120" s="4">
        <f t="shared" si="53"/>
        <v>0</v>
      </c>
      <c r="BM120" s="4">
        <f t="shared" si="54"/>
        <v>0</v>
      </c>
      <c r="BN120" s="4">
        <f t="shared" si="55"/>
        <v>0</v>
      </c>
      <c r="BO120" s="240" t="str">
        <f t="shared" si="56"/>
        <v/>
      </c>
      <c r="BP120" s="4">
        <f t="shared" si="57"/>
        <v>0</v>
      </c>
      <c r="BS120" s="376">
        <f t="shared" si="58"/>
        <v>0</v>
      </c>
      <c r="BT120" s="376">
        <f t="shared" si="59"/>
        <v>0</v>
      </c>
      <c r="BW120" s="21">
        <f t="shared" si="61"/>
        <v>1</v>
      </c>
    </row>
    <row r="121" spans="1:75" x14ac:dyDescent="0.2">
      <c r="A121" s="375"/>
      <c r="B121" s="375"/>
      <c r="C121" s="375"/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AL121" s="21">
        <f t="shared" si="31"/>
        <v>0</v>
      </c>
      <c r="AN121" s="21" t="str">
        <f t="shared" si="32"/>
        <v/>
      </c>
      <c r="AP121" s="21" t="str">
        <f t="shared" si="33"/>
        <v/>
      </c>
      <c r="AQ121" s="21" t="str">
        <f t="shared" si="34"/>
        <v/>
      </c>
      <c r="AR121" s="21" t="str">
        <f t="shared" si="35"/>
        <v/>
      </c>
      <c r="AS121" s="21" t="str">
        <f t="shared" si="36"/>
        <v/>
      </c>
      <c r="AT121" s="21" t="str">
        <f t="shared" si="37"/>
        <v/>
      </c>
      <c r="AU121" s="21" t="str">
        <f t="shared" si="38"/>
        <v/>
      </c>
      <c r="AV121" s="21" t="str">
        <f t="shared" si="39"/>
        <v/>
      </c>
      <c r="AW121" s="21" t="str">
        <f t="shared" si="40"/>
        <v/>
      </c>
      <c r="AX121" s="21" t="str">
        <f t="shared" si="41"/>
        <v/>
      </c>
      <c r="AY121" s="21" t="str">
        <f t="shared" si="42"/>
        <v/>
      </c>
      <c r="AZ121" s="21" t="str">
        <f t="shared" si="43"/>
        <v/>
      </c>
      <c r="BA121" s="21" t="str">
        <f t="shared" si="44"/>
        <v/>
      </c>
      <c r="BB121" s="21" t="str">
        <f t="shared" si="45"/>
        <v/>
      </c>
      <c r="BC121" s="21" t="str">
        <f t="shared" si="46"/>
        <v/>
      </c>
      <c r="BD121" s="21" t="str">
        <f t="shared" si="47"/>
        <v/>
      </c>
      <c r="BE121" s="21" t="str">
        <f t="shared" si="48"/>
        <v/>
      </c>
      <c r="BF121" s="21" t="str">
        <f t="shared" si="49"/>
        <v/>
      </c>
      <c r="BG121" s="21" t="str">
        <f t="shared" si="50"/>
        <v/>
      </c>
      <c r="BH121" s="21" t="str">
        <f t="shared" si="51"/>
        <v/>
      </c>
      <c r="BI121" s="21" t="str">
        <f t="shared" si="52"/>
        <v/>
      </c>
      <c r="BK121" s="43" t="e">
        <f>BL121/'التقرير الختامي'!$D$15</f>
        <v>#DIV/0!</v>
      </c>
      <c r="BL121" s="4">
        <f t="shared" si="53"/>
        <v>0</v>
      </c>
      <c r="BM121" s="4">
        <f t="shared" si="54"/>
        <v>0</v>
      </c>
      <c r="BN121" s="4">
        <f t="shared" si="55"/>
        <v>0</v>
      </c>
      <c r="BO121" s="240" t="str">
        <f t="shared" si="56"/>
        <v/>
      </c>
      <c r="BP121" s="4">
        <f t="shared" si="57"/>
        <v>0</v>
      </c>
      <c r="BS121" s="376">
        <f t="shared" si="58"/>
        <v>0</v>
      </c>
      <c r="BT121" s="376">
        <f t="shared" si="59"/>
        <v>0</v>
      </c>
      <c r="BW121" s="21">
        <f t="shared" si="61"/>
        <v>1</v>
      </c>
    </row>
    <row r="122" spans="1:75" x14ac:dyDescent="0.2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AL122" s="21">
        <f t="shared" si="31"/>
        <v>0</v>
      </c>
      <c r="AN122" s="21" t="str">
        <f t="shared" si="32"/>
        <v/>
      </c>
      <c r="AP122" s="21" t="str">
        <f t="shared" si="33"/>
        <v/>
      </c>
      <c r="AQ122" s="21" t="str">
        <f t="shared" si="34"/>
        <v/>
      </c>
      <c r="AR122" s="21" t="str">
        <f t="shared" si="35"/>
        <v/>
      </c>
      <c r="AS122" s="21" t="str">
        <f t="shared" si="36"/>
        <v/>
      </c>
      <c r="AT122" s="21" t="str">
        <f t="shared" si="37"/>
        <v/>
      </c>
      <c r="AU122" s="21" t="str">
        <f t="shared" si="38"/>
        <v/>
      </c>
      <c r="AV122" s="21" t="str">
        <f t="shared" si="39"/>
        <v/>
      </c>
      <c r="AW122" s="21" t="str">
        <f t="shared" si="40"/>
        <v/>
      </c>
      <c r="AX122" s="21" t="str">
        <f t="shared" si="41"/>
        <v/>
      </c>
      <c r="AY122" s="21" t="str">
        <f t="shared" si="42"/>
        <v/>
      </c>
      <c r="AZ122" s="21" t="str">
        <f t="shared" si="43"/>
        <v/>
      </c>
      <c r="BA122" s="21" t="str">
        <f t="shared" si="44"/>
        <v/>
      </c>
      <c r="BB122" s="21" t="str">
        <f t="shared" si="45"/>
        <v/>
      </c>
      <c r="BC122" s="21" t="str">
        <f t="shared" si="46"/>
        <v/>
      </c>
      <c r="BD122" s="21" t="str">
        <f t="shared" si="47"/>
        <v/>
      </c>
      <c r="BE122" s="21" t="str">
        <f t="shared" si="48"/>
        <v/>
      </c>
      <c r="BF122" s="21" t="str">
        <f t="shared" si="49"/>
        <v/>
      </c>
      <c r="BG122" s="21" t="str">
        <f t="shared" si="50"/>
        <v/>
      </c>
      <c r="BH122" s="21" t="str">
        <f t="shared" si="51"/>
        <v/>
      </c>
      <c r="BI122" s="21" t="str">
        <f t="shared" si="52"/>
        <v/>
      </c>
      <c r="BK122" s="43" t="e">
        <f>BL122/'التقرير الختامي'!$D$15</f>
        <v>#DIV/0!</v>
      </c>
      <c r="BL122" s="4">
        <f t="shared" si="53"/>
        <v>0</v>
      </c>
      <c r="BM122" s="4">
        <f t="shared" si="54"/>
        <v>0</v>
      </c>
      <c r="BN122" s="4">
        <f t="shared" si="55"/>
        <v>0</v>
      </c>
      <c r="BO122" s="240" t="str">
        <f t="shared" si="56"/>
        <v/>
      </c>
      <c r="BP122" s="4">
        <f t="shared" si="57"/>
        <v>0</v>
      </c>
      <c r="BS122" s="376">
        <f t="shared" si="58"/>
        <v>0</v>
      </c>
      <c r="BT122" s="376">
        <f t="shared" si="59"/>
        <v>0</v>
      </c>
      <c r="BW122" s="21">
        <f t="shared" si="61"/>
        <v>1</v>
      </c>
    </row>
    <row r="123" spans="1:75" x14ac:dyDescent="0.2">
      <c r="A123" s="375"/>
      <c r="B123" s="375"/>
      <c r="C123" s="375"/>
      <c r="D123" s="375"/>
      <c r="E123" s="375"/>
      <c r="F123" s="375"/>
      <c r="G123" s="375"/>
      <c r="H123" s="375"/>
      <c r="I123" s="375"/>
      <c r="J123" s="375"/>
      <c r="K123" s="375"/>
      <c r="L123" s="375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AL123" s="21">
        <f t="shared" si="31"/>
        <v>0</v>
      </c>
      <c r="AN123" s="21" t="str">
        <f t="shared" si="32"/>
        <v/>
      </c>
      <c r="AP123" s="21" t="str">
        <f t="shared" si="33"/>
        <v/>
      </c>
      <c r="AQ123" s="21" t="str">
        <f t="shared" si="34"/>
        <v/>
      </c>
      <c r="AR123" s="21" t="str">
        <f t="shared" si="35"/>
        <v/>
      </c>
      <c r="AS123" s="21" t="str">
        <f t="shared" si="36"/>
        <v/>
      </c>
      <c r="AT123" s="21" t="str">
        <f t="shared" si="37"/>
        <v/>
      </c>
      <c r="AU123" s="21" t="str">
        <f t="shared" si="38"/>
        <v/>
      </c>
      <c r="AV123" s="21" t="str">
        <f t="shared" si="39"/>
        <v/>
      </c>
      <c r="AW123" s="21" t="str">
        <f t="shared" si="40"/>
        <v/>
      </c>
      <c r="AX123" s="21" t="str">
        <f t="shared" si="41"/>
        <v/>
      </c>
      <c r="AY123" s="21" t="str">
        <f t="shared" si="42"/>
        <v/>
      </c>
      <c r="AZ123" s="21" t="str">
        <f t="shared" si="43"/>
        <v/>
      </c>
      <c r="BA123" s="21" t="str">
        <f t="shared" si="44"/>
        <v/>
      </c>
      <c r="BB123" s="21" t="str">
        <f t="shared" si="45"/>
        <v/>
      </c>
      <c r="BC123" s="21" t="str">
        <f t="shared" si="46"/>
        <v/>
      </c>
      <c r="BD123" s="21" t="str">
        <f t="shared" si="47"/>
        <v/>
      </c>
      <c r="BE123" s="21" t="str">
        <f t="shared" si="48"/>
        <v/>
      </c>
      <c r="BF123" s="21" t="str">
        <f t="shared" si="49"/>
        <v/>
      </c>
      <c r="BG123" s="21" t="str">
        <f t="shared" si="50"/>
        <v/>
      </c>
      <c r="BH123" s="21" t="str">
        <f t="shared" si="51"/>
        <v/>
      </c>
      <c r="BI123" s="21" t="str">
        <f t="shared" si="52"/>
        <v/>
      </c>
      <c r="BK123" s="43" t="e">
        <f>BL123/'التقرير الختامي'!$D$15</f>
        <v>#DIV/0!</v>
      </c>
      <c r="BL123" s="4">
        <f t="shared" si="53"/>
        <v>0</v>
      </c>
      <c r="BM123" s="4">
        <f t="shared" si="54"/>
        <v>0</v>
      </c>
      <c r="BN123" s="4">
        <f t="shared" si="55"/>
        <v>0</v>
      </c>
      <c r="BO123" s="240" t="str">
        <f t="shared" si="56"/>
        <v/>
      </c>
      <c r="BP123" s="4">
        <f t="shared" si="57"/>
        <v>0</v>
      </c>
      <c r="BS123" s="376">
        <f t="shared" si="58"/>
        <v>0</v>
      </c>
      <c r="BT123" s="376">
        <f t="shared" si="59"/>
        <v>0</v>
      </c>
      <c r="BW123" s="21">
        <f t="shared" si="61"/>
        <v>1</v>
      </c>
    </row>
    <row r="124" spans="1:75" x14ac:dyDescent="0.2">
      <c r="A124" s="375"/>
      <c r="B124" s="375"/>
      <c r="C124" s="375"/>
      <c r="D124" s="375"/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AL124" s="21">
        <f t="shared" si="31"/>
        <v>0</v>
      </c>
      <c r="AN124" s="21" t="str">
        <f t="shared" si="32"/>
        <v/>
      </c>
      <c r="AP124" s="21" t="str">
        <f t="shared" si="33"/>
        <v/>
      </c>
      <c r="AQ124" s="21" t="str">
        <f t="shared" si="34"/>
        <v/>
      </c>
      <c r="AR124" s="21" t="str">
        <f t="shared" si="35"/>
        <v/>
      </c>
      <c r="AS124" s="21" t="str">
        <f t="shared" si="36"/>
        <v/>
      </c>
      <c r="AT124" s="21" t="str">
        <f t="shared" si="37"/>
        <v/>
      </c>
      <c r="AU124" s="21" t="str">
        <f t="shared" si="38"/>
        <v/>
      </c>
      <c r="AV124" s="21" t="str">
        <f t="shared" si="39"/>
        <v/>
      </c>
      <c r="AW124" s="21" t="str">
        <f t="shared" si="40"/>
        <v/>
      </c>
      <c r="AX124" s="21" t="str">
        <f t="shared" si="41"/>
        <v/>
      </c>
      <c r="AY124" s="21" t="str">
        <f t="shared" si="42"/>
        <v/>
      </c>
      <c r="AZ124" s="21" t="str">
        <f t="shared" si="43"/>
        <v/>
      </c>
      <c r="BA124" s="21" t="str">
        <f t="shared" si="44"/>
        <v/>
      </c>
      <c r="BB124" s="21" t="str">
        <f t="shared" si="45"/>
        <v/>
      </c>
      <c r="BC124" s="21" t="str">
        <f t="shared" si="46"/>
        <v/>
      </c>
      <c r="BD124" s="21" t="str">
        <f t="shared" si="47"/>
        <v/>
      </c>
      <c r="BE124" s="21" t="str">
        <f t="shared" si="48"/>
        <v/>
      </c>
      <c r="BF124" s="21" t="str">
        <f t="shared" si="49"/>
        <v/>
      </c>
      <c r="BG124" s="21" t="str">
        <f t="shared" si="50"/>
        <v/>
      </c>
      <c r="BH124" s="21" t="str">
        <f t="shared" si="51"/>
        <v/>
      </c>
      <c r="BI124" s="21" t="str">
        <f t="shared" si="52"/>
        <v/>
      </c>
      <c r="BK124" s="43" t="e">
        <f>BL124/'التقرير الختامي'!$D$15</f>
        <v>#DIV/0!</v>
      </c>
      <c r="BL124" s="4">
        <f t="shared" si="53"/>
        <v>0</v>
      </c>
      <c r="BM124" s="4">
        <f t="shared" si="54"/>
        <v>0</v>
      </c>
      <c r="BN124" s="4">
        <f t="shared" si="55"/>
        <v>0</v>
      </c>
      <c r="BO124" s="240" t="str">
        <f t="shared" si="56"/>
        <v/>
      </c>
      <c r="BP124" s="4">
        <f t="shared" si="57"/>
        <v>0</v>
      </c>
      <c r="BS124" s="376">
        <f t="shared" si="58"/>
        <v>0</v>
      </c>
      <c r="BT124" s="376">
        <f t="shared" si="59"/>
        <v>0</v>
      </c>
      <c r="BW124" s="21">
        <f t="shared" si="61"/>
        <v>1</v>
      </c>
    </row>
    <row r="125" spans="1:75" x14ac:dyDescent="0.2">
      <c r="A125" s="375"/>
      <c r="B125" s="375"/>
      <c r="C125" s="375"/>
      <c r="D125" s="375"/>
      <c r="E125" s="375"/>
      <c r="F125" s="375"/>
      <c r="G125" s="375"/>
      <c r="H125" s="375"/>
      <c r="I125" s="375"/>
      <c r="J125" s="375"/>
      <c r="K125" s="375"/>
      <c r="L125" s="375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AL125" s="21">
        <f t="shared" si="31"/>
        <v>0</v>
      </c>
      <c r="AN125" s="21" t="str">
        <f t="shared" si="32"/>
        <v/>
      </c>
      <c r="AP125" s="21" t="str">
        <f t="shared" si="33"/>
        <v/>
      </c>
      <c r="AQ125" s="21" t="str">
        <f t="shared" si="34"/>
        <v/>
      </c>
      <c r="AR125" s="21" t="str">
        <f t="shared" si="35"/>
        <v/>
      </c>
      <c r="AS125" s="21" t="str">
        <f t="shared" si="36"/>
        <v/>
      </c>
      <c r="AT125" s="21" t="str">
        <f t="shared" si="37"/>
        <v/>
      </c>
      <c r="AU125" s="21" t="str">
        <f t="shared" si="38"/>
        <v/>
      </c>
      <c r="AV125" s="21" t="str">
        <f t="shared" si="39"/>
        <v/>
      </c>
      <c r="AW125" s="21" t="str">
        <f t="shared" si="40"/>
        <v/>
      </c>
      <c r="AX125" s="21" t="str">
        <f t="shared" si="41"/>
        <v/>
      </c>
      <c r="AY125" s="21" t="str">
        <f t="shared" si="42"/>
        <v/>
      </c>
      <c r="AZ125" s="21" t="str">
        <f t="shared" si="43"/>
        <v/>
      </c>
      <c r="BA125" s="21" t="str">
        <f t="shared" si="44"/>
        <v/>
      </c>
      <c r="BB125" s="21" t="str">
        <f t="shared" si="45"/>
        <v/>
      </c>
      <c r="BC125" s="21" t="str">
        <f t="shared" si="46"/>
        <v/>
      </c>
      <c r="BD125" s="21" t="str">
        <f t="shared" si="47"/>
        <v/>
      </c>
      <c r="BE125" s="21" t="str">
        <f t="shared" si="48"/>
        <v/>
      </c>
      <c r="BF125" s="21" t="str">
        <f t="shared" si="49"/>
        <v/>
      </c>
      <c r="BG125" s="21" t="str">
        <f t="shared" si="50"/>
        <v/>
      </c>
      <c r="BH125" s="21" t="str">
        <f t="shared" si="51"/>
        <v/>
      </c>
      <c r="BI125" s="21" t="str">
        <f t="shared" si="52"/>
        <v/>
      </c>
      <c r="BK125" s="43" t="e">
        <f>BL125/'التقرير الختامي'!$D$15</f>
        <v>#DIV/0!</v>
      </c>
      <c r="BL125" s="4">
        <f t="shared" si="53"/>
        <v>0</v>
      </c>
      <c r="BM125" s="4">
        <f t="shared" si="54"/>
        <v>0</v>
      </c>
      <c r="BN125" s="4">
        <f t="shared" si="55"/>
        <v>0</v>
      </c>
      <c r="BO125" s="240" t="str">
        <f t="shared" si="56"/>
        <v/>
      </c>
      <c r="BP125" s="4">
        <f t="shared" si="57"/>
        <v>0</v>
      </c>
      <c r="BS125" s="376">
        <f t="shared" si="58"/>
        <v>0</v>
      </c>
      <c r="BT125" s="376">
        <f t="shared" si="59"/>
        <v>0</v>
      </c>
      <c r="BW125" s="21">
        <f t="shared" si="61"/>
        <v>1</v>
      </c>
    </row>
    <row r="126" spans="1:75" x14ac:dyDescent="0.2">
      <c r="A126" s="375"/>
      <c r="B126" s="375"/>
      <c r="C126" s="375"/>
      <c r="D126" s="375"/>
      <c r="E126" s="375"/>
      <c r="F126" s="375"/>
      <c r="G126" s="375"/>
      <c r="H126" s="375"/>
      <c r="I126" s="375"/>
      <c r="J126" s="375"/>
      <c r="K126" s="375"/>
      <c r="L126" s="375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AL126" s="21">
        <f t="shared" si="31"/>
        <v>0</v>
      </c>
      <c r="AN126" s="21" t="str">
        <f t="shared" si="32"/>
        <v/>
      </c>
      <c r="AP126" s="21" t="str">
        <f t="shared" si="33"/>
        <v/>
      </c>
      <c r="AQ126" s="21" t="str">
        <f t="shared" si="34"/>
        <v/>
      </c>
      <c r="AR126" s="21" t="str">
        <f t="shared" si="35"/>
        <v/>
      </c>
      <c r="AS126" s="21" t="str">
        <f t="shared" si="36"/>
        <v/>
      </c>
      <c r="AT126" s="21" t="str">
        <f t="shared" si="37"/>
        <v/>
      </c>
      <c r="AU126" s="21" t="str">
        <f t="shared" si="38"/>
        <v/>
      </c>
      <c r="AV126" s="21" t="str">
        <f t="shared" si="39"/>
        <v/>
      </c>
      <c r="AW126" s="21" t="str">
        <f t="shared" si="40"/>
        <v/>
      </c>
      <c r="AX126" s="21" t="str">
        <f t="shared" si="41"/>
        <v/>
      </c>
      <c r="AY126" s="21" t="str">
        <f t="shared" si="42"/>
        <v/>
      </c>
      <c r="AZ126" s="21" t="str">
        <f t="shared" si="43"/>
        <v/>
      </c>
      <c r="BA126" s="21" t="str">
        <f t="shared" si="44"/>
        <v/>
      </c>
      <c r="BB126" s="21" t="str">
        <f t="shared" si="45"/>
        <v/>
      </c>
      <c r="BC126" s="21" t="str">
        <f t="shared" si="46"/>
        <v/>
      </c>
      <c r="BD126" s="21" t="str">
        <f t="shared" si="47"/>
        <v/>
      </c>
      <c r="BE126" s="21" t="str">
        <f t="shared" si="48"/>
        <v/>
      </c>
      <c r="BF126" s="21" t="str">
        <f t="shared" si="49"/>
        <v/>
      </c>
      <c r="BG126" s="21" t="str">
        <f t="shared" si="50"/>
        <v/>
      </c>
      <c r="BH126" s="21" t="str">
        <f t="shared" si="51"/>
        <v/>
      </c>
      <c r="BI126" s="21" t="str">
        <f t="shared" si="52"/>
        <v/>
      </c>
      <c r="BK126" s="43" t="e">
        <f>BL126/'التقرير الختامي'!$D$15</f>
        <v>#DIV/0!</v>
      </c>
      <c r="BL126" s="4">
        <f t="shared" si="53"/>
        <v>0</v>
      </c>
      <c r="BM126" s="4">
        <f t="shared" si="54"/>
        <v>0</v>
      </c>
      <c r="BN126" s="4">
        <f t="shared" si="55"/>
        <v>0</v>
      </c>
      <c r="BO126" s="240" t="str">
        <f t="shared" si="56"/>
        <v/>
      </c>
      <c r="BP126" s="4">
        <f t="shared" si="57"/>
        <v>0</v>
      </c>
      <c r="BS126" s="376">
        <f t="shared" si="58"/>
        <v>0</v>
      </c>
      <c r="BT126" s="376">
        <f t="shared" si="59"/>
        <v>0</v>
      </c>
      <c r="BW126" s="21">
        <f t="shared" si="61"/>
        <v>1</v>
      </c>
    </row>
    <row r="127" spans="1:75" x14ac:dyDescent="0.2">
      <c r="A127" s="375"/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AL127" s="21">
        <f t="shared" si="31"/>
        <v>0</v>
      </c>
      <c r="AN127" s="21" t="str">
        <f t="shared" si="32"/>
        <v/>
      </c>
      <c r="AP127" s="21" t="str">
        <f t="shared" si="33"/>
        <v/>
      </c>
      <c r="AQ127" s="21" t="str">
        <f t="shared" si="34"/>
        <v/>
      </c>
      <c r="AR127" s="21" t="str">
        <f t="shared" si="35"/>
        <v/>
      </c>
      <c r="AS127" s="21" t="str">
        <f t="shared" si="36"/>
        <v/>
      </c>
      <c r="AT127" s="21" t="str">
        <f t="shared" si="37"/>
        <v/>
      </c>
      <c r="AU127" s="21" t="str">
        <f t="shared" si="38"/>
        <v/>
      </c>
      <c r="AV127" s="21" t="str">
        <f t="shared" si="39"/>
        <v/>
      </c>
      <c r="AW127" s="21" t="str">
        <f t="shared" si="40"/>
        <v/>
      </c>
      <c r="AX127" s="21" t="str">
        <f t="shared" si="41"/>
        <v/>
      </c>
      <c r="AY127" s="21" t="str">
        <f t="shared" si="42"/>
        <v/>
      </c>
      <c r="AZ127" s="21" t="str">
        <f t="shared" si="43"/>
        <v/>
      </c>
      <c r="BA127" s="21" t="str">
        <f t="shared" si="44"/>
        <v/>
      </c>
      <c r="BB127" s="21" t="str">
        <f t="shared" si="45"/>
        <v/>
      </c>
      <c r="BC127" s="21" t="str">
        <f t="shared" si="46"/>
        <v/>
      </c>
      <c r="BD127" s="21" t="str">
        <f t="shared" si="47"/>
        <v/>
      </c>
      <c r="BE127" s="21" t="str">
        <f t="shared" si="48"/>
        <v/>
      </c>
      <c r="BF127" s="21" t="str">
        <f t="shared" si="49"/>
        <v/>
      </c>
      <c r="BG127" s="21" t="str">
        <f t="shared" si="50"/>
        <v/>
      </c>
      <c r="BH127" s="21" t="str">
        <f t="shared" si="51"/>
        <v/>
      </c>
      <c r="BI127" s="21" t="str">
        <f t="shared" si="52"/>
        <v/>
      </c>
      <c r="BK127" s="43" t="e">
        <f>BL127/'التقرير الختامي'!$D$15</f>
        <v>#DIV/0!</v>
      </c>
      <c r="BL127" s="4">
        <f t="shared" si="53"/>
        <v>0</v>
      </c>
      <c r="BM127" s="4">
        <f t="shared" si="54"/>
        <v>0</v>
      </c>
      <c r="BN127" s="4">
        <f t="shared" si="55"/>
        <v>0</v>
      </c>
      <c r="BO127" s="240" t="str">
        <f t="shared" si="56"/>
        <v/>
      </c>
      <c r="BP127" s="4">
        <f t="shared" si="57"/>
        <v>0</v>
      </c>
      <c r="BS127" s="376">
        <f t="shared" si="58"/>
        <v>0</v>
      </c>
      <c r="BT127" s="376">
        <f t="shared" si="59"/>
        <v>0</v>
      </c>
      <c r="BW127" s="21">
        <f t="shared" si="61"/>
        <v>1</v>
      </c>
    </row>
    <row r="128" spans="1:75" x14ac:dyDescent="0.2">
      <c r="A128" s="375"/>
      <c r="B128" s="375"/>
      <c r="C128" s="375"/>
      <c r="D128" s="375"/>
      <c r="E128" s="375"/>
      <c r="F128" s="375"/>
      <c r="G128" s="375"/>
      <c r="H128" s="375"/>
      <c r="I128" s="375"/>
      <c r="J128" s="375"/>
      <c r="K128" s="375"/>
      <c r="L128" s="375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AL128" s="21">
        <f t="shared" si="31"/>
        <v>0</v>
      </c>
      <c r="AN128" s="21" t="str">
        <f t="shared" si="32"/>
        <v/>
      </c>
      <c r="AP128" s="21" t="str">
        <f t="shared" si="33"/>
        <v/>
      </c>
      <c r="AQ128" s="21" t="str">
        <f t="shared" si="34"/>
        <v/>
      </c>
      <c r="AR128" s="21" t="str">
        <f t="shared" si="35"/>
        <v/>
      </c>
      <c r="AS128" s="21" t="str">
        <f t="shared" si="36"/>
        <v/>
      </c>
      <c r="AT128" s="21" t="str">
        <f t="shared" si="37"/>
        <v/>
      </c>
      <c r="AU128" s="21" t="str">
        <f t="shared" si="38"/>
        <v/>
      </c>
      <c r="AV128" s="21" t="str">
        <f t="shared" si="39"/>
        <v/>
      </c>
      <c r="AW128" s="21" t="str">
        <f t="shared" si="40"/>
        <v/>
      </c>
      <c r="AX128" s="21" t="str">
        <f t="shared" si="41"/>
        <v/>
      </c>
      <c r="AY128" s="21" t="str">
        <f t="shared" si="42"/>
        <v/>
      </c>
      <c r="AZ128" s="21" t="str">
        <f t="shared" si="43"/>
        <v/>
      </c>
      <c r="BA128" s="21" t="str">
        <f t="shared" si="44"/>
        <v/>
      </c>
      <c r="BB128" s="21" t="str">
        <f t="shared" si="45"/>
        <v/>
      </c>
      <c r="BC128" s="21" t="str">
        <f t="shared" si="46"/>
        <v/>
      </c>
      <c r="BD128" s="21" t="str">
        <f t="shared" si="47"/>
        <v/>
      </c>
      <c r="BE128" s="21" t="str">
        <f t="shared" si="48"/>
        <v/>
      </c>
      <c r="BF128" s="21" t="str">
        <f t="shared" si="49"/>
        <v/>
      </c>
      <c r="BG128" s="21" t="str">
        <f t="shared" si="50"/>
        <v/>
      </c>
      <c r="BH128" s="21" t="str">
        <f t="shared" si="51"/>
        <v/>
      </c>
      <c r="BI128" s="21" t="str">
        <f t="shared" si="52"/>
        <v/>
      </c>
      <c r="BK128" s="43" t="e">
        <f>BL128/'التقرير الختامي'!$D$15</f>
        <v>#DIV/0!</v>
      </c>
      <c r="BL128" s="4">
        <f t="shared" si="53"/>
        <v>0</v>
      </c>
      <c r="BM128" s="4">
        <f t="shared" si="54"/>
        <v>0</v>
      </c>
      <c r="BN128" s="4">
        <f t="shared" si="55"/>
        <v>0</v>
      </c>
      <c r="BO128" s="240" t="str">
        <f t="shared" si="56"/>
        <v/>
      </c>
      <c r="BP128" s="4">
        <f t="shared" si="57"/>
        <v>0</v>
      </c>
      <c r="BS128" s="376">
        <f t="shared" si="58"/>
        <v>0</v>
      </c>
      <c r="BT128" s="376">
        <f t="shared" si="59"/>
        <v>0</v>
      </c>
      <c r="BW128" s="21">
        <f t="shared" si="61"/>
        <v>1</v>
      </c>
    </row>
    <row r="129" spans="1:75" x14ac:dyDescent="0.2">
      <c r="A129" s="375"/>
      <c r="B129" s="375"/>
      <c r="C129" s="375"/>
      <c r="D129" s="375"/>
      <c r="E129" s="375"/>
      <c r="F129" s="375"/>
      <c r="G129" s="375"/>
      <c r="H129" s="375"/>
      <c r="I129" s="375"/>
      <c r="J129" s="375"/>
      <c r="K129" s="375"/>
      <c r="L129" s="375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AL129" s="21">
        <f t="shared" si="31"/>
        <v>0</v>
      </c>
      <c r="AN129" s="21" t="str">
        <f t="shared" si="32"/>
        <v/>
      </c>
      <c r="AP129" s="21" t="str">
        <f t="shared" si="33"/>
        <v/>
      </c>
      <c r="AQ129" s="21" t="str">
        <f t="shared" si="34"/>
        <v/>
      </c>
      <c r="AR129" s="21" t="str">
        <f t="shared" si="35"/>
        <v/>
      </c>
      <c r="AS129" s="21" t="str">
        <f t="shared" si="36"/>
        <v/>
      </c>
      <c r="AT129" s="21" t="str">
        <f t="shared" si="37"/>
        <v/>
      </c>
      <c r="AU129" s="21" t="str">
        <f t="shared" si="38"/>
        <v/>
      </c>
      <c r="AV129" s="21" t="str">
        <f t="shared" si="39"/>
        <v/>
      </c>
      <c r="AW129" s="21" t="str">
        <f t="shared" si="40"/>
        <v/>
      </c>
      <c r="AX129" s="21" t="str">
        <f t="shared" si="41"/>
        <v/>
      </c>
      <c r="AY129" s="21" t="str">
        <f t="shared" si="42"/>
        <v/>
      </c>
      <c r="AZ129" s="21" t="str">
        <f t="shared" si="43"/>
        <v/>
      </c>
      <c r="BA129" s="21" t="str">
        <f t="shared" si="44"/>
        <v/>
      </c>
      <c r="BB129" s="21" t="str">
        <f t="shared" si="45"/>
        <v/>
      </c>
      <c r="BC129" s="21" t="str">
        <f t="shared" si="46"/>
        <v/>
      </c>
      <c r="BD129" s="21" t="str">
        <f t="shared" si="47"/>
        <v/>
      </c>
      <c r="BE129" s="21" t="str">
        <f t="shared" si="48"/>
        <v/>
      </c>
      <c r="BF129" s="21" t="str">
        <f t="shared" si="49"/>
        <v/>
      </c>
      <c r="BG129" s="21" t="str">
        <f t="shared" si="50"/>
        <v/>
      </c>
      <c r="BH129" s="21" t="str">
        <f t="shared" si="51"/>
        <v/>
      </c>
      <c r="BI129" s="21" t="str">
        <f t="shared" si="52"/>
        <v/>
      </c>
      <c r="BK129" s="43" t="e">
        <f>BL129/'التقرير الختامي'!$D$15</f>
        <v>#DIV/0!</v>
      </c>
      <c r="BL129" s="4">
        <f t="shared" si="53"/>
        <v>0</v>
      </c>
      <c r="BM129" s="4">
        <f t="shared" si="54"/>
        <v>0</v>
      </c>
      <c r="BN129" s="4">
        <f t="shared" si="55"/>
        <v>0</v>
      </c>
      <c r="BO129" s="240" t="str">
        <f t="shared" si="56"/>
        <v/>
      </c>
      <c r="BP129" s="4">
        <f t="shared" si="57"/>
        <v>0</v>
      </c>
      <c r="BS129" s="376">
        <f t="shared" si="58"/>
        <v>0</v>
      </c>
      <c r="BT129" s="376">
        <f t="shared" si="59"/>
        <v>0</v>
      </c>
      <c r="BW129" s="21">
        <f t="shared" si="61"/>
        <v>1</v>
      </c>
    </row>
    <row r="130" spans="1:75" x14ac:dyDescent="0.2">
      <c r="A130" s="375"/>
      <c r="B130" s="375"/>
      <c r="C130" s="375"/>
      <c r="D130" s="375"/>
      <c r="E130" s="375"/>
      <c r="F130" s="375"/>
      <c r="G130" s="375"/>
      <c r="H130" s="375"/>
      <c r="I130" s="375"/>
      <c r="J130" s="375"/>
      <c r="K130" s="375"/>
      <c r="L130" s="375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AL130" s="21">
        <f t="shared" si="31"/>
        <v>0</v>
      </c>
      <c r="AN130" s="21" t="str">
        <f t="shared" si="32"/>
        <v/>
      </c>
      <c r="AP130" s="21" t="str">
        <f t="shared" si="33"/>
        <v/>
      </c>
      <c r="AQ130" s="21" t="str">
        <f t="shared" si="34"/>
        <v/>
      </c>
      <c r="AR130" s="21" t="str">
        <f t="shared" si="35"/>
        <v/>
      </c>
      <c r="AS130" s="21" t="str">
        <f t="shared" si="36"/>
        <v/>
      </c>
      <c r="AT130" s="21" t="str">
        <f t="shared" si="37"/>
        <v/>
      </c>
      <c r="AU130" s="21" t="str">
        <f t="shared" si="38"/>
        <v/>
      </c>
      <c r="AV130" s="21" t="str">
        <f t="shared" si="39"/>
        <v/>
      </c>
      <c r="AW130" s="21" t="str">
        <f t="shared" si="40"/>
        <v/>
      </c>
      <c r="AX130" s="21" t="str">
        <f t="shared" si="41"/>
        <v/>
      </c>
      <c r="AY130" s="21" t="str">
        <f t="shared" si="42"/>
        <v/>
      </c>
      <c r="AZ130" s="21" t="str">
        <f t="shared" si="43"/>
        <v/>
      </c>
      <c r="BA130" s="21" t="str">
        <f t="shared" si="44"/>
        <v/>
      </c>
      <c r="BB130" s="21" t="str">
        <f t="shared" si="45"/>
        <v/>
      </c>
      <c r="BC130" s="21" t="str">
        <f t="shared" si="46"/>
        <v/>
      </c>
      <c r="BD130" s="21" t="str">
        <f t="shared" si="47"/>
        <v/>
      </c>
      <c r="BE130" s="21" t="str">
        <f t="shared" si="48"/>
        <v/>
      </c>
      <c r="BF130" s="21" t="str">
        <f t="shared" si="49"/>
        <v/>
      </c>
      <c r="BG130" s="21" t="str">
        <f t="shared" si="50"/>
        <v/>
      </c>
      <c r="BH130" s="21" t="str">
        <f t="shared" si="51"/>
        <v/>
      </c>
      <c r="BI130" s="21" t="str">
        <f t="shared" si="52"/>
        <v/>
      </c>
      <c r="BK130" s="43" t="e">
        <f>BL130/'التقرير الختامي'!$D$15</f>
        <v>#DIV/0!</v>
      </c>
      <c r="BL130" s="4">
        <f t="shared" si="53"/>
        <v>0</v>
      </c>
      <c r="BM130" s="4">
        <f t="shared" si="54"/>
        <v>0</v>
      </c>
      <c r="BN130" s="4">
        <f t="shared" si="55"/>
        <v>0</v>
      </c>
      <c r="BO130" s="240" t="str">
        <f t="shared" si="56"/>
        <v/>
      </c>
      <c r="BP130" s="4">
        <f t="shared" si="57"/>
        <v>0</v>
      </c>
      <c r="BS130" s="376">
        <f t="shared" si="58"/>
        <v>0</v>
      </c>
      <c r="BT130" s="376">
        <f t="shared" si="59"/>
        <v>0</v>
      </c>
      <c r="BW130" s="21">
        <f t="shared" si="61"/>
        <v>1</v>
      </c>
    </row>
    <row r="131" spans="1:75" x14ac:dyDescent="0.2">
      <c r="A131" s="375"/>
      <c r="B131" s="375"/>
      <c r="C131" s="375"/>
      <c r="D131" s="375"/>
      <c r="E131" s="375"/>
      <c r="F131" s="375"/>
      <c r="G131" s="375"/>
      <c r="H131" s="375"/>
      <c r="I131" s="375"/>
      <c r="J131" s="375"/>
      <c r="K131" s="375"/>
      <c r="L131" s="375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AL131" s="21">
        <f t="shared" si="31"/>
        <v>0</v>
      </c>
      <c r="AN131" s="21" t="str">
        <f t="shared" si="32"/>
        <v/>
      </c>
      <c r="AP131" s="21" t="str">
        <f t="shared" si="33"/>
        <v/>
      </c>
      <c r="AQ131" s="21" t="str">
        <f t="shared" si="34"/>
        <v/>
      </c>
      <c r="AR131" s="21" t="str">
        <f t="shared" si="35"/>
        <v/>
      </c>
      <c r="AS131" s="21" t="str">
        <f t="shared" si="36"/>
        <v/>
      </c>
      <c r="AT131" s="21" t="str">
        <f t="shared" si="37"/>
        <v/>
      </c>
      <c r="AU131" s="21" t="str">
        <f t="shared" si="38"/>
        <v/>
      </c>
      <c r="AV131" s="21" t="str">
        <f t="shared" si="39"/>
        <v/>
      </c>
      <c r="AW131" s="21" t="str">
        <f t="shared" si="40"/>
        <v/>
      </c>
      <c r="AX131" s="21" t="str">
        <f t="shared" si="41"/>
        <v/>
      </c>
      <c r="AY131" s="21" t="str">
        <f t="shared" si="42"/>
        <v/>
      </c>
      <c r="AZ131" s="21" t="str">
        <f t="shared" si="43"/>
        <v/>
      </c>
      <c r="BA131" s="21" t="str">
        <f t="shared" si="44"/>
        <v/>
      </c>
      <c r="BB131" s="21" t="str">
        <f t="shared" si="45"/>
        <v/>
      </c>
      <c r="BC131" s="21" t="str">
        <f t="shared" si="46"/>
        <v/>
      </c>
      <c r="BD131" s="21" t="str">
        <f t="shared" si="47"/>
        <v/>
      </c>
      <c r="BE131" s="21" t="str">
        <f t="shared" si="48"/>
        <v/>
      </c>
      <c r="BF131" s="21" t="str">
        <f t="shared" si="49"/>
        <v/>
      </c>
      <c r="BG131" s="21" t="str">
        <f t="shared" si="50"/>
        <v/>
      </c>
      <c r="BH131" s="21" t="str">
        <f t="shared" si="51"/>
        <v/>
      </c>
      <c r="BI131" s="21" t="str">
        <f t="shared" si="52"/>
        <v/>
      </c>
      <c r="BK131" s="43" t="e">
        <f>BL131/'التقرير الختامي'!$D$15</f>
        <v>#DIV/0!</v>
      </c>
      <c r="BL131" s="4">
        <f t="shared" si="53"/>
        <v>0</v>
      </c>
      <c r="BM131" s="4">
        <f t="shared" si="54"/>
        <v>0</v>
      </c>
      <c r="BN131" s="4">
        <f t="shared" si="55"/>
        <v>0</v>
      </c>
      <c r="BO131" s="240" t="str">
        <f t="shared" si="56"/>
        <v/>
      </c>
      <c r="BP131" s="4">
        <f t="shared" si="57"/>
        <v>0</v>
      </c>
      <c r="BS131" s="376">
        <f t="shared" si="58"/>
        <v>0</v>
      </c>
      <c r="BT131" s="376">
        <f t="shared" si="59"/>
        <v>0</v>
      </c>
      <c r="BW131" s="21">
        <f t="shared" si="61"/>
        <v>1</v>
      </c>
    </row>
    <row r="132" spans="1:75" x14ac:dyDescent="0.2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AL132" s="21">
        <f t="shared" si="31"/>
        <v>0</v>
      </c>
      <c r="AN132" s="21" t="str">
        <f t="shared" si="32"/>
        <v/>
      </c>
      <c r="AP132" s="21" t="str">
        <f t="shared" si="33"/>
        <v/>
      </c>
      <c r="AQ132" s="21" t="str">
        <f t="shared" si="34"/>
        <v/>
      </c>
      <c r="AR132" s="21" t="str">
        <f t="shared" si="35"/>
        <v/>
      </c>
      <c r="AS132" s="21" t="str">
        <f t="shared" si="36"/>
        <v/>
      </c>
      <c r="AT132" s="21" t="str">
        <f t="shared" si="37"/>
        <v/>
      </c>
      <c r="AU132" s="21" t="str">
        <f t="shared" si="38"/>
        <v/>
      </c>
      <c r="AV132" s="21" t="str">
        <f t="shared" si="39"/>
        <v/>
      </c>
      <c r="AW132" s="21" t="str">
        <f t="shared" si="40"/>
        <v/>
      </c>
      <c r="AX132" s="21" t="str">
        <f t="shared" si="41"/>
        <v/>
      </c>
      <c r="AY132" s="21" t="str">
        <f t="shared" si="42"/>
        <v/>
      </c>
      <c r="AZ132" s="21" t="str">
        <f t="shared" si="43"/>
        <v/>
      </c>
      <c r="BA132" s="21" t="str">
        <f t="shared" si="44"/>
        <v/>
      </c>
      <c r="BB132" s="21" t="str">
        <f t="shared" si="45"/>
        <v/>
      </c>
      <c r="BC132" s="21" t="str">
        <f t="shared" si="46"/>
        <v/>
      </c>
      <c r="BD132" s="21" t="str">
        <f t="shared" si="47"/>
        <v/>
      </c>
      <c r="BE132" s="21" t="str">
        <f t="shared" si="48"/>
        <v/>
      </c>
      <c r="BF132" s="21" t="str">
        <f t="shared" si="49"/>
        <v/>
      </c>
      <c r="BG132" s="21" t="str">
        <f t="shared" si="50"/>
        <v/>
      </c>
      <c r="BH132" s="21" t="str">
        <f t="shared" si="51"/>
        <v/>
      </c>
      <c r="BI132" s="21" t="str">
        <f t="shared" si="52"/>
        <v/>
      </c>
      <c r="BK132" s="43" t="e">
        <f>BL132/'التقرير الختامي'!$D$15</f>
        <v>#DIV/0!</v>
      </c>
      <c r="BL132" s="4">
        <f t="shared" si="53"/>
        <v>0</v>
      </c>
      <c r="BM132" s="4">
        <f t="shared" si="54"/>
        <v>0</v>
      </c>
      <c r="BN132" s="4">
        <f t="shared" si="55"/>
        <v>0</v>
      </c>
      <c r="BO132" s="240" t="str">
        <f t="shared" si="56"/>
        <v/>
      </c>
      <c r="BP132" s="4">
        <f t="shared" si="57"/>
        <v>0</v>
      </c>
      <c r="BS132" s="376">
        <f t="shared" si="58"/>
        <v>0</v>
      </c>
      <c r="BT132" s="376">
        <f t="shared" si="59"/>
        <v>0</v>
      </c>
      <c r="BW132" s="21">
        <f t="shared" si="61"/>
        <v>1</v>
      </c>
    </row>
    <row r="133" spans="1:75" x14ac:dyDescent="0.2">
      <c r="A133" s="375"/>
      <c r="B133" s="375"/>
      <c r="C133" s="375"/>
      <c r="D133" s="375"/>
      <c r="E133" s="375"/>
      <c r="F133" s="375"/>
      <c r="G133" s="375"/>
      <c r="H133" s="375"/>
      <c r="I133" s="375"/>
      <c r="J133" s="375"/>
      <c r="K133" s="375"/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AL133" s="21">
        <f t="shared" si="31"/>
        <v>0</v>
      </c>
      <c r="AN133" s="21" t="str">
        <f t="shared" si="32"/>
        <v/>
      </c>
      <c r="AP133" s="21" t="str">
        <f t="shared" si="33"/>
        <v/>
      </c>
      <c r="AQ133" s="21" t="str">
        <f t="shared" si="34"/>
        <v/>
      </c>
      <c r="AR133" s="21" t="str">
        <f t="shared" si="35"/>
        <v/>
      </c>
      <c r="AS133" s="21" t="str">
        <f t="shared" si="36"/>
        <v/>
      </c>
      <c r="AT133" s="21" t="str">
        <f t="shared" si="37"/>
        <v/>
      </c>
      <c r="AU133" s="21" t="str">
        <f t="shared" si="38"/>
        <v/>
      </c>
      <c r="AV133" s="21" t="str">
        <f t="shared" si="39"/>
        <v/>
      </c>
      <c r="AW133" s="21" t="str">
        <f t="shared" si="40"/>
        <v/>
      </c>
      <c r="AX133" s="21" t="str">
        <f t="shared" si="41"/>
        <v/>
      </c>
      <c r="AY133" s="21" t="str">
        <f t="shared" si="42"/>
        <v/>
      </c>
      <c r="AZ133" s="21" t="str">
        <f t="shared" si="43"/>
        <v/>
      </c>
      <c r="BA133" s="21" t="str">
        <f t="shared" si="44"/>
        <v/>
      </c>
      <c r="BB133" s="21" t="str">
        <f t="shared" si="45"/>
        <v/>
      </c>
      <c r="BC133" s="21" t="str">
        <f t="shared" si="46"/>
        <v/>
      </c>
      <c r="BD133" s="21" t="str">
        <f t="shared" si="47"/>
        <v/>
      </c>
      <c r="BE133" s="21" t="str">
        <f t="shared" si="48"/>
        <v/>
      </c>
      <c r="BF133" s="21" t="str">
        <f t="shared" si="49"/>
        <v/>
      </c>
      <c r="BG133" s="21" t="str">
        <f t="shared" si="50"/>
        <v/>
      </c>
      <c r="BH133" s="21" t="str">
        <f t="shared" si="51"/>
        <v/>
      </c>
      <c r="BI133" s="21" t="str">
        <f t="shared" si="52"/>
        <v/>
      </c>
      <c r="BK133" s="43" t="e">
        <f>BL133/'التقرير الختامي'!$D$15</f>
        <v>#DIV/0!</v>
      </c>
      <c r="BL133" s="4">
        <f t="shared" si="53"/>
        <v>0</v>
      </c>
      <c r="BM133" s="4">
        <f t="shared" si="54"/>
        <v>0</v>
      </c>
      <c r="BN133" s="4">
        <f t="shared" si="55"/>
        <v>0</v>
      </c>
      <c r="BO133" s="240" t="str">
        <f t="shared" si="56"/>
        <v/>
      </c>
      <c r="BP133" s="4">
        <f t="shared" si="57"/>
        <v>0</v>
      </c>
      <c r="BS133" s="376">
        <f t="shared" si="58"/>
        <v>0</v>
      </c>
      <c r="BT133" s="376">
        <f t="shared" si="59"/>
        <v>0</v>
      </c>
      <c r="BW133" s="21">
        <f t="shared" si="61"/>
        <v>1</v>
      </c>
    </row>
    <row r="134" spans="1:75" x14ac:dyDescent="0.2">
      <c r="A134" s="375"/>
      <c r="B134" s="375"/>
      <c r="C134" s="375"/>
      <c r="D134" s="375"/>
      <c r="E134" s="375"/>
      <c r="F134" s="375"/>
      <c r="G134" s="375"/>
      <c r="H134" s="375"/>
      <c r="I134" s="375"/>
      <c r="J134" s="375"/>
      <c r="K134" s="375"/>
      <c r="L134" s="375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AL134" s="21">
        <f t="shared" si="31"/>
        <v>0</v>
      </c>
      <c r="AN134" s="21" t="str">
        <f t="shared" si="32"/>
        <v/>
      </c>
      <c r="AP134" s="21" t="str">
        <f t="shared" si="33"/>
        <v/>
      </c>
      <c r="AQ134" s="21" t="str">
        <f t="shared" si="34"/>
        <v/>
      </c>
      <c r="AR134" s="21" t="str">
        <f t="shared" si="35"/>
        <v/>
      </c>
      <c r="AS134" s="21" t="str">
        <f t="shared" si="36"/>
        <v/>
      </c>
      <c r="AT134" s="21" t="str">
        <f t="shared" si="37"/>
        <v/>
      </c>
      <c r="AU134" s="21" t="str">
        <f t="shared" si="38"/>
        <v/>
      </c>
      <c r="AV134" s="21" t="str">
        <f t="shared" si="39"/>
        <v/>
      </c>
      <c r="AW134" s="21" t="str">
        <f t="shared" si="40"/>
        <v/>
      </c>
      <c r="AX134" s="21" t="str">
        <f t="shared" si="41"/>
        <v/>
      </c>
      <c r="AY134" s="21" t="str">
        <f t="shared" si="42"/>
        <v/>
      </c>
      <c r="AZ134" s="21" t="str">
        <f t="shared" si="43"/>
        <v/>
      </c>
      <c r="BA134" s="21" t="str">
        <f t="shared" si="44"/>
        <v/>
      </c>
      <c r="BB134" s="21" t="str">
        <f t="shared" si="45"/>
        <v/>
      </c>
      <c r="BC134" s="21" t="str">
        <f t="shared" si="46"/>
        <v/>
      </c>
      <c r="BD134" s="21" t="str">
        <f t="shared" si="47"/>
        <v/>
      </c>
      <c r="BE134" s="21" t="str">
        <f t="shared" si="48"/>
        <v/>
      </c>
      <c r="BF134" s="21" t="str">
        <f t="shared" si="49"/>
        <v/>
      </c>
      <c r="BG134" s="21" t="str">
        <f t="shared" si="50"/>
        <v/>
      </c>
      <c r="BH134" s="21" t="str">
        <f t="shared" si="51"/>
        <v/>
      </c>
      <c r="BI134" s="21" t="str">
        <f t="shared" si="52"/>
        <v/>
      </c>
      <c r="BK134" s="43" t="e">
        <f>BL134/'التقرير الختامي'!$D$15</f>
        <v>#DIV/0!</v>
      </c>
      <c r="BL134" s="4">
        <f t="shared" si="53"/>
        <v>0</v>
      </c>
      <c r="BM134" s="4">
        <f t="shared" si="54"/>
        <v>0</v>
      </c>
      <c r="BN134" s="4">
        <f t="shared" si="55"/>
        <v>0</v>
      </c>
      <c r="BO134" s="240" t="str">
        <f t="shared" si="56"/>
        <v/>
      </c>
      <c r="BP134" s="4">
        <f t="shared" si="57"/>
        <v>0</v>
      </c>
      <c r="BS134" s="376">
        <f t="shared" si="58"/>
        <v>0</v>
      </c>
      <c r="BT134" s="376">
        <f t="shared" si="59"/>
        <v>0</v>
      </c>
      <c r="BW134" s="21">
        <f t="shared" si="61"/>
        <v>1</v>
      </c>
    </row>
    <row r="135" spans="1:75" x14ac:dyDescent="0.2">
      <c r="A135" s="375"/>
      <c r="B135" s="375"/>
      <c r="C135" s="375"/>
      <c r="D135" s="375"/>
      <c r="E135" s="375"/>
      <c r="F135" s="375"/>
      <c r="G135" s="375"/>
      <c r="H135" s="375"/>
      <c r="I135" s="375"/>
      <c r="J135" s="375"/>
      <c r="K135" s="375"/>
      <c r="L135" s="375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AL135" s="21">
        <f t="shared" si="31"/>
        <v>0</v>
      </c>
      <c r="AN135" s="21" t="str">
        <f t="shared" si="32"/>
        <v/>
      </c>
      <c r="AP135" s="21" t="str">
        <f t="shared" si="33"/>
        <v/>
      </c>
      <c r="AQ135" s="21" t="str">
        <f t="shared" si="34"/>
        <v/>
      </c>
      <c r="AR135" s="21" t="str">
        <f t="shared" si="35"/>
        <v/>
      </c>
      <c r="AS135" s="21" t="str">
        <f t="shared" si="36"/>
        <v/>
      </c>
      <c r="AT135" s="21" t="str">
        <f t="shared" si="37"/>
        <v/>
      </c>
      <c r="AU135" s="21" t="str">
        <f t="shared" si="38"/>
        <v/>
      </c>
      <c r="AV135" s="21" t="str">
        <f t="shared" si="39"/>
        <v/>
      </c>
      <c r="AW135" s="21" t="str">
        <f t="shared" si="40"/>
        <v/>
      </c>
      <c r="AX135" s="21" t="str">
        <f t="shared" si="41"/>
        <v/>
      </c>
      <c r="AY135" s="21" t="str">
        <f t="shared" si="42"/>
        <v/>
      </c>
      <c r="AZ135" s="21" t="str">
        <f t="shared" si="43"/>
        <v/>
      </c>
      <c r="BA135" s="21" t="str">
        <f t="shared" si="44"/>
        <v/>
      </c>
      <c r="BB135" s="21" t="str">
        <f t="shared" si="45"/>
        <v/>
      </c>
      <c r="BC135" s="21" t="str">
        <f t="shared" si="46"/>
        <v/>
      </c>
      <c r="BD135" s="21" t="str">
        <f t="shared" si="47"/>
        <v/>
      </c>
      <c r="BE135" s="21" t="str">
        <f t="shared" si="48"/>
        <v/>
      </c>
      <c r="BF135" s="21" t="str">
        <f t="shared" si="49"/>
        <v/>
      </c>
      <c r="BG135" s="21" t="str">
        <f t="shared" si="50"/>
        <v/>
      </c>
      <c r="BH135" s="21" t="str">
        <f t="shared" si="51"/>
        <v/>
      </c>
      <c r="BI135" s="21" t="str">
        <f t="shared" si="52"/>
        <v/>
      </c>
      <c r="BK135" s="43" t="e">
        <f>BL135/'التقرير الختامي'!$D$15</f>
        <v>#DIV/0!</v>
      </c>
      <c r="BL135" s="4">
        <f t="shared" si="53"/>
        <v>0</v>
      </c>
      <c r="BM135" s="4">
        <f t="shared" si="54"/>
        <v>0</v>
      </c>
      <c r="BN135" s="4">
        <f t="shared" si="55"/>
        <v>0</v>
      </c>
      <c r="BO135" s="240" t="str">
        <f t="shared" si="56"/>
        <v/>
      </c>
      <c r="BP135" s="4">
        <f t="shared" si="57"/>
        <v>0</v>
      </c>
      <c r="BS135" s="376">
        <f t="shared" si="58"/>
        <v>0</v>
      </c>
      <c r="BT135" s="376">
        <f t="shared" si="59"/>
        <v>0</v>
      </c>
      <c r="BW135" s="21">
        <f t="shared" si="61"/>
        <v>1</v>
      </c>
    </row>
    <row r="136" spans="1:75" x14ac:dyDescent="0.2">
      <c r="A136" s="375"/>
      <c r="B136" s="375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AL136" s="21">
        <f t="shared" ref="AL136:AL193" si="62">SUMIF(B136:U136,"&gt;0")</f>
        <v>0</v>
      </c>
      <c r="AN136" s="21" t="str">
        <f t="shared" ref="AN136:AN199" si="63">CONCATENATE(B136,C136,D136,E136,F136,G136,H136,I136,J136,K136,L136,M136,N136,O136,P136,Q136,R136,S136,T136,U136)</f>
        <v/>
      </c>
      <c r="AP136" s="21" t="str">
        <f t="shared" ref="AP136:AP199" si="64">IFERROR(FIND(0,AN136),"")</f>
        <v/>
      </c>
      <c r="AQ136" s="21" t="str">
        <f t="shared" ref="AQ136:AQ199" si="65">IFERROR(FIND(0,$AN136,FIND("0",$AN136)+1),"")</f>
        <v/>
      </c>
      <c r="AR136" s="21" t="str">
        <f t="shared" ref="AR136:AR199" si="66">IFERROR(FIND(0,$AN136,FIND("0",$AN136,FIND("0",$AN136)+1)+1),"")</f>
        <v/>
      </c>
      <c r="AS136" s="21" t="str">
        <f t="shared" ref="AS136:AS199" si="67">IFERROR(FIND(0,$AN136,FIND("0",$AN136,FIND("0",$AN136,FIND("0",$AN136)+1)+1)+1),"")</f>
        <v/>
      </c>
      <c r="AT136" s="21" t="str">
        <f t="shared" ref="AT136:AT199" si="68">IFERROR(FIND(0,$AN136,FIND("0",$AN136,FIND("0",$AN136,FIND("0",$AN136,FIND("0",$AN136)+1)+1)+1)+1),"")</f>
        <v/>
      </c>
      <c r="AU136" s="21" t="str">
        <f t="shared" ref="AU136:AU199" si="69">IFERROR(FIND(0,$AN136,FIND("0",$AN136,FIND("0",$AN136,FIND("0",$AN136,FIND("0",$AN136,FIND("0",$AN136)+1)+1)+1)+1)+1),"")</f>
        <v/>
      </c>
      <c r="AV136" s="21" t="str">
        <f t="shared" ref="AV136:AV199" si="70">IFERROR(FIND(0,$AN136,FIND("0",$AN136,FIND("0",$AN136,FIND("0",$AN136,FIND("0",$AN136,FIND("0",$AN136,FIND("0",$AN136)+1)+1)+1)+1)+1)+1),"")</f>
        <v/>
      </c>
      <c r="AW136" s="21" t="str">
        <f t="shared" ref="AW136:AW199" si="71">IFERROR(FIND(0,$AN136,FIND("0",$AN136,FIND("0",$AN136,FIND("0",$AN136,FIND("0",$AN136,FIND("0",$AN136,FIND("0",$AN136,FIND("0",$AN136)+1)+1)+1)+1)+1)+1)+1),"")</f>
        <v/>
      </c>
      <c r="AX136" s="21" t="str">
        <f t="shared" ref="AX136:AX199" si="72">IFERROR(FIND(0,$AN136,FIND("0",$AN136,FIND("0",$AN136,FIND("0",$AN136,FIND("0",$AN136,FIND("0",$AN136,FIND("0",$AN136,FIND("0",$AN136,FIND("0",$AN136)+1)+1)+1)+1)+1)+1)+1)+1),"")</f>
        <v/>
      </c>
      <c r="AY136" s="21" t="str">
        <f t="shared" ref="AY136:AY199" si="73">IFERROR(FIND(0,$AN136,FIND("0",$AN136,FIND("0",$AN136,FIND("0",$AN136,FIND("0",$AN136,FIND("0",$AN136,FIND("0",$AN136,FIND("0",$AN136,FIND("0",$AN136,FIND("0",$AN136)+1)+1)+1)+1)+1)+1)+1)+1)+1),"")</f>
        <v/>
      </c>
      <c r="AZ136" s="21" t="str">
        <f t="shared" ref="AZ136:AZ199" si="74">IFERROR(FIND(0,$AN136,FIND("0",$AN136,FIND("0",$AN136,FIND("0",$AN136,FIND("0",$AN136,FIND("0",$AN136,FIND("0",$AN136,FIND("0",$AN136,FIND("0",$AN136,FIND("0",$AN136,FIND("0",$AN136)+1)+1)+1)+1)+1)+1)+1)+1)+1)+1),"")</f>
        <v/>
      </c>
      <c r="BA136" s="21" t="str">
        <f t="shared" ref="BA136:BA199" si="75">IFERROR(FIND(0,$AN136,FIND("0",$AN136,FIND("0",$AN136,FIND("0",$AN136,FIND("0",$AN136,FIND("0",$AN136,FIND("0",$AN136,FIND("0",$AN136,FIND("0",$AN136,FIND("0",$AN136,FIND("0",$AN136,FIND("0",$AN136)+1)+1)+1)+1)+1)+1)+1)+1)+1)+1)+1),"")</f>
        <v/>
      </c>
      <c r="BB136" s="21" t="str">
        <f t="shared" ref="BB136:BB199" si="76">IFERROR(FIND(0,$AN136,FIND("0",$AN136,FIND("0",$AN136,FIND("0",$AN136,FIND("0",$AN136,FIND("0",$AN136,FIND("0",$AN136,FIND("0",$AN136,FIND("0",$AN136,FIND("0",$AN136,FIND("0",$AN136,FIND("0",$AN136,FIND("0",$AN136)+1)+1)+1)+1)+1)+1)+1)+1)+1)+1)+1)+1),"")</f>
        <v/>
      </c>
      <c r="BC136" s="21" t="str">
        <f t="shared" ref="BC136:BC199" si="77">IFERROR(FIND(0,$AN136,FIND("0",$AN136,FIND("0",$AN136,FIND("0",$AN136,FIND("0",$AN136,FIND("0",$AN136,FIND("0",$AN136,FIND("0",$AN136,FIND("0",$AN136,FIND("0",$AN136,FIND("0",$AN136,FIND("0",$AN136,FIND("0",$AN136,FIND("0",$AN136)+1)+1)+1)+1)+1)+1)+1)+1)+1)+1)+1)+1)+1),"")</f>
        <v/>
      </c>
      <c r="BD136" s="21" t="str">
        <f t="shared" ref="BD136:BD199" si="78">IFERROR(FIND(0,$AN136,FIND("0",$AN136,FIND("0",$AN136,FIND("0",$AN136,FIND("0",$AN136,FIND("0",$AN136,FIND("0",$AN136,FIND("0",$AN136,FIND("0",$AN136,FIND("0",$AN136,FIND("0",$AN136,FIND("0",$AN136,FIND("0",$AN136,FIND("0",$AN136,FIND("0",$AN136)+1)+1)+1)+1)+1)+1)+1)+1)+1)+1)+1)+1)+1)+1),"")</f>
        <v/>
      </c>
      <c r="BE136" s="21" t="str">
        <f t="shared" ref="BE136:BE199" si="79">IFERROR(FIND(0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,"")</f>
        <v/>
      </c>
      <c r="BF136" s="21" t="str">
        <f t="shared" ref="BF136:BF199" si="80">IFERROR(FIND(0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,"")</f>
        <v/>
      </c>
      <c r="BG136" s="21" t="str">
        <f t="shared" ref="BG136:BG199" si="81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,"")</f>
        <v/>
      </c>
      <c r="BH136" s="21" t="str">
        <f t="shared" ref="BH136:BH199" si="82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+1),"")</f>
        <v/>
      </c>
      <c r="BI136" s="21" t="str">
        <f t="shared" ref="BI136:BI199" si="83">IFERROR(FIND(0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,FIND("0",$AN136)+1)+1)+1)+1)+1)+1)+1)+1)+1)+1)+1)+1)+1)+1)+1)+1)+1)+1)+1),"")</f>
        <v/>
      </c>
      <c r="BK136" s="43" t="e">
        <f>BL136/'التقرير الختامي'!$D$15</f>
        <v>#DIV/0!</v>
      </c>
      <c r="BL136" s="4">
        <f t="shared" ref="BL136:BL199" si="84">COUNTIF(B136:U136,"&gt;=1")</f>
        <v>0</v>
      </c>
      <c r="BM136" s="4">
        <f t="shared" ref="BM136:BM199" si="85">COUNTIF(B136:U136,"=0")</f>
        <v>0</v>
      </c>
      <c r="BN136" s="4">
        <f t="shared" ref="BN136:BN199" si="86">SUM(BL136:BM136)</f>
        <v>0</v>
      </c>
      <c r="BO136" s="240" t="str">
        <f t="shared" ref="BO136:BO199" si="87">IFERROR(BL136/BN136,"")</f>
        <v/>
      </c>
      <c r="BP136" s="4">
        <f t="shared" ref="BP136:BP199" si="88">SUM(B136:U136)</f>
        <v>0</v>
      </c>
      <c r="BS136" s="376">
        <f t="shared" ref="BS136:BS199" si="89">V136</f>
        <v>0</v>
      </c>
      <c r="BT136" s="376">
        <f t="shared" ref="BT136:BT199" si="90">W136</f>
        <v>0</v>
      </c>
      <c r="BW136" s="21">
        <f t="shared" ref="BW136:BW199" si="91">IF(BL136&gt;0,"",IF(BN136=BM136,1,""))</f>
        <v>1</v>
      </c>
    </row>
    <row r="137" spans="1:75" x14ac:dyDescent="0.2">
      <c r="A137" s="375"/>
      <c r="B137" s="375"/>
      <c r="C137" s="375"/>
      <c r="D137" s="375"/>
      <c r="E137" s="375"/>
      <c r="F137" s="375"/>
      <c r="G137" s="375"/>
      <c r="H137" s="375"/>
      <c r="I137" s="375"/>
      <c r="J137" s="375"/>
      <c r="K137" s="375"/>
      <c r="L137" s="375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AL137" s="21">
        <f t="shared" si="62"/>
        <v>0</v>
      </c>
      <c r="AN137" s="21" t="str">
        <f t="shared" si="63"/>
        <v/>
      </c>
      <c r="AP137" s="21" t="str">
        <f t="shared" si="64"/>
        <v/>
      </c>
      <c r="AQ137" s="21" t="str">
        <f t="shared" si="65"/>
        <v/>
      </c>
      <c r="AR137" s="21" t="str">
        <f t="shared" si="66"/>
        <v/>
      </c>
      <c r="AS137" s="21" t="str">
        <f t="shared" si="67"/>
        <v/>
      </c>
      <c r="AT137" s="21" t="str">
        <f t="shared" si="68"/>
        <v/>
      </c>
      <c r="AU137" s="21" t="str">
        <f t="shared" si="69"/>
        <v/>
      </c>
      <c r="AV137" s="21" t="str">
        <f t="shared" si="70"/>
        <v/>
      </c>
      <c r="AW137" s="21" t="str">
        <f t="shared" si="71"/>
        <v/>
      </c>
      <c r="AX137" s="21" t="str">
        <f t="shared" si="72"/>
        <v/>
      </c>
      <c r="AY137" s="21" t="str">
        <f t="shared" si="73"/>
        <v/>
      </c>
      <c r="AZ137" s="21" t="str">
        <f t="shared" si="74"/>
        <v/>
      </c>
      <c r="BA137" s="21" t="str">
        <f t="shared" si="75"/>
        <v/>
      </c>
      <c r="BB137" s="21" t="str">
        <f t="shared" si="76"/>
        <v/>
      </c>
      <c r="BC137" s="21" t="str">
        <f t="shared" si="77"/>
        <v/>
      </c>
      <c r="BD137" s="21" t="str">
        <f t="shared" si="78"/>
        <v/>
      </c>
      <c r="BE137" s="21" t="str">
        <f t="shared" si="79"/>
        <v/>
      </c>
      <c r="BF137" s="21" t="str">
        <f t="shared" si="80"/>
        <v/>
      </c>
      <c r="BG137" s="21" t="str">
        <f t="shared" si="81"/>
        <v/>
      </c>
      <c r="BH137" s="21" t="str">
        <f t="shared" si="82"/>
        <v/>
      </c>
      <c r="BI137" s="21" t="str">
        <f t="shared" si="83"/>
        <v/>
      </c>
      <c r="BK137" s="43" t="e">
        <f>BL137/'التقرير الختامي'!$D$15</f>
        <v>#DIV/0!</v>
      </c>
      <c r="BL137" s="4">
        <f t="shared" si="84"/>
        <v>0</v>
      </c>
      <c r="BM137" s="4">
        <f t="shared" si="85"/>
        <v>0</v>
      </c>
      <c r="BN137" s="4">
        <f t="shared" si="86"/>
        <v>0</v>
      </c>
      <c r="BO137" s="240" t="str">
        <f t="shared" si="87"/>
        <v/>
      </c>
      <c r="BP137" s="4">
        <f t="shared" si="88"/>
        <v>0</v>
      </c>
      <c r="BS137" s="376">
        <f t="shared" si="89"/>
        <v>0</v>
      </c>
      <c r="BT137" s="376">
        <f t="shared" si="90"/>
        <v>0</v>
      </c>
      <c r="BW137" s="21">
        <f t="shared" si="91"/>
        <v>1</v>
      </c>
    </row>
    <row r="138" spans="1:75" x14ac:dyDescent="0.2">
      <c r="A138" s="375"/>
      <c r="B138" s="375"/>
      <c r="C138" s="375"/>
      <c r="D138" s="375"/>
      <c r="E138" s="375"/>
      <c r="F138" s="375"/>
      <c r="G138" s="375"/>
      <c r="H138" s="375"/>
      <c r="I138" s="375"/>
      <c r="J138" s="375"/>
      <c r="K138" s="375"/>
      <c r="L138" s="375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AL138" s="21">
        <f t="shared" si="62"/>
        <v>0</v>
      </c>
      <c r="AN138" s="21" t="str">
        <f t="shared" si="63"/>
        <v/>
      </c>
      <c r="AP138" s="21" t="str">
        <f t="shared" si="64"/>
        <v/>
      </c>
      <c r="AQ138" s="21" t="str">
        <f t="shared" si="65"/>
        <v/>
      </c>
      <c r="AR138" s="21" t="str">
        <f t="shared" si="66"/>
        <v/>
      </c>
      <c r="AS138" s="21" t="str">
        <f t="shared" si="67"/>
        <v/>
      </c>
      <c r="AT138" s="21" t="str">
        <f t="shared" si="68"/>
        <v/>
      </c>
      <c r="AU138" s="21" t="str">
        <f t="shared" si="69"/>
        <v/>
      </c>
      <c r="AV138" s="21" t="str">
        <f t="shared" si="70"/>
        <v/>
      </c>
      <c r="AW138" s="21" t="str">
        <f t="shared" si="71"/>
        <v/>
      </c>
      <c r="AX138" s="21" t="str">
        <f t="shared" si="72"/>
        <v/>
      </c>
      <c r="AY138" s="21" t="str">
        <f t="shared" si="73"/>
        <v/>
      </c>
      <c r="AZ138" s="21" t="str">
        <f t="shared" si="74"/>
        <v/>
      </c>
      <c r="BA138" s="21" t="str">
        <f t="shared" si="75"/>
        <v/>
      </c>
      <c r="BB138" s="21" t="str">
        <f t="shared" si="76"/>
        <v/>
      </c>
      <c r="BC138" s="21" t="str">
        <f t="shared" si="77"/>
        <v/>
      </c>
      <c r="BD138" s="21" t="str">
        <f t="shared" si="78"/>
        <v/>
      </c>
      <c r="BE138" s="21" t="str">
        <f t="shared" si="79"/>
        <v/>
      </c>
      <c r="BF138" s="21" t="str">
        <f t="shared" si="80"/>
        <v/>
      </c>
      <c r="BG138" s="21" t="str">
        <f t="shared" si="81"/>
        <v/>
      </c>
      <c r="BH138" s="21" t="str">
        <f t="shared" si="82"/>
        <v/>
      </c>
      <c r="BI138" s="21" t="str">
        <f t="shared" si="83"/>
        <v/>
      </c>
      <c r="BK138" s="43" t="e">
        <f>BL138/'التقرير الختامي'!$D$15</f>
        <v>#DIV/0!</v>
      </c>
      <c r="BL138" s="4">
        <f t="shared" si="84"/>
        <v>0</v>
      </c>
      <c r="BM138" s="4">
        <f t="shared" si="85"/>
        <v>0</v>
      </c>
      <c r="BN138" s="4">
        <f t="shared" si="86"/>
        <v>0</v>
      </c>
      <c r="BO138" s="240" t="str">
        <f t="shared" si="87"/>
        <v/>
      </c>
      <c r="BP138" s="4">
        <f t="shared" si="88"/>
        <v>0</v>
      </c>
      <c r="BS138" s="376">
        <f t="shared" si="89"/>
        <v>0</v>
      </c>
      <c r="BT138" s="376">
        <f t="shared" si="90"/>
        <v>0</v>
      </c>
      <c r="BW138" s="21">
        <f t="shared" si="91"/>
        <v>1</v>
      </c>
    </row>
    <row r="139" spans="1:75" x14ac:dyDescent="0.2">
      <c r="A139" s="375"/>
      <c r="B139" s="375"/>
      <c r="C139" s="375"/>
      <c r="D139" s="375"/>
      <c r="E139" s="375"/>
      <c r="F139" s="375"/>
      <c r="G139" s="375"/>
      <c r="H139" s="375"/>
      <c r="I139" s="375"/>
      <c r="J139" s="375"/>
      <c r="K139" s="375"/>
      <c r="L139" s="375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AL139" s="21">
        <f t="shared" si="62"/>
        <v>0</v>
      </c>
      <c r="AN139" s="21" t="str">
        <f t="shared" si="63"/>
        <v/>
      </c>
      <c r="AP139" s="21" t="str">
        <f t="shared" si="64"/>
        <v/>
      </c>
      <c r="AQ139" s="21" t="str">
        <f t="shared" si="65"/>
        <v/>
      </c>
      <c r="AR139" s="21" t="str">
        <f t="shared" si="66"/>
        <v/>
      </c>
      <c r="AS139" s="21" t="str">
        <f t="shared" si="67"/>
        <v/>
      </c>
      <c r="AT139" s="21" t="str">
        <f t="shared" si="68"/>
        <v/>
      </c>
      <c r="AU139" s="21" t="str">
        <f t="shared" si="69"/>
        <v/>
      </c>
      <c r="AV139" s="21" t="str">
        <f t="shared" si="70"/>
        <v/>
      </c>
      <c r="AW139" s="21" t="str">
        <f t="shared" si="71"/>
        <v/>
      </c>
      <c r="AX139" s="21" t="str">
        <f t="shared" si="72"/>
        <v/>
      </c>
      <c r="AY139" s="21" t="str">
        <f t="shared" si="73"/>
        <v/>
      </c>
      <c r="AZ139" s="21" t="str">
        <f t="shared" si="74"/>
        <v/>
      </c>
      <c r="BA139" s="21" t="str">
        <f t="shared" si="75"/>
        <v/>
      </c>
      <c r="BB139" s="21" t="str">
        <f t="shared" si="76"/>
        <v/>
      </c>
      <c r="BC139" s="21" t="str">
        <f t="shared" si="77"/>
        <v/>
      </c>
      <c r="BD139" s="21" t="str">
        <f t="shared" si="78"/>
        <v/>
      </c>
      <c r="BE139" s="21" t="str">
        <f t="shared" si="79"/>
        <v/>
      </c>
      <c r="BF139" s="21" t="str">
        <f t="shared" si="80"/>
        <v/>
      </c>
      <c r="BG139" s="21" t="str">
        <f t="shared" si="81"/>
        <v/>
      </c>
      <c r="BH139" s="21" t="str">
        <f t="shared" si="82"/>
        <v/>
      </c>
      <c r="BI139" s="21" t="str">
        <f t="shared" si="83"/>
        <v/>
      </c>
      <c r="BK139" s="43" t="e">
        <f>BL139/'التقرير الختامي'!$D$15</f>
        <v>#DIV/0!</v>
      </c>
      <c r="BL139" s="4">
        <f t="shared" si="84"/>
        <v>0</v>
      </c>
      <c r="BM139" s="4">
        <f t="shared" si="85"/>
        <v>0</v>
      </c>
      <c r="BN139" s="4">
        <f t="shared" si="86"/>
        <v>0</v>
      </c>
      <c r="BO139" s="240" t="str">
        <f t="shared" si="87"/>
        <v/>
      </c>
      <c r="BP139" s="4">
        <f t="shared" si="88"/>
        <v>0</v>
      </c>
      <c r="BS139" s="376">
        <f t="shared" si="89"/>
        <v>0</v>
      </c>
      <c r="BT139" s="376">
        <f t="shared" si="90"/>
        <v>0</v>
      </c>
      <c r="BW139" s="21">
        <f t="shared" si="91"/>
        <v>1</v>
      </c>
    </row>
    <row r="140" spans="1:75" x14ac:dyDescent="0.2">
      <c r="A140" s="375"/>
      <c r="B140" s="375"/>
      <c r="C140" s="375"/>
      <c r="D140" s="375"/>
      <c r="E140" s="375"/>
      <c r="F140" s="375"/>
      <c r="G140" s="375"/>
      <c r="H140" s="375"/>
      <c r="I140" s="375"/>
      <c r="J140" s="375"/>
      <c r="K140" s="375"/>
      <c r="L140" s="375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AL140" s="21">
        <f t="shared" si="62"/>
        <v>0</v>
      </c>
      <c r="AN140" s="21" t="str">
        <f t="shared" si="63"/>
        <v/>
      </c>
      <c r="AP140" s="21" t="str">
        <f t="shared" si="64"/>
        <v/>
      </c>
      <c r="AQ140" s="21" t="str">
        <f t="shared" si="65"/>
        <v/>
      </c>
      <c r="AR140" s="21" t="str">
        <f t="shared" si="66"/>
        <v/>
      </c>
      <c r="AS140" s="21" t="str">
        <f t="shared" si="67"/>
        <v/>
      </c>
      <c r="AT140" s="21" t="str">
        <f t="shared" si="68"/>
        <v/>
      </c>
      <c r="AU140" s="21" t="str">
        <f t="shared" si="69"/>
        <v/>
      </c>
      <c r="AV140" s="21" t="str">
        <f t="shared" si="70"/>
        <v/>
      </c>
      <c r="AW140" s="21" t="str">
        <f t="shared" si="71"/>
        <v/>
      </c>
      <c r="AX140" s="21" t="str">
        <f t="shared" si="72"/>
        <v/>
      </c>
      <c r="AY140" s="21" t="str">
        <f t="shared" si="73"/>
        <v/>
      </c>
      <c r="AZ140" s="21" t="str">
        <f t="shared" si="74"/>
        <v/>
      </c>
      <c r="BA140" s="21" t="str">
        <f t="shared" si="75"/>
        <v/>
      </c>
      <c r="BB140" s="21" t="str">
        <f t="shared" si="76"/>
        <v/>
      </c>
      <c r="BC140" s="21" t="str">
        <f t="shared" si="77"/>
        <v/>
      </c>
      <c r="BD140" s="21" t="str">
        <f t="shared" si="78"/>
        <v/>
      </c>
      <c r="BE140" s="21" t="str">
        <f t="shared" si="79"/>
        <v/>
      </c>
      <c r="BF140" s="21" t="str">
        <f t="shared" si="80"/>
        <v/>
      </c>
      <c r="BG140" s="21" t="str">
        <f t="shared" si="81"/>
        <v/>
      </c>
      <c r="BH140" s="21" t="str">
        <f t="shared" si="82"/>
        <v/>
      </c>
      <c r="BI140" s="21" t="str">
        <f t="shared" si="83"/>
        <v/>
      </c>
      <c r="BK140" s="43" t="e">
        <f>BL140/'التقرير الختامي'!$D$15</f>
        <v>#DIV/0!</v>
      </c>
      <c r="BL140" s="4">
        <f t="shared" si="84"/>
        <v>0</v>
      </c>
      <c r="BM140" s="4">
        <f t="shared" si="85"/>
        <v>0</v>
      </c>
      <c r="BN140" s="4">
        <f t="shared" si="86"/>
        <v>0</v>
      </c>
      <c r="BO140" s="240" t="str">
        <f t="shared" si="87"/>
        <v/>
      </c>
      <c r="BP140" s="4">
        <f t="shared" si="88"/>
        <v>0</v>
      </c>
      <c r="BS140" s="376">
        <f t="shared" si="89"/>
        <v>0</v>
      </c>
      <c r="BT140" s="376">
        <f t="shared" si="90"/>
        <v>0</v>
      </c>
      <c r="BW140" s="21">
        <f t="shared" si="91"/>
        <v>1</v>
      </c>
    </row>
    <row r="141" spans="1:75" x14ac:dyDescent="0.2">
      <c r="A141" s="375"/>
      <c r="B141" s="375"/>
      <c r="C141" s="375"/>
      <c r="D141" s="375"/>
      <c r="E141" s="375"/>
      <c r="F141" s="375"/>
      <c r="G141" s="375"/>
      <c r="H141" s="375"/>
      <c r="I141" s="375"/>
      <c r="J141" s="375"/>
      <c r="K141" s="375"/>
      <c r="L141" s="375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AL141" s="21">
        <f t="shared" si="62"/>
        <v>0</v>
      </c>
      <c r="AN141" s="21" t="str">
        <f t="shared" si="63"/>
        <v/>
      </c>
      <c r="AP141" s="21" t="str">
        <f t="shared" si="64"/>
        <v/>
      </c>
      <c r="AQ141" s="21" t="str">
        <f t="shared" si="65"/>
        <v/>
      </c>
      <c r="AR141" s="21" t="str">
        <f t="shared" si="66"/>
        <v/>
      </c>
      <c r="AS141" s="21" t="str">
        <f t="shared" si="67"/>
        <v/>
      </c>
      <c r="AT141" s="21" t="str">
        <f t="shared" si="68"/>
        <v/>
      </c>
      <c r="AU141" s="21" t="str">
        <f t="shared" si="69"/>
        <v/>
      </c>
      <c r="AV141" s="21" t="str">
        <f t="shared" si="70"/>
        <v/>
      </c>
      <c r="AW141" s="21" t="str">
        <f t="shared" si="71"/>
        <v/>
      </c>
      <c r="AX141" s="21" t="str">
        <f t="shared" si="72"/>
        <v/>
      </c>
      <c r="AY141" s="21" t="str">
        <f t="shared" si="73"/>
        <v/>
      </c>
      <c r="AZ141" s="21" t="str">
        <f t="shared" si="74"/>
        <v/>
      </c>
      <c r="BA141" s="21" t="str">
        <f t="shared" si="75"/>
        <v/>
      </c>
      <c r="BB141" s="21" t="str">
        <f t="shared" si="76"/>
        <v/>
      </c>
      <c r="BC141" s="21" t="str">
        <f t="shared" si="77"/>
        <v/>
      </c>
      <c r="BD141" s="21" t="str">
        <f t="shared" si="78"/>
        <v/>
      </c>
      <c r="BE141" s="21" t="str">
        <f t="shared" si="79"/>
        <v/>
      </c>
      <c r="BF141" s="21" t="str">
        <f t="shared" si="80"/>
        <v/>
      </c>
      <c r="BG141" s="21" t="str">
        <f t="shared" si="81"/>
        <v/>
      </c>
      <c r="BH141" s="21" t="str">
        <f t="shared" si="82"/>
        <v/>
      </c>
      <c r="BI141" s="21" t="str">
        <f t="shared" si="83"/>
        <v/>
      </c>
      <c r="BK141" s="43" t="e">
        <f>BL141/'التقرير الختامي'!$D$15</f>
        <v>#DIV/0!</v>
      </c>
      <c r="BL141" s="4">
        <f t="shared" si="84"/>
        <v>0</v>
      </c>
      <c r="BM141" s="4">
        <f t="shared" si="85"/>
        <v>0</v>
      </c>
      <c r="BN141" s="4">
        <f t="shared" si="86"/>
        <v>0</v>
      </c>
      <c r="BO141" s="240" t="str">
        <f t="shared" si="87"/>
        <v/>
      </c>
      <c r="BP141" s="4">
        <f t="shared" si="88"/>
        <v>0</v>
      </c>
      <c r="BS141" s="376">
        <f t="shared" si="89"/>
        <v>0</v>
      </c>
      <c r="BT141" s="376">
        <f t="shared" si="90"/>
        <v>0</v>
      </c>
      <c r="BW141" s="21">
        <f t="shared" si="91"/>
        <v>1</v>
      </c>
    </row>
    <row r="142" spans="1:75" x14ac:dyDescent="0.2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AL142" s="21">
        <f t="shared" si="62"/>
        <v>0</v>
      </c>
      <c r="AN142" s="21" t="str">
        <f t="shared" si="63"/>
        <v/>
      </c>
      <c r="AP142" s="21" t="str">
        <f t="shared" si="64"/>
        <v/>
      </c>
      <c r="AQ142" s="21" t="str">
        <f t="shared" si="65"/>
        <v/>
      </c>
      <c r="AR142" s="21" t="str">
        <f t="shared" si="66"/>
        <v/>
      </c>
      <c r="AS142" s="21" t="str">
        <f t="shared" si="67"/>
        <v/>
      </c>
      <c r="AT142" s="21" t="str">
        <f t="shared" si="68"/>
        <v/>
      </c>
      <c r="AU142" s="21" t="str">
        <f t="shared" si="69"/>
        <v/>
      </c>
      <c r="AV142" s="21" t="str">
        <f t="shared" si="70"/>
        <v/>
      </c>
      <c r="AW142" s="21" t="str">
        <f t="shared" si="71"/>
        <v/>
      </c>
      <c r="AX142" s="21" t="str">
        <f t="shared" si="72"/>
        <v/>
      </c>
      <c r="AY142" s="21" t="str">
        <f t="shared" si="73"/>
        <v/>
      </c>
      <c r="AZ142" s="21" t="str">
        <f t="shared" si="74"/>
        <v/>
      </c>
      <c r="BA142" s="21" t="str">
        <f t="shared" si="75"/>
        <v/>
      </c>
      <c r="BB142" s="21" t="str">
        <f t="shared" si="76"/>
        <v/>
      </c>
      <c r="BC142" s="21" t="str">
        <f t="shared" si="77"/>
        <v/>
      </c>
      <c r="BD142" s="21" t="str">
        <f t="shared" si="78"/>
        <v/>
      </c>
      <c r="BE142" s="21" t="str">
        <f t="shared" si="79"/>
        <v/>
      </c>
      <c r="BF142" s="21" t="str">
        <f t="shared" si="80"/>
        <v/>
      </c>
      <c r="BG142" s="21" t="str">
        <f t="shared" si="81"/>
        <v/>
      </c>
      <c r="BH142" s="21" t="str">
        <f t="shared" si="82"/>
        <v/>
      </c>
      <c r="BI142" s="21" t="str">
        <f t="shared" si="83"/>
        <v/>
      </c>
      <c r="BK142" s="43" t="e">
        <f>BL142/'التقرير الختامي'!$D$15</f>
        <v>#DIV/0!</v>
      </c>
      <c r="BL142" s="4">
        <f t="shared" si="84"/>
        <v>0</v>
      </c>
      <c r="BM142" s="4">
        <f t="shared" si="85"/>
        <v>0</v>
      </c>
      <c r="BN142" s="4">
        <f t="shared" si="86"/>
        <v>0</v>
      </c>
      <c r="BO142" s="240" t="str">
        <f t="shared" si="87"/>
        <v/>
      </c>
      <c r="BP142" s="4">
        <f t="shared" si="88"/>
        <v>0</v>
      </c>
      <c r="BS142" s="376">
        <f t="shared" si="89"/>
        <v>0</v>
      </c>
      <c r="BT142" s="376">
        <f t="shared" si="90"/>
        <v>0</v>
      </c>
      <c r="BW142" s="21">
        <f t="shared" si="91"/>
        <v>1</v>
      </c>
    </row>
    <row r="143" spans="1:75" x14ac:dyDescent="0.2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AL143" s="21">
        <f t="shared" si="62"/>
        <v>0</v>
      </c>
      <c r="AN143" s="21" t="str">
        <f t="shared" si="63"/>
        <v/>
      </c>
      <c r="AP143" s="21" t="str">
        <f t="shared" si="64"/>
        <v/>
      </c>
      <c r="AQ143" s="21" t="str">
        <f t="shared" si="65"/>
        <v/>
      </c>
      <c r="AR143" s="21" t="str">
        <f t="shared" si="66"/>
        <v/>
      </c>
      <c r="AS143" s="21" t="str">
        <f t="shared" si="67"/>
        <v/>
      </c>
      <c r="AT143" s="21" t="str">
        <f t="shared" si="68"/>
        <v/>
      </c>
      <c r="AU143" s="21" t="str">
        <f t="shared" si="69"/>
        <v/>
      </c>
      <c r="AV143" s="21" t="str">
        <f t="shared" si="70"/>
        <v/>
      </c>
      <c r="AW143" s="21" t="str">
        <f t="shared" si="71"/>
        <v/>
      </c>
      <c r="AX143" s="21" t="str">
        <f t="shared" si="72"/>
        <v/>
      </c>
      <c r="AY143" s="21" t="str">
        <f t="shared" si="73"/>
        <v/>
      </c>
      <c r="AZ143" s="21" t="str">
        <f t="shared" si="74"/>
        <v/>
      </c>
      <c r="BA143" s="21" t="str">
        <f t="shared" si="75"/>
        <v/>
      </c>
      <c r="BB143" s="21" t="str">
        <f t="shared" si="76"/>
        <v/>
      </c>
      <c r="BC143" s="21" t="str">
        <f t="shared" si="77"/>
        <v/>
      </c>
      <c r="BD143" s="21" t="str">
        <f t="shared" si="78"/>
        <v/>
      </c>
      <c r="BE143" s="21" t="str">
        <f t="shared" si="79"/>
        <v/>
      </c>
      <c r="BF143" s="21" t="str">
        <f t="shared" si="80"/>
        <v/>
      </c>
      <c r="BG143" s="21" t="str">
        <f t="shared" si="81"/>
        <v/>
      </c>
      <c r="BH143" s="21" t="str">
        <f t="shared" si="82"/>
        <v/>
      </c>
      <c r="BI143" s="21" t="str">
        <f t="shared" si="83"/>
        <v/>
      </c>
      <c r="BK143" s="43" t="e">
        <f>BL143/'التقرير الختامي'!$D$15</f>
        <v>#DIV/0!</v>
      </c>
      <c r="BL143" s="4">
        <f t="shared" si="84"/>
        <v>0</v>
      </c>
      <c r="BM143" s="4">
        <f t="shared" si="85"/>
        <v>0</v>
      </c>
      <c r="BN143" s="4">
        <f t="shared" si="86"/>
        <v>0</v>
      </c>
      <c r="BO143" s="240" t="str">
        <f t="shared" si="87"/>
        <v/>
      </c>
      <c r="BP143" s="4">
        <f t="shared" si="88"/>
        <v>0</v>
      </c>
      <c r="BS143" s="376">
        <f t="shared" si="89"/>
        <v>0</v>
      </c>
      <c r="BT143" s="376">
        <f t="shared" si="90"/>
        <v>0</v>
      </c>
      <c r="BW143" s="21">
        <f t="shared" si="91"/>
        <v>1</v>
      </c>
    </row>
    <row r="144" spans="1:75" x14ac:dyDescent="0.2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AL144" s="21">
        <f t="shared" si="62"/>
        <v>0</v>
      </c>
      <c r="AN144" s="21" t="str">
        <f t="shared" si="63"/>
        <v/>
      </c>
      <c r="AP144" s="21" t="str">
        <f t="shared" si="64"/>
        <v/>
      </c>
      <c r="AQ144" s="21" t="str">
        <f t="shared" si="65"/>
        <v/>
      </c>
      <c r="AR144" s="21" t="str">
        <f t="shared" si="66"/>
        <v/>
      </c>
      <c r="AS144" s="21" t="str">
        <f t="shared" si="67"/>
        <v/>
      </c>
      <c r="AT144" s="21" t="str">
        <f t="shared" si="68"/>
        <v/>
      </c>
      <c r="AU144" s="21" t="str">
        <f t="shared" si="69"/>
        <v/>
      </c>
      <c r="AV144" s="21" t="str">
        <f t="shared" si="70"/>
        <v/>
      </c>
      <c r="AW144" s="21" t="str">
        <f t="shared" si="71"/>
        <v/>
      </c>
      <c r="AX144" s="21" t="str">
        <f t="shared" si="72"/>
        <v/>
      </c>
      <c r="AY144" s="21" t="str">
        <f t="shared" si="73"/>
        <v/>
      </c>
      <c r="AZ144" s="21" t="str">
        <f t="shared" si="74"/>
        <v/>
      </c>
      <c r="BA144" s="21" t="str">
        <f t="shared" si="75"/>
        <v/>
      </c>
      <c r="BB144" s="21" t="str">
        <f t="shared" si="76"/>
        <v/>
      </c>
      <c r="BC144" s="21" t="str">
        <f t="shared" si="77"/>
        <v/>
      </c>
      <c r="BD144" s="21" t="str">
        <f t="shared" si="78"/>
        <v/>
      </c>
      <c r="BE144" s="21" t="str">
        <f t="shared" si="79"/>
        <v/>
      </c>
      <c r="BF144" s="21" t="str">
        <f t="shared" si="80"/>
        <v/>
      </c>
      <c r="BG144" s="21" t="str">
        <f t="shared" si="81"/>
        <v/>
      </c>
      <c r="BH144" s="21" t="str">
        <f t="shared" si="82"/>
        <v/>
      </c>
      <c r="BI144" s="21" t="str">
        <f t="shared" si="83"/>
        <v/>
      </c>
      <c r="BK144" s="43" t="e">
        <f>BL144/'التقرير الختامي'!$D$15</f>
        <v>#DIV/0!</v>
      </c>
      <c r="BL144" s="4">
        <f t="shared" si="84"/>
        <v>0</v>
      </c>
      <c r="BM144" s="4">
        <f t="shared" si="85"/>
        <v>0</v>
      </c>
      <c r="BN144" s="4">
        <f t="shared" si="86"/>
        <v>0</v>
      </c>
      <c r="BO144" s="240" t="str">
        <f t="shared" si="87"/>
        <v/>
      </c>
      <c r="BP144" s="4">
        <f t="shared" si="88"/>
        <v>0</v>
      </c>
      <c r="BS144" s="376">
        <f t="shared" si="89"/>
        <v>0</v>
      </c>
      <c r="BT144" s="376">
        <f t="shared" si="90"/>
        <v>0</v>
      </c>
      <c r="BW144" s="21">
        <f t="shared" si="91"/>
        <v>1</v>
      </c>
    </row>
    <row r="145" spans="1:75" x14ac:dyDescent="0.2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AL145" s="21">
        <f t="shared" si="62"/>
        <v>0</v>
      </c>
      <c r="AN145" s="21" t="str">
        <f t="shared" si="63"/>
        <v/>
      </c>
      <c r="AP145" s="21" t="str">
        <f t="shared" si="64"/>
        <v/>
      </c>
      <c r="AQ145" s="21" t="str">
        <f t="shared" si="65"/>
        <v/>
      </c>
      <c r="AR145" s="21" t="str">
        <f t="shared" si="66"/>
        <v/>
      </c>
      <c r="AS145" s="21" t="str">
        <f t="shared" si="67"/>
        <v/>
      </c>
      <c r="AT145" s="21" t="str">
        <f t="shared" si="68"/>
        <v/>
      </c>
      <c r="AU145" s="21" t="str">
        <f t="shared" si="69"/>
        <v/>
      </c>
      <c r="AV145" s="21" t="str">
        <f t="shared" si="70"/>
        <v/>
      </c>
      <c r="AW145" s="21" t="str">
        <f t="shared" si="71"/>
        <v/>
      </c>
      <c r="AX145" s="21" t="str">
        <f t="shared" si="72"/>
        <v/>
      </c>
      <c r="AY145" s="21" t="str">
        <f t="shared" si="73"/>
        <v/>
      </c>
      <c r="AZ145" s="21" t="str">
        <f t="shared" si="74"/>
        <v/>
      </c>
      <c r="BA145" s="21" t="str">
        <f t="shared" si="75"/>
        <v/>
      </c>
      <c r="BB145" s="21" t="str">
        <f t="shared" si="76"/>
        <v/>
      </c>
      <c r="BC145" s="21" t="str">
        <f t="shared" si="77"/>
        <v/>
      </c>
      <c r="BD145" s="21" t="str">
        <f t="shared" si="78"/>
        <v/>
      </c>
      <c r="BE145" s="21" t="str">
        <f t="shared" si="79"/>
        <v/>
      </c>
      <c r="BF145" s="21" t="str">
        <f t="shared" si="80"/>
        <v/>
      </c>
      <c r="BG145" s="21" t="str">
        <f t="shared" si="81"/>
        <v/>
      </c>
      <c r="BH145" s="21" t="str">
        <f t="shared" si="82"/>
        <v/>
      </c>
      <c r="BI145" s="21" t="str">
        <f t="shared" si="83"/>
        <v/>
      </c>
      <c r="BK145" s="43" t="e">
        <f>BL145/'التقرير الختامي'!$D$15</f>
        <v>#DIV/0!</v>
      </c>
      <c r="BL145" s="4">
        <f t="shared" si="84"/>
        <v>0</v>
      </c>
      <c r="BM145" s="4">
        <f t="shared" si="85"/>
        <v>0</v>
      </c>
      <c r="BN145" s="4">
        <f t="shared" si="86"/>
        <v>0</v>
      </c>
      <c r="BO145" s="240" t="str">
        <f t="shared" si="87"/>
        <v/>
      </c>
      <c r="BP145" s="4">
        <f t="shared" si="88"/>
        <v>0</v>
      </c>
      <c r="BS145" s="376">
        <f t="shared" si="89"/>
        <v>0</v>
      </c>
      <c r="BT145" s="376">
        <f t="shared" si="90"/>
        <v>0</v>
      </c>
      <c r="BW145" s="21">
        <f t="shared" si="91"/>
        <v>1</v>
      </c>
    </row>
    <row r="146" spans="1:75" x14ac:dyDescent="0.2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AL146" s="21">
        <f t="shared" si="62"/>
        <v>0</v>
      </c>
      <c r="AN146" s="21" t="str">
        <f t="shared" si="63"/>
        <v/>
      </c>
      <c r="AP146" s="21" t="str">
        <f t="shared" si="64"/>
        <v/>
      </c>
      <c r="AQ146" s="21" t="str">
        <f t="shared" si="65"/>
        <v/>
      </c>
      <c r="AR146" s="21" t="str">
        <f t="shared" si="66"/>
        <v/>
      </c>
      <c r="AS146" s="21" t="str">
        <f t="shared" si="67"/>
        <v/>
      </c>
      <c r="AT146" s="21" t="str">
        <f t="shared" si="68"/>
        <v/>
      </c>
      <c r="AU146" s="21" t="str">
        <f t="shared" si="69"/>
        <v/>
      </c>
      <c r="AV146" s="21" t="str">
        <f t="shared" si="70"/>
        <v/>
      </c>
      <c r="AW146" s="21" t="str">
        <f t="shared" si="71"/>
        <v/>
      </c>
      <c r="AX146" s="21" t="str">
        <f t="shared" si="72"/>
        <v/>
      </c>
      <c r="AY146" s="21" t="str">
        <f t="shared" si="73"/>
        <v/>
      </c>
      <c r="AZ146" s="21" t="str">
        <f t="shared" si="74"/>
        <v/>
      </c>
      <c r="BA146" s="21" t="str">
        <f t="shared" si="75"/>
        <v/>
      </c>
      <c r="BB146" s="21" t="str">
        <f t="shared" si="76"/>
        <v/>
      </c>
      <c r="BC146" s="21" t="str">
        <f t="shared" si="77"/>
        <v/>
      </c>
      <c r="BD146" s="21" t="str">
        <f t="shared" si="78"/>
        <v/>
      </c>
      <c r="BE146" s="21" t="str">
        <f t="shared" si="79"/>
        <v/>
      </c>
      <c r="BF146" s="21" t="str">
        <f t="shared" si="80"/>
        <v/>
      </c>
      <c r="BG146" s="21" t="str">
        <f t="shared" si="81"/>
        <v/>
      </c>
      <c r="BH146" s="21" t="str">
        <f t="shared" si="82"/>
        <v/>
      </c>
      <c r="BI146" s="21" t="str">
        <f t="shared" si="83"/>
        <v/>
      </c>
      <c r="BK146" s="43" t="e">
        <f>BL146/'التقرير الختامي'!$D$15</f>
        <v>#DIV/0!</v>
      </c>
      <c r="BL146" s="4">
        <f t="shared" si="84"/>
        <v>0</v>
      </c>
      <c r="BM146" s="4">
        <f t="shared" si="85"/>
        <v>0</v>
      </c>
      <c r="BN146" s="4">
        <f t="shared" si="86"/>
        <v>0</v>
      </c>
      <c r="BO146" s="240" t="str">
        <f t="shared" si="87"/>
        <v/>
      </c>
      <c r="BP146" s="4">
        <f t="shared" si="88"/>
        <v>0</v>
      </c>
      <c r="BS146" s="376">
        <f t="shared" si="89"/>
        <v>0</v>
      </c>
      <c r="BT146" s="376">
        <f t="shared" si="90"/>
        <v>0</v>
      </c>
      <c r="BW146" s="21">
        <f t="shared" si="91"/>
        <v>1</v>
      </c>
    </row>
    <row r="147" spans="1:75" x14ac:dyDescent="0.2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AL147" s="21">
        <f t="shared" si="62"/>
        <v>0</v>
      </c>
      <c r="AN147" s="21" t="str">
        <f t="shared" si="63"/>
        <v/>
      </c>
      <c r="AP147" s="21" t="str">
        <f t="shared" si="64"/>
        <v/>
      </c>
      <c r="AQ147" s="21" t="str">
        <f t="shared" si="65"/>
        <v/>
      </c>
      <c r="AR147" s="21" t="str">
        <f t="shared" si="66"/>
        <v/>
      </c>
      <c r="AS147" s="21" t="str">
        <f t="shared" si="67"/>
        <v/>
      </c>
      <c r="AT147" s="21" t="str">
        <f t="shared" si="68"/>
        <v/>
      </c>
      <c r="AU147" s="21" t="str">
        <f t="shared" si="69"/>
        <v/>
      </c>
      <c r="AV147" s="21" t="str">
        <f t="shared" si="70"/>
        <v/>
      </c>
      <c r="AW147" s="21" t="str">
        <f t="shared" si="71"/>
        <v/>
      </c>
      <c r="AX147" s="21" t="str">
        <f t="shared" si="72"/>
        <v/>
      </c>
      <c r="AY147" s="21" t="str">
        <f t="shared" si="73"/>
        <v/>
      </c>
      <c r="AZ147" s="21" t="str">
        <f t="shared" si="74"/>
        <v/>
      </c>
      <c r="BA147" s="21" t="str">
        <f t="shared" si="75"/>
        <v/>
      </c>
      <c r="BB147" s="21" t="str">
        <f t="shared" si="76"/>
        <v/>
      </c>
      <c r="BC147" s="21" t="str">
        <f t="shared" si="77"/>
        <v/>
      </c>
      <c r="BD147" s="21" t="str">
        <f t="shared" si="78"/>
        <v/>
      </c>
      <c r="BE147" s="21" t="str">
        <f t="shared" si="79"/>
        <v/>
      </c>
      <c r="BF147" s="21" t="str">
        <f t="shared" si="80"/>
        <v/>
      </c>
      <c r="BG147" s="21" t="str">
        <f t="shared" si="81"/>
        <v/>
      </c>
      <c r="BH147" s="21" t="str">
        <f t="shared" si="82"/>
        <v/>
      </c>
      <c r="BI147" s="21" t="str">
        <f t="shared" si="83"/>
        <v/>
      </c>
      <c r="BK147" s="43" t="e">
        <f>BL147/'التقرير الختامي'!$D$15</f>
        <v>#DIV/0!</v>
      </c>
      <c r="BL147" s="4">
        <f t="shared" si="84"/>
        <v>0</v>
      </c>
      <c r="BM147" s="4">
        <f t="shared" si="85"/>
        <v>0</v>
      </c>
      <c r="BN147" s="4">
        <f t="shared" si="86"/>
        <v>0</v>
      </c>
      <c r="BO147" s="240" t="str">
        <f t="shared" si="87"/>
        <v/>
      </c>
      <c r="BP147" s="4">
        <f t="shared" si="88"/>
        <v>0</v>
      </c>
      <c r="BS147" s="376">
        <f t="shared" si="89"/>
        <v>0</v>
      </c>
      <c r="BT147" s="376">
        <f t="shared" si="90"/>
        <v>0</v>
      </c>
      <c r="BW147" s="21">
        <f t="shared" si="91"/>
        <v>1</v>
      </c>
    </row>
    <row r="148" spans="1:75" x14ac:dyDescent="0.2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AL148" s="21">
        <f t="shared" si="62"/>
        <v>0</v>
      </c>
      <c r="AN148" s="21" t="str">
        <f t="shared" si="63"/>
        <v/>
      </c>
      <c r="AP148" s="21" t="str">
        <f t="shared" si="64"/>
        <v/>
      </c>
      <c r="AQ148" s="21" t="str">
        <f t="shared" si="65"/>
        <v/>
      </c>
      <c r="AR148" s="21" t="str">
        <f t="shared" si="66"/>
        <v/>
      </c>
      <c r="AS148" s="21" t="str">
        <f t="shared" si="67"/>
        <v/>
      </c>
      <c r="AT148" s="21" t="str">
        <f t="shared" si="68"/>
        <v/>
      </c>
      <c r="AU148" s="21" t="str">
        <f t="shared" si="69"/>
        <v/>
      </c>
      <c r="AV148" s="21" t="str">
        <f t="shared" si="70"/>
        <v/>
      </c>
      <c r="AW148" s="21" t="str">
        <f t="shared" si="71"/>
        <v/>
      </c>
      <c r="AX148" s="21" t="str">
        <f t="shared" si="72"/>
        <v/>
      </c>
      <c r="AY148" s="21" t="str">
        <f t="shared" si="73"/>
        <v/>
      </c>
      <c r="AZ148" s="21" t="str">
        <f t="shared" si="74"/>
        <v/>
      </c>
      <c r="BA148" s="21" t="str">
        <f t="shared" si="75"/>
        <v/>
      </c>
      <c r="BB148" s="21" t="str">
        <f t="shared" si="76"/>
        <v/>
      </c>
      <c r="BC148" s="21" t="str">
        <f t="shared" si="77"/>
        <v/>
      </c>
      <c r="BD148" s="21" t="str">
        <f t="shared" si="78"/>
        <v/>
      </c>
      <c r="BE148" s="21" t="str">
        <f t="shared" si="79"/>
        <v/>
      </c>
      <c r="BF148" s="21" t="str">
        <f t="shared" si="80"/>
        <v/>
      </c>
      <c r="BG148" s="21" t="str">
        <f t="shared" si="81"/>
        <v/>
      </c>
      <c r="BH148" s="21" t="str">
        <f t="shared" si="82"/>
        <v/>
      </c>
      <c r="BI148" s="21" t="str">
        <f t="shared" si="83"/>
        <v/>
      </c>
      <c r="BK148" s="43" t="e">
        <f>BL148/'التقرير الختامي'!$D$15</f>
        <v>#DIV/0!</v>
      </c>
      <c r="BL148" s="4">
        <f t="shared" si="84"/>
        <v>0</v>
      </c>
      <c r="BM148" s="4">
        <f t="shared" si="85"/>
        <v>0</v>
      </c>
      <c r="BN148" s="4">
        <f t="shared" si="86"/>
        <v>0</v>
      </c>
      <c r="BO148" s="240" t="str">
        <f t="shared" si="87"/>
        <v/>
      </c>
      <c r="BP148" s="4">
        <f t="shared" si="88"/>
        <v>0</v>
      </c>
      <c r="BS148" s="376">
        <f t="shared" si="89"/>
        <v>0</v>
      </c>
      <c r="BT148" s="376">
        <f t="shared" si="90"/>
        <v>0</v>
      </c>
      <c r="BW148" s="21">
        <f t="shared" si="91"/>
        <v>1</v>
      </c>
    </row>
    <row r="149" spans="1:75" x14ac:dyDescent="0.2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AL149" s="21">
        <f t="shared" si="62"/>
        <v>0</v>
      </c>
      <c r="AN149" s="21" t="str">
        <f t="shared" si="63"/>
        <v/>
      </c>
      <c r="AP149" s="21" t="str">
        <f t="shared" si="64"/>
        <v/>
      </c>
      <c r="AQ149" s="21" t="str">
        <f t="shared" si="65"/>
        <v/>
      </c>
      <c r="AR149" s="21" t="str">
        <f t="shared" si="66"/>
        <v/>
      </c>
      <c r="AS149" s="21" t="str">
        <f t="shared" si="67"/>
        <v/>
      </c>
      <c r="AT149" s="21" t="str">
        <f t="shared" si="68"/>
        <v/>
      </c>
      <c r="AU149" s="21" t="str">
        <f t="shared" si="69"/>
        <v/>
      </c>
      <c r="AV149" s="21" t="str">
        <f t="shared" si="70"/>
        <v/>
      </c>
      <c r="AW149" s="21" t="str">
        <f t="shared" si="71"/>
        <v/>
      </c>
      <c r="AX149" s="21" t="str">
        <f t="shared" si="72"/>
        <v/>
      </c>
      <c r="AY149" s="21" t="str">
        <f t="shared" si="73"/>
        <v/>
      </c>
      <c r="AZ149" s="21" t="str">
        <f t="shared" si="74"/>
        <v/>
      </c>
      <c r="BA149" s="21" t="str">
        <f t="shared" si="75"/>
        <v/>
      </c>
      <c r="BB149" s="21" t="str">
        <f t="shared" si="76"/>
        <v/>
      </c>
      <c r="BC149" s="21" t="str">
        <f t="shared" si="77"/>
        <v/>
      </c>
      <c r="BD149" s="21" t="str">
        <f t="shared" si="78"/>
        <v/>
      </c>
      <c r="BE149" s="21" t="str">
        <f t="shared" si="79"/>
        <v/>
      </c>
      <c r="BF149" s="21" t="str">
        <f t="shared" si="80"/>
        <v/>
      </c>
      <c r="BG149" s="21" t="str">
        <f t="shared" si="81"/>
        <v/>
      </c>
      <c r="BH149" s="21" t="str">
        <f t="shared" si="82"/>
        <v/>
      </c>
      <c r="BI149" s="21" t="str">
        <f t="shared" si="83"/>
        <v/>
      </c>
      <c r="BK149" s="43" t="e">
        <f>BL149/'التقرير الختامي'!$D$15</f>
        <v>#DIV/0!</v>
      </c>
      <c r="BL149" s="4">
        <f t="shared" si="84"/>
        <v>0</v>
      </c>
      <c r="BM149" s="4">
        <f t="shared" si="85"/>
        <v>0</v>
      </c>
      <c r="BN149" s="4">
        <f t="shared" si="86"/>
        <v>0</v>
      </c>
      <c r="BO149" s="240" t="str">
        <f t="shared" si="87"/>
        <v/>
      </c>
      <c r="BP149" s="4">
        <f t="shared" si="88"/>
        <v>0</v>
      </c>
      <c r="BS149" s="376">
        <f t="shared" si="89"/>
        <v>0</v>
      </c>
      <c r="BT149" s="376">
        <f t="shared" si="90"/>
        <v>0</v>
      </c>
      <c r="BW149" s="21">
        <f t="shared" si="91"/>
        <v>1</v>
      </c>
    </row>
    <row r="150" spans="1:75" x14ac:dyDescent="0.2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AL150" s="21">
        <f t="shared" si="62"/>
        <v>0</v>
      </c>
      <c r="AN150" s="21" t="str">
        <f t="shared" si="63"/>
        <v/>
      </c>
      <c r="AP150" s="21" t="str">
        <f t="shared" si="64"/>
        <v/>
      </c>
      <c r="AQ150" s="21" t="str">
        <f t="shared" si="65"/>
        <v/>
      </c>
      <c r="AR150" s="21" t="str">
        <f t="shared" si="66"/>
        <v/>
      </c>
      <c r="AS150" s="21" t="str">
        <f t="shared" si="67"/>
        <v/>
      </c>
      <c r="AT150" s="21" t="str">
        <f t="shared" si="68"/>
        <v/>
      </c>
      <c r="AU150" s="21" t="str">
        <f t="shared" si="69"/>
        <v/>
      </c>
      <c r="AV150" s="21" t="str">
        <f t="shared" si="70"/>
        <v/>
      </c>
      <c r="AW150" s="21" t="str">
        <f t="shared" si="71"/>
        <v/>
      </c>
      <c r="AX150" s="21" t="str">
        <f t="shared" si="72"/>
        <v/>
      </c>
      <c r="AY150" s="21" t="str">
        <f t="shared" si="73"/>
        <v/>
      </c>
      <c r="AZ150" s="21" t="str">
        <f t="shared" si="74"/>
        <v/>
      </c>
      <c r="BA150" s="21" t="str">
        <f t="shared" si="75"/>
        <v/>
      </c>
      <c r="BB150" s="21" t="str">
        <f t="shared" si="76"/>
        <v/>
      </c>
      <c r="BC150" s="21" t="str">
        <f t="shared" si="77"/>
        <v/>
      </c>
      <c r="BD150" s="21" t="str">
        <f t="shared" si="78"/>
        <v/>
      </c>
      <c r="BE150" s="21" t="str">
        <f t="shared" si="79"/>
        <v/>
      </c>
      <c r="BF150" s="21" t="str">
        <f t="shared" si="80"/>
        <v/>
      </c>
      <c r="BG150" s="21" t="str">
        <f t="shared" si="81"/>
        <v/>
      </c>
      <c r="BH150" s="21" t="str">
        <f t="shared" si="82"/>
        <v/>
      </c>
      <c r="BI150" s="21" t="str">
        <f t="shared" si="83"/>
        <v/>
      </c>
      <c r="BK150" s="43" t="e">
        <f>BL150/'التقرير الختامي'!$D$15</f>
        <v>#DIV/0!</v>
      </c>
      <c r="BL150" s="4">
        <f t="shared" si="84"/>
        <v>0</v>
      </c>
      <c r="BM150" s="4">
        <f t="shared" si="85"/>
        <v>0</v>
      </c>
      <c r="BN150" s="4">
        <f t="shared" si="86"/>
        <v>0</v>
      </c>
      <c r="BO150" s="240" t="str">
        <f t="shared" si="87"/>
        <v/>
      </c>
      <c r="BP150" s="4">
        <f t="shared" si="88"/>
        <v>0</v>
      </c>
      <c r="BS150" s="376">
        <f t="shared" si="89"/>
        <v>0</v>
      </c>
      <c r="BT150" s="376">
        <f t="shared" si="90"/>
        <v>0</v>
      </c>
      <c r="BW150" s="21">
        <f t="shared" si="91"/>
        <v>1</v>
      </c>
    </row>
    <row r="151" spans="1:75" x14ac:dyDescent="0.2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AL151" s="21">
        <f t="shared" si="62"/>
        <v>0</v>
      </c>
      <c r="AN151" s="21" t="str">
        <f t="shared" si="63"/>
        <v/>
      </c>
      <c r="AP151" s="21" t="str">
        <f t="shared" si="64"/>
        <v/>
      </c>
      <c r="AQ151" s="21" t="str">
        <f t="shared" si="65"/>
        <v/>
      </c>
      <c r="AR151" s="21" t="str">
        <f t="shared" si="66"/>
        <v/>
      </c>
      <c r="AS151" s="21" t="str">
        <f t="shared" si="67"/>
        <v/>
      </c>
      <c r="AT151" s="21" t="str">
        <f t="shared" si="68"/>
        <v/>
      </c>
      <c r="AU151" s="21" t="str">
        <f t="shared" si="69"/>
        <v/>
      </c>
      <c r="AV151" s="21" t="str">
        <f t="shared" si="70"/>
        <v/>
      </c>
      <c r="AW151" s="21" t="str">
        <f t="shared" si="71"/>
        <v/>
      </c>
      <c r="AX151" s="21" t="str">
        <f t="shared" si="72"/>
        <v/>
      </c>
      <c r="AY151" s="21" t="str">
        <f t="shared" si="73"/>
        <v/>
      </c>
      <c r="AZ151" s="21" t="str">
        <f t="shared" si="74"/>
        <v/>
      </c>
      <c r="BA151" s="21" t="str">
        <f t="shared" si="75"/>
        <v/>
      </c>
      <c r="BB151" s="21" t="str">
        <f t="shared" si="76"/>
        <v/>
      </c>
      <c r="BC151" s="21" t="str">
        <f t="shared" si="77"/>
        <v/>
      </c>
      <c r="BD151" s="21" t="str">
        <f t="shared" si="78"/>
        <v/>
      </c>
      <c r="BE151" s="21" t="str">
        <f t="shared" si="79"/>
        <v/>
      </c>
      <c r="BF151" s="21" t="str">
        <f t="shared" si="80"/>
        <v/>
      </c>
      <c r="BG151" s="21" t="str">
        <f t="shared" si="81"/>
        <v/>
      </c>
      <c r="BH151" s="21" t="str">
        <f t="shared" si="82"/>
        <v/>
      </c>
      <c r="BI151" s="21" t="str">
        <f t="shared" si="83"/>
        <v/>
      </c>
      <c r="BK151" s="43" t="e">
        <f>BL151/'التقرير الختامي'!$D$15</f>
        <v>#DIV/0!</v>
      </c>
      <c r="BL151" s="4">
        <f t="shared" si="84"/>
        <v>0</v>
      </c>
      <c r="BM151" s="4">
        <f t="shared" si="85"/>
        <v>0</v>
      </c>
      <c r="BN151" s="4">
        <f t="shared" si="86"/>
        <v>0</v>
      </c>
      <c r="BO151" s="240" t="str">
        <f t="shared" si="87"/>
        <v/>
      </c>
      <c r="BP151" s="4">
        <f t="shared" si="88"/>
        <v>0</v>
      </c>
      <c r="BS151" s="376">
        <f t="shared" si="89"/>
        <v>0</v>
      </c>
      <c r="BT151" s="376">
        <f t="shared" si="90"/>
        <v>0</v>
      </c>
      <c r="BW151" s="21">
        <f t="shared" si="91"/>
        <v>1</v>
      </c>
    </row>
    <row r="152" spans="1:75" x14ac:dyDescent="0.2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AL152" s="21">
        <f t="shared" si="62"/>
        <v>0</v>
      </c>
      <c r="AN152" s="21" t="str">
        <f t="shared" si="63"/>
        <v/>
      </c>
      <c r="AP152" s="21" t="str">
        <f t="shared" si="64"/>
        <v/>
      </c>
      <c r="AQ152" s="21" t="str">
        <f t="shared" si="65"/>
        <v/>
      </c>
      <c r="AR152" s="21" t="str">
        <f t="shared" si="66"/>
        <v/>
      </c>
      <c r="AS152" s="21" t="str">
        <f t="shared" si="67"/>
        <v/>
      </c>
      <c r="AT152" s="21" t="str">
        <f t="shared" si="68"/>
        <v/>
      </c>
      <c r="AU152" s="21" t="str">
        <f t="shared" si="69"/>
        <v/>
      </c>
      <c r="AV152" s="21" t="str">
        <f t="shared" si="70"/>
        <v/>
      </c>
      <c r="AW152" s="21" t="str">
        <f t="shared" si="71"/>
        <v/>
      </c>
      <c r="AX152" s="21" t="str">
        <f t="shared" si="72"/>
        <v/>
      </c>
      <c r="AY152" s="21" t="str">
        <f t="shared" si="73"/>
        <v/>
      </c>
      <c r="AZ152" s="21" t="str">
        <f t="shared" si="74"/>
        <v/>
      </c>
      <c r="BA152" s="21" t="str">
        <f t="shared" si="75"/>
        <v/>
      </c>
      <c r="BB152" s="21" t="str">
        <f t="shared" si="76"/>
        <v/>
      </c>
      <c r="BC152" s="21" t="str">
        <f t="shared" si="77"/>
        <v/>
      </c>
      <c r="BD152" s="21" t="str">
        <f t="shared" si="78"/>
        <v/>
      </c>
      <c r="BE152" s="21" t="str">
        <f t="shared" si="79"/>
        <v/>
      </c>
      <c r="BF152" s="21" t="str">
        <f t="shared" si="80"/>
        <v/>
      </c>
      <c r="BG152" s="21" t="str">
        <f t="shared" si="81"/>
        <v/>
      </c>
      <c r="BH152" s="21" t="str">
        <f t="shared" si="82"/>
        <v/>
      </c>
      <c r="BI152" s="21" t="str">
        <f t="shared" si="83"/>
        <v/>
      </c>
      <c r="BK152" s="43" t="e">
        <f>BL152/'التقرير الختامي'!$D$15</f>
        <v>#DIV/0!</v>
      </c>
      <c r="BL152" s="4">
        <f t="shared" si="84"/>
        <v>0</v>
      </c>
      <c r="BM152" s="4">
        <f t="shared" si="85"/>
        <v>0</v>
      </c>
      <c r="BN152" s="4">
        <f t="shared" si="86"/>
        <v>0</v>
      </c>
      <c r="BO152" s="240" t="str">
        <f t="shared" si="87"/>
        <v/>
      </c>
      <c r="BP152" s="4">
        <f t="shared" si="88"/>
        <v>0</v>
      </c>
      <c r="BS152" s="376">
        <f t="shared" si="89"/>
        <v>0</v>
      </c>
      <c r="BT152" s="376">
        <f t="shared" si="90"/>
        <v>0</v>
      </c>
      <c r="BW152" s="21">
        <f t="shared" si="91"/>
        <v>1</v>
      </c>
    </row>
    <row r="153" spans="1:75" x14ac:dyDescent="0.2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AL153" s="21">
        <f t="shared" si="62"/>
        <v>0</v>
      </c>
      <c r="AN153" s="21" t="str">
        <f t="shared" si="63"/>
        <v/>
      </c>
      <c r="AP153" s="21" t="str">
        <f t="shared" si="64"/>
        <v/>
      </c>
      <c r="AQ153" s="21" t="str">
        <f t="shared" si="65"/>
        <v/>
      </c>
      <c r="AR153" s="21" t="str">
        <f t="shared" si="66"/>
        <v/>
      </c>
      <c r="AS153" s="21" t="str">
        <f t="shared" si="67"/>
        <v/>
      </c>
      <c r="AT153" s="21" t="str">
        <f t="shared" si="68"/>
        <v/>
      </c>
      <c r="AU153" s="21" t="str">
        <f t="shared" si="69"/>
        <v/>
      </c>
      <c r="AV153" s="21" t="str">
        <f t="shared" si="70"/>
        <v/>
      </c>
      <c r="AW153" s="21" t="str">
        <f t="shared" si="71"/>
        <v/>
      </c>
      <c r="AX153" s="21" t="str">
        <f t="shared" si="72"/>
        <v/>
      </c>
      <c r="AY153" s="21" t="str">
        <f t="shared" si="73"/>
        <v/>
      </c>
      <c r="AZ153" s="21" t="str">
        <f t="shared" si="74"/>
        <v/>
      </c>
      <c r="BA153" s="21" t="str">
        <f t="shared" si="75"/>
        <v/>
      </c>
      <c r="BB153" s="21" t="str">
        <f t="shared" si="76"/>
        <v/>
      </c>
      <c r="BC153" s="21" t="str">
        <f t="shared" si="77"/>
        <v/>
      </c>
      <c r="BD153" s="21" t="str">
        <f t="shared" si="78"/>
        <v/>
      </c>
      <c r="BE153" s="21" t="str">
        <f t="shared" si="79"/>
        <v/>
      </c>
      <c r="BF153" s="21" t="str">
        <f t="shared" si="80"/>
        <v/>
      </c>
      <c r="BG153" s="21" t="str">
        <f t="shared" si="81"/>
        <v/>
      </c>
      <c r="BH153" s="21" t="str">
        <f t="shared" si="82"/>
        <v/>
      </c>
      <c r="BI153" s="21" t="str">
        <f t="shared" si="83"/>
        <v/>
      </c>
      <c r="BK153" s="43" t="e">
        <f>BL153/'التقرير الختامي'!$D$15</f>
        <v>#DIV/0!</v>
      </c>
      <c r="BL153" s="4">
        <f t="shared" si="84"/>
        <v>0</v>
      </c>
      <c r="BM153" s="4">
        <f t="shared" si="85"/>
        <v>0</v>
      </c>
      <c r="BN153" s="4">
        <f t="shared" si="86"/>
        <v>0</v>
      </c>
      <c r="BO153" s="240" t="str">
        <f t="shared" si="87"/>
        <v/>
      </c>
      <c r="BP153" s="4">
        <f t="shared" si="88"/>
        <v>0</v>
      </c>
      <c r="BS153" s="376">
        <f t="shared" si="89"/>
        <v>0</v>
      </c>
      <c r="BT153" s="376">
        <f t="shared" si="90"/>
        <v>0</v>
      </c>
      <c r="BW153" s="21">
        <f t="shared" si="91"/>
        <v>1</v>
      </c>
    </row>
    <row r="154" spans="1:75" x14ac:dyDescent="0.2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AL154" s="21">
        <f t="shared" si="62"/>
        <v>0</v>
      </c>
      <c r="AN154" s="21" t="str">
        <f t="shared" si="63"/>
        <v/>
      </c>
      <c r="AP154" s="21" t="str">
        <f t="shared" si="64"/>
        <v/>
      </c>
      <c r="AQ154" s="21" t="str">
        <f t="shared" si="65"/>
        <v/>
      </c>
      <c r="AR154" s="21" t="str">
        <f t="shared" si="66"/>
        <v/>
      </c>
      <c r="AS154" s="21" t="str">
        <f t="shared" si="67"/>
        <v/>
      </c>
      <c r="AT154" s="21" t="str">
        <f t="shared" si="68"/>
        <v/>
      </c>
      <c r="AU154" s="21" t="str">
        <f t="shared" si="69"/>
        <v/>
      </c>
      <c r="AV154" s="21" t="str">
        <f t="shared" si="70"/>
        <v/>
      </c>
      <c r="AW154" s="21" t="str">
        <f t="shared" si="71"/>
        <v/>
      </c>
      <c r="AX154" s="21" t="str">
        <f t="shared" si="72"/>
        <v/>
      </c>
      <c r="AY154" s="21" t="str">
        <f t="shared" si="73"/>
        <v/>
      </c>
      <c r="AZ154" s="21" t="str">
        <f t="shared" si="74"/>
        <v/>
      </c>
      <c r="BA154" s="21" t="str">
        <f t="shared" si="75"/>
        <v/>
      </c>
      <c r="BB154" s="21" t="str">
        <f t="shared" si="76"/>
        <v/>
      </c>
      <c r="BC154" s="21" t="str">
        <f t="shared" si="77"/>
        <v/>
      </c>
      <c r="BD154" s="21" t="str">
        <f t="shared" si="78"/>
        <v/>
      </c>
      <c r="BE154" s="21" t="str">
        <f t="shared" si="79"/>
        <v/>
      </c>
      <c r="BF154" s="21" t="str">
        <f t="shared" si="80"/>
        <v/>
      </c>
      <c r="BG154" s="21" t="str">
        <f t="shared" si="81"/>
        <v/>
      </c>
      <c r="BH154" s="21" t="str">
        <f t="shared" si="82"/>
        <v/>
      </c>
      <c r="BI154" s="21" t="str">
        <f t="shared" si="83"/>
        <v/>
      </c>
      <c r="BK154" s="43" t="e">
        <f>BL154/'التقرير الختامي'!$D$15</f>
        <v>#DIV/0!</v>
      </c>
      <c r="BL154" s="4">
        <f t="shared" si="84"/>
        <v>0</v>
      </c>
      <c r="BM154" s="4">
        <f t="shared" si="85"/>
        <v>0</v>
      </c>
      <c r="BN154" s="4">
        <f t="shared" si="86"/>
        <v>0</v>
      </c>
      <c r="BO154" s="240" t="str">
        <f t="shared" si="87"/>
        <v/>
      </c>
      <c r="BP154" s="4">
        <f t="shared" si="88"/>
        <v>0</v>
      </c>
      <c r="BS154" s="376">
        <f t="shared" si="89"/>
        <v>0</v>
      </c>
      <c r="BT154" s="376">
        <f t="shared" si="90"/>
        <v>0</v>
      </c>
      <c r="BW154" s="21">
        <f t="shared" si="91"/>
        <v>1</v>
      </c>
    </row>
    <row r="155" spans="1:75" x14ac:dyDescent="0.2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AL155" s="21">
        <f t="shared" si="62"/>
        <v>0</v>
      </c>
      <c r="AN155" s="21" t="str">
        <f t="shared" si="63"/>
        <v/>
      </c>
      <c r="AP155" s="21" t="str">
        <f t="shared" si="64"/>
        <v/>
      </c>
      <c r="AQ155" s="21" t="str">
        <f t="shared" si="65"/>
        <v/>
      </c>
      <c r="AR155" s="21" t="str">
        <f t="shared" si="66"/>
        <v/>
      </c>
      <c r="AS155" s="21" t="str">
        <f t="shared" si="67"/>
        <v/>
      </c>
      <c r="AT155" s="21" t="str">
        <f t="shared" si="68"/>
        <v/>
      </c>
      <c r="AU155" s="21" t="str">
        <f t="shared" si="69"/>
        <v/>
      </c>
      <c r="AV155" s="21" t="str">
        <f t="shared" si="70"/>
        <v/>
      </c>
      <c r="AW155" s="21" t="str">
        <f t="shared" si="71"/>
        <v/>
      </c>
      <c r="AX155" s="21" t="str">
        <f t="shared" si="72"/>
        <v/>
      </c>
      <c r="AY155" s="21" t="str">
        <f t="shared" si="73"/>
        <v/>
      </c>
      <c r="AZ155" s="21" t="str">
        <f t="shared" si="74"/>
        <v/>
      </c>
      <c r="BA155" s="21" t="str">
        <f t="shared" si="75"/>
        <v/>
      </c>
      <c r="BB155" s="21" t="str">
        <f t="shared" si="76"/>
        <v/>
      </c>
      <c r="BC155" s="21" t="str">
        <f t="shared" si="77"/>
        <v/>
      </c>
      <c r="BD155" s="21" t="str">
        <f t="shared" si="78"/>
        <v/>
      </c>
      <c r="BE155" s="21" t="str">
        <f t="shared" si="79"/>
        <v/>
      </c>
      <c r="BF155" s="21" t="str">
        <f t="shared" si="80"/>
        <v/>
      </c>
      <c r="BG155" s="21" t="str">
        <f t="shared" si="81"/>
        <v/>
      </c>
      <c r="BH155" s="21" t="str">
        <f t="shared" si="82"/>
        <v/>
      </c>
      <c r="BI155" s="21" t="str">
        <f t="shared" si="83"/>
        <v/>
      </c>
      <c r="BK155" s="43" t="e">
        <f>BL155/'التقرير الختامي'!$D$15</f>
        <v>#DIV/0!</v>
      </c>
      <c r="BL155" s="4">
        <f t="shared" si="84"/>
        <v>0</v>
      </c>
      <c r="BM155" s="4">
        <f t="shared" si="85"/>
        <v>0</v>
      </c>
      <c r="BN155" s="4">
        <f t="shared" si="86"/>
        <v>0</v>
      </c>
      <c r="BO155" s="240" t="str">
        <f t="shared" si="87"/>
        <v/>
      </c>
      <c r="BP155" s="4">
        <f t="shared" si="88"/>
        <v>0</v>
      </c>
      <c r="BS155" s="376">
        <f t="shared" si="89"/>
        <v>0</v>
      </c>
      <c r="BT155" s="376">
        <f t="shared" si="90"/>
        <v>0</v>
      </c>
      <c r="BW155" s="21">
        <f t="shared" si="91"/>
        <v>1</v>
      </c>
    </row>
    <row r="156" spans="1:75" x14ac:dyDescent="0.2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AL156" s="21">
        <f t="shared" si="62"/>
        <v>0</v>
      </c>
      <c r="AN156" s="21" t="str">
        <f t="shared" si="63"/>
        <v/>
      </c>
      <c r="AP156" s="21" t="str">
        <f t="shared" si="64"/>
        <v/>
      </c>
      <c r="AQ156" s="21" t="str">
        <f t="shared" si="65"/>
        <v/>
      </c>
      <c r="AR156" s="21" t="str">
        <f t="shared" si="66"/>
        <v/>
      </c>
      <c r="AS156" s="21" t="str">
        <f t="shared" si="67"/>
        <v/>
      </c>
      <c r="AT156" s="21" t="str">
        <f t="shared" si="68"/>
        <v/>
      </c>
      <c r="AU156" s="21" t="str">
        <f t="shared" si="69"/>
        <v/>
      </c>
      <c r="AV156" s="21" t="str">
        <f t="shared" si="70"/>
        <v/>
      </c>
      <c r="AW156" s="21" t="str">
        <f t="shared" si="71"/>
        <v/>
      </c>
      <c r="AX156" s="21" t="str">
        <f t="shared" si="72"/>
        <v/>
      </c>
      <c r="AY156" s="21" t="str">
        <f t="shared" si="73"/>
        <v/>
      </c>
      <c r="AZ156" s="21" t="str">
        <f t="shared" si="74"/>
        <v/>
      </c>
      <c r="BA156" s="21" t="str">
        <f t="shared" si="75"/>
        <v/>
      </c>
      <c r="BB156" s="21" t="str">
        <f t="shared" si="76"/>
        <v/>
      </c>
      <c r="BC156" s="21" t="str">
        <f t="shared" si="77"/>
        <v/>
      </c>
      <c r="BD156" s="21" t="str">
        <f t="shared" si="78"/>
        <v/>
      </c>
      <c r="BE156" s="21" t="str">
        <f t="shared" si="79"/>
        <v/>
      </c>
      <c r="BF156" s="21" t="str">
        <f t="shared" si="80"/>
        <v/>
      </c>
      <c r="BG156" s="21" t="str">
        <f t="shared" si="81"/>
        <v/>
      </c>
      <c r="BH156" s="21" t="str">
        <f t="shared" si="82"/>
        <v/>
      </c>
      <c r="BI156" s="21" t="str">
        <f t="shared" si="83"/>
        <v/>
      </c>
      <c r="BK156" s="43" t="e">
        <f>BL156/'التقرير الختامي'!$D$15</f>
        <v>#DIV/0!</v>
      </c>
      <c r="BL156" s="4">
        <f t="shared" si="84"/>
        <v>0</v>
      </c>
      <c r="BM156" s="4">
        <f t="shared" si="85"/>
        <v>0</v>
      </c>
      <c r="BN156" s="4">
        <f t="shared" si="86"/>
        <v>0</v>
      </c>
      <c r="BO156" s="240" t="str">
        <f t="shared" si="87"/>
        <v/>
      </c>
      <c r="BP156" s="4">
        <f t="shared" si="88"/>
        <v>0</v>
      </c>
      <c r="BS156" s="376">
        <f t="shared" si="89"/>
        <v>0</v>
      </c>
      <c r="BT156" s="376">
        <f t="shared" si="90"/>
        <v>0</v>
      </c>
      <c r="BW156" s="21">
        <f t="shared" si="91"/>
        <v>1</v>
      </c>
    </row>
    <row r="157" spans="1:75" x14ac:dyDescent="0.2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AL157" s="21">
        <f t="shared" si="62"/>
        <v>0</v>
      </c>
      <c r="AN157" s="21" t="str">
        <f t="shared" si="63"/>
        <v/>
      </c>
      <c r="AP157" s="21" t="str">
        <f t="shared" si="64"/>
        <v/>
      </c>
      <c r="AQ157" s="21" t="str">
        <f t="shared" si="65"/>
        <v/>
      </c>
      <c r="AR157" s="21" t="str">
        <f t="shared" si="66"/>
        <v/>
      </c>
      <c r="AS157" s="21" t="str">
        <f t="shared" si="67"/>
        <v/>
      </c>
      <c r="AT157" s="21" t="str">
        <f t="shared" si="68"/>
        <v/>
      </c>
      <c r="AU157" s="21" t="str">
        <f t="shared" si="69"/>
        <v/>
      </c>
      <c r="AV157" s="21" t="str">
        <f t="shared" si="70"/>
        <v/>
      </c>
      <c r="AW157" s="21" t="str">
        <f t="shared" si="71"/>
        <v/>
      </c>
      <c r="AX157" s="21" t="str">
        <f t="shared" si="72"/>
        <v/>
      </c>
      <c r="AY157" s="21" t="str">
        <f t="shared" si="73"/>
        <v/>
      </c>
      <c r="AZ157" s="21" t="str">
        <f t="shared" si="74"/>
        <v/>
      </c>
      <c r="BA157" s="21" t="str">
        <f t="shared" si="75"/>
        <v/>
      </c>
      <c r="BB157" s="21" t="str">
        <f t="shared" si="76"/>
        <v/>
      </c>
      <c r="BC157" s="21" t="str">
        <f t="shared" si="77"/>
        <v/>
      </c>
      <c r="BD157" s="21" t="str">
        <f t="shared" si="78"/>
        <v/>
      </c>
      <c r="BE157" s="21" t="str">
        <f t="shared" si="79"/>
        <v/>
      </c>
      <c r="BF157" s="21" t="str">
        <f t="shared" si="80"/>
        <v/>
      </c>
      <c r="BG157" s="21" t="str">
        <f t="shared" si="81"/>
        <v/>
      </c>
      <c r="BH157" s="21" t="str">
        <f t="shared" si="82"/>
        <v/>
      </c>
      <c r="BI157" s="21" t="str">
        <f t="shared" si="83"/>
        <v/>
      </c>
      <c r="BK157" s="43" t="e">
        <f>BL157/'التقرير الختامي'!$D$15</f>
        <v>#DIV/0!</v>
      </c>
      <c r="BL157" s="4">
        <f t="shared" si="84"/>
        <v>0</v>
      </c>
      <c r="BM157" s="4">
        <f t="shared" si="85"/>
        <v>0</v>
      </c>
      <c r="BN157" s="4">
        <f t="shared" si="86"/>
        <v>0</v>
      </c>
      <c r="BO157" s="240" t="str">
        <f t="shared" si="87"/>
        <v/>
      </c>
      <c r="BP157" s="4">
        <f t="shared" si="88"/>
        <v>0</v>
      </c>
      <c r="BS157" s="376">
        <f t="shared" si="89"/>
        <v>0</v>
      </c>
      <c r="BT157" s="376">
        <f t="shared" si="90"/>
        <v>0</v>
      </c>
      <c r="BW157" s="21">
        <f t="shared" si="91"/>
        <v>1</v>
      </c>
    </row>
    <row r="158" spans="1:75" x14ac:dyDescent="0.2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AL158" s="21">
        <f t="shared" si="62"/>
        <v>0</v>
      </c>
      <c r="AN158" s="21" t="str">
        <f t="shared" si="63"/>
        <v/>
      </c>
      <c r="AP158" s="21" t="str">
        <f t="shared" si="64"/>
        <v/>
      </c>
      <c r="AQ158" s="21" t="str">
        <f t="shared" si="65"/>
        <v/>
      </c>
      <c r="AR158" s="21" t="str">
        <f t="shared" si="66"/>
        <v/>
      </c>
      <c r="AS158" s="21" t="str">
        <f t="shared" si="67"/>
        <v/>
      </c>
      <c r="AT158" s="21" t="str">
        <f t="shared" si="68"/>
        <v/>
      </c>
      <c r="AU158" s="21" t="str">
        <f t="shared" si="69"/>
        <v/>
      </c>
      <c r="AV158" s="21" t="str">
        <f t="shared" si="70"/>
        <v/>
      </c>
      <c r="AW158" s="21" t="str">
        <f t="shared" si="71"/>
        <v/>
      </c>
      <c r="AX158" s="21" t="str">
        <f t="shared" si="72"/>
        <v/>
      </c>
      <c r="AY158" s="21" t="str">
        <f t="shared" si="73"/>
        <v/>
      </c>
      <c r="AZ158" s="21" t="str">
        <f t="shared" si="74"/>
        <v/>
      </c>
      <c r="BA158" s="21" t="str">
        <f t="shared" si="75"/>
        <v/>
      </c>
      <c r="BB158" s="21" t="str">
        <f t="shared" si="76"/>
        <v/>
      </c>
      <c r="BC158" s="21" t="str">
        <f t="shared" si="77"/>
        <v/>
      </c>
      <c r="BD158" s="21" t="str">
        <f t="shared" si="78"/>
        <v/>
      </c>
      <c r="BE158" s="21" t="str">
        <f t="shared" si="79"/>
        <v/>
      </c>
      <c r="BF158" s="21" t="str">
        <f t="shared" si="80"/>
        <v/>
      </c>
      <c r="BG158" s="21" t="str">
        <f t="shared" si="81"/>
        <v/>
      </c>
      <c r="BH158" s="21" t="str">
        <f t="shared" si="82"/>
        <v/>
      </c>
      <c r="BI158" s="21" t="str">
        <f t="shared" si="83"/>
        <v/>
      </c>
      <c r="BK158" s="43" t="e">
        <f>BL158/'التقرير الختامي'!$D$15</f>
        <v>#DIV/0!</v>
      </c>
      <c r="BL158" s="4">
        <f t="shared" si="84"/>
        <v>0</v>
      </c>
      <c r="BM158" s="4">
        <f t="shared" si="85"/>
        <v>0</v>
      </c>
      <c r="BN158" s="4">
        <f t="shared" si="86"/>
        <v>0</v>
      </c>
      <c r="BO158" s="240" t="str">
        <f t="shared" si="87"/>
        <v/>
      </c>
      <c r="BP158" s="4">
        <f t="shared" si="88"/>
        <v>0</v>
      </c>
      <c r="BS158" s="376">
        <f t="shared" si="89"/>
        <v>0</v>
      </c>
      <c r="BT158" s="376">
        <f t="shared" si="90"/>
        <v>0</v>
      </c>
      <c r="BW158" s="21">
        <f t="shared" si="91"/>
        <v>1</v>
      </c>
    </row>
    <row r="159" spans="1:75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AL159" s="21">
        <f t="shared" si="62"/>
        <v>0</v>
      </c>
      <c r="AN159" s="21" t="str">
        <f t="shared" si="63"/>
        <v/>
      </c>
      <c r="AP159" s="21" t="str">
        <f t="shared" si="64"/>
        <v/>
      </c>
      <c r="AQ159" s="21" t="str">
        <f t="shared" si="65"/>
        <v/>
      </c>
      <c r="AR159" s="21" t="str">
        <f t="shared" si="66"/>
        <v/>
      </c>
      <c r="AS159" s="21" t="str">
        <f t="shared" si="67"/>
        <v/>
      </c>
      <c r="AT159" s="21" t="str">
        <f t="shared" si="68"/>
        <v/>
      </c>
      <c r="AU159" s="21" t="str">
        <f t="shared" si="69"/>
        <v/>
      </c>
      <c r="AV159" s="21" t="str">
        <f t="shared" si="70"/>
        <v/>
      </c>
      <c r="AW159" s="21" t="str">
        <f t="shared" si="71"/>
        <v/>
      </c>
      <c r="AX159" s="21" t="str">
        <f t="shared" si="72"/>
        <v/>
      </c>
      <c r="AY159" s="21" t="str">
        <f t="shared" si="73"/>
        <v/>
      </c>
      <c r="AZ159" s="21" t="str">
        <f t="shared" si="74"/>
        <v/>
      </c>
      <c r="BA159" s="21" t="str">
        <f t="shared" si="75"/>
        <v/>
      </c>
      <c r="BB159" s="21" t="str">
        <f t="shared" si="76"/>
        <v/>
      </c>
      <c r="BC159" s="21" t="str">
        <f t="shared" si="77"/>
        <v/>
      </c>
      <c r="BD159" s="21" t="str">
        <f t="shared" si="78"/>
        <v/>
      </c>
      <c r="BE159" s="21" t="str">
        <f t="shared" si="79"/>
        <v/>
      </c>
      <c r="BF159" s="21" t="str">
        <f t="shared" si="80"/>
        <v/>
      </c>
      <c r="BG159" s="21" t="str">
        <f t="shared" si="81"/>
        <v/>
      </c>
      <c r="BH159" s="21" t="str">
        <f t="shared" si="82"/>
        <v/>
      </c>
      <c r="BI159" s="21" t="str">
        <f t="shared" si="83"/>
        <v/>
      </c>
      <c r="BK159" s="43" t="e">
        <f>BL159/'التقرير الختامي'!$D$15</f>
        <v>#DIV/0!</v>
      </c>
      <c r="BL159" s="4">
        <f t="shared" si="84"/>
        <v>0</v>
      </c>
      <c r="BM159" s="4">
        <f t="shared" si="85"/>
        <v>0</v>
      </c>
      <c r="BN159" s="4">
        <f t="shared" si="86"/>
        <v>0</v>
      </c>
      <c r="BO159" s="240" t="str">
        <f t="shared" si="87"/>
        <v/>
      </c>
      <c r="BP159" s="4">
        <f t="shared" si="88"/>
        <v>0</v>
      </c>
      <c r="BS159" s="376">
        <f t="shared" si="89"/>
        <v>0</v>
      </c>
      <c r="BT159" s="376">
        <f t="shared" si="90"/>
        <v>0</v>
      </c>
      <c r="BW159" s="21">
        <f t="shared" si="91"/>
        <v>1</v>
      </c>
    </row>
    <row r="160" spans="1:75" x14ac:dyDescent="0.2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AL160" s="21">
        <f t="shared" si="62"/>
        <v>0</v>
      </c>
      <c r="AN160" s="21" t="str">
        <f t="shared" si="63"/>
        <v/>
      </c>
      <c r="AP160" s="21" t="str">
        <f t="shared" si="64"/>
        <v/>
      </c>
      <c r="AQ160" s="21" t="str">
        <f t="shared" si="65"/>
        <v/>
      </c>
      <c r="AR160" s="21" t="str">
        <f t="shared" si="66"/>
        <v/>
      </c>
      <c r="AS160" s="21" t="str">
        <f t="shared" si="67"/>
        <v/>
      </c>
      <c r="AT160" s="21" t="str">
        <f t="shared" si="68"/>
        <v/>
      </c>
      <c r="AU160" s="21" t="str">
        <f t="shared" si="69"/>
        <v/>
      </c>
      <c r="AV160" s="21" t="str">
        <f t="shared" si="70"/>
        <v/>
      </c>
      <c r="AW160" s="21" t="str">
        <f t="shared" si="71"/>
        <v/>
      </c>
      <c r="AX160" s="21" t="str">
        <f t="shared" si="72"/>
        <v/>
      </c>
      <c r="AY160" s="21" t="str">
        <f t="shared" si="73"/>
        <v/>
      </c>
      <c r="AZ160" s="21" t="str">
        <f t="shared" si="74"/>
        <v/>
      </c>
      <c r="BA160" s="21" t="str">
        <f t="shared" si="75"/>
        <v/>
      </c>
      <c r="BB160" s="21" t="str">
        <f t="shared" si="76"/>
        <v/>
      </c>
      <c r="BC160" s="21" t="str">
        <f t="shared" si="77"/>
        <v/>
      </c>
      <c r="BD160" s="21" t="str">
        <f t="shared" si="78"/>
        <v/>
      </c>
      <c r="BE160" s="21" t="str">
        <f t="shared" si="79"/>
        <v/>
      </c>
      <c r="BF160" s="21" t="str">
        <f t="shared" si="80"/>
        <v/>
      </c>
      <c r="BG160" s="21" t="str">
        <f t="shared" si="81"/>
        <v/>
      </c>
      <c r="BH160" s="21" t="str">
        <f t="shared" si="82"/>
        <v/>
      </c>
      <c r="BI160" s="21" t="str">
        <f t="shared" si="83"/>
        <v/>
      </c>
      <c r="BK160" s="43" t="e">
        <f>BL160/'التقرير الختامي'!$D$15</f>
        <v>#DIV/0!</v>
      </c>
      <c r="BL160" s="4">
        <f t="shared" si="84"/>
        <v>0</v>
      </c>
      <c r="BM160" s="4">
        <f t="shared" si="85"/>
        <v>0</v>
      </c>
      <c r="BN160" s="4">
        <f t="shared" si="86"/>
        <v>0</v>
      </c>
      <c r="BO160" s="240" t="str">
        <f t="shared" si="87"/>
        <v/>
      </c>
      <c r="BP160" s="4">
        <f t="shared" si="88"/>
        <v>0</v>
      </c>
      <c r="BS160" s="376">
        <f t="shared" si="89"/>
        <v>0</v>
      </c>
      <c r="BT160" s="376">
        <f t="shared" si="90"/>
        <v>0</v>
      </c>
      <c r="BW160" s="21">
        <f t="shared" si="91"/>
        <v>1</v>
      </c>
    </row>
    <row r="161" spans="1:75" x14ac:dyDescent="0.2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AL161" s="21">
        <f t="shared" si="62"/>
        <v>0</v>
      </c>
      <c r="AN161" s="21" t="str">
        <f t="shared" si="63"/>
        <v/>
      </c>
      <c r="AP161" s="21" t="str">
        <f t="shared" si="64"/>
        <v/>
      </c>
      <c r="AQ161" s="21" t="str">
        <f t="shared" si="65"/>
        <v/>
      </c>
      <c r="AR161" s="21" t="str">
        <f t="shared" si="66"/>
        <v/>
      </c>
      <c r="AS161" s="21" t="str">
        <f t="shared" si="67"/>
        <v/>
      </c>
      <c r="AT161" s="21" t="str">
        <f t="shared" si="68"/>
        <v/>
      </c>
      <c r="AU161" s="21" t="str">
        <f t="shared" si="69"/>
        <v/>
      </c>
      <c r="AV161" s="21" t="str">
        <f t="shared" si="70"/>
        <v/>
      </c>
      <c r="AW161" s="21" t="str">
        <f t="shared" si="71"/>
        <v/>
      </c>
      <c r="AX161" s="21" t="str">
        <f t="shared" si="72"/>
        <v/>
      </c>
      <c r="AY161" s="21" t="str">
        <f t="shared" si="73"/>
        <v/>
      </c>
      <c r="AZ161" s="21" t="str">
        <f t="shared" si="74"/>
        <v/>
      </c>
      <c r="BA161" s="21" t="str">
        <f t="shared" si="75"/>
        <v/>
      </c>
      <c r="BB161" s="21" t="str">
        <f t="shared" si="76"/>
        <v/>
      </c>
      <c r="BC161" s="21" t="str">
        <f t="shared" si="77"/>
        <v/>
      </c>
      <c r="BD161" s="21" t="str">
        <f t="shared" si="78"/>
        <v/>
      </c>
      <c r="BE161" s="21" t="str">
        <f t="shared" si="79"/>
        <v/>
      </c>
      <c r="BF161" s="21" t="str">
        <f t="shared" si="80"/>
        <v/>
      </c>
      <c r="BG161" s="21" t="str">
        <f t="shared" si="81"/>
        <v/>
      </c>
      <c r="BH161" s="21" t="str">
        <f t="shared" si="82"/>
        <v/>
      </c>
      <c r="BI161" s="21" t="str">
        <f t="shared" si="83"/>
        <v/>
      </c>
      <c r="BK161" s="43" t="e">
        <f>BL161/'التقرير الختامي'!$D$15</f>
        <v>#DIV/0!</v>
      </c>
      <c r="BL161" s="4">
        <f t="shared" si="84"/>
        <v>0</v>
      </c>
      <c r="BM161" s="4">
        <f t="shared" si="85"/>
        <v>0</v>
      </c>
      <c r="BN161" s="4">
        <f t="shared" si="86"/>
        <v>0</v>
      </c>
      <c r="BO161" s="240" t="str">
        <f t="shared" si="87"/>
        <v/>
      </c>
      <c r="BP161" s="4">
        <f t="shared" si="88"/>
        <v>0</v>
      </c>
      <c r="BS161" s="376">
        <f t="shared" si="89"/>
        <v>0</v>
      </c>
      <c r="BT161" s="376">
        <f t="shared" si="90"/>
        <v>0</v>
      </c>
      <c r="BW161" s="21">
        <f t="shared" si="91"/>
        <v>1</v>
      </c>
    </row>
    <row r="162" spans="1:75" x14ac:dyDescent="0.2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AL162" s="21">
        <f t="shared" si="62"/>
        <v>0</v>
      </c>
      <c r="AN162" s="21" t="str">
        <f t="shared" si="63"/>
        <v/>
      </c>
      <c r="AP162" s="21" t="str">
        <f t="shared" si="64"/>
        <v/>
      </c>
      <c r="AQ162" s="21" t="str">
        <f t="shared" si="65"/>
        <v/>
      </c>
      <c r="AR162" s="21" t="str">
        <f t="shared" si="66"/>
        <v/>
      </c>
      <c r="AS162" s="21" t="str">
        <f t="shared" si="67"/>
        <v/>
      </c>
      <c r="AT162" s="21" t="str">
        <f t="shared" si="68"/>
        <v/>
      </c>
      <c r="AU162" s="21" t="str">
        <f t="shared" si="69"/>
        <v/>
      </c>
      <c r="AV162" s="21" t="str">
        <f t="shared" si="70"/>
        <v/>
      </c>
      <c r="AW162" s="21" t="str">
        <f t="shared" si="71"/>
        <v/>
      </c>
      <c r="AX162" s="21" t="str">
        <f t="shared" si="72"/>
        <v/>
      </c>
      <c r="AY162" s="21" t="str">
        <f t="shared" si="73"/>
        <v/>
      </c>
      <c r="AZ162" s="21" t="str">
        <f t="shared" si="74"/>
        <v/>
      </c>
      <c r="BA162" s="21" t="str">
        <f t="shared" si="75"/>
        <v/>
      </c>
      <c r="BB162" s="21" t="str">
        <f t="shared" si="76"/>
        <v/>
      </c>
      <c r="BC162" s="21" t="str">
        <f t="shared" si="77"/>
        <v/>
      </c>
      <c r="BD162" s="21" t="str">
        <f t="shared" si="78"/>
        <v/>
      </c>
      <c r="BE162" s="21" t="str">
        <f t="shared" si="79"/>
        <v/>
      </c>
      <c r="BF162" s="21" t="str">
        <f t="shared" si="80"/>
        <v/>
      </c>
      <c r="BG162" s="21" t="str">
        <f t="shared" si="81"/>
        <v/>
      </c>
      <c r="BH162" s="21" t="str">
        <f t="shared" si="82"/>
        <v/>
      </c>
      <c r="BI162" s="21" t="str">
        <f t="shared" si="83"/>
        <v/>
      </c>
      <c r="BK162" s="43" t="e">
        <f>BL162/'التقرير الختامي'!$D$15</f>
        <v>#DIV/0!</v>
      </c>
      <c r="BL162" s="4">
        <f t="shared" si="84"/>
        <v>0</v>
      </c>
      <c r="BM162" s="4">
        <f t="shared" si="85"/>
        <v>0</v>
      </c>
      <c r="BN162" s="4">
        <f t="shared" si="86"/>
        <v>0</v>
      </c>
      <c r="BO162" s="240" t="str">
        <f t="shared" si="87"/>
        <v/>
      </c>
      <c r="BP162" s="4">
        <f t="shared" si="88"/>
        <v>0</v>
      </c>
      <c r="BS162" s="376">
        <f t="shared" si="89"/>
        <v>0</v>
      </c>
      <c r="BT162" s="376">
        <f t="shared" si="90"/>
        <v>0</v>
      </c>
      <c r="BW162" s="21">
        <f t="shared" si="91"/>
        <v>1</v>
      </c>
    </row>
    <row r="163" spans="1:75" x14ac:dyDescent="0.2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AL163" s="21">
        <f t="shared" si="62"/>
        <v>0</v>
      </c>
      <c r="AN163" s="21" t="str">
        <f t="shared" si="63"/>
        <v/>
      </c>
      <c r="AP163" s="21" t="str">
        <f t="shared" si="64"/>
        <v/>
      </c>
      <c r="AQ163" s="21" t="str">
        <f t="shared" si="65"/>
        <v/>
      </c>
      <c r="AR163" s="21" t="str">
        <f t="shared" si="66"/>
        <v/>
      </c>
      <c r="AS163" s="21" t="str">
        <f t="shared" si="67"/>
        <v/>
      </c>
      <c r="AT163" s="21" t="str">
        <f t="shared" si="68"/>
        <v/>
      </c>
      <c r="AU163" s="21" t="str">
        <f t="shared" si="69"/>
        <v/>
      </c>
      <c r="AV163" s="21" t="str">
        <f t="shared" si="70"/>
        <v/>
      </c>
      <c r="AW163" s="21" t="str">
        <f t="shared" si="71"/>
        <v/>
      </c>
      <c r="AX163" s="21" t="str">
        <f t="shared" si="72"/>
        <v/>
      </c>
      <c r="AY163" s="21" t="str">
        <f t="shared" si="73"/>
        <v/>
      </c>
      <c r="AZ163" s="21" t="str">
        <f t="shared" si="74"/>
        <v/>
      </c>
      <c r="BA163" s="21" t="str">
        <f t="shared" si="75"/>
        <v/>
      </c>
      <c r="BB163" s="21" t="str">
        <f t="shared" si="76"/>
        <v/>
      </c>
      <c r="BC163" s="21" t="str">
        <f t="shared" si="77"/>
        <v/>
      </c>
      <c r="BD163" s="21" t="str">
        <f t="shared" si="78"/>
        <v/>
      </c>
      <c r="BE163" s="21" t="str">
        <f t="shared" si="79"/>
        <v/>
      </c>
      <c r="BF163" s="21" t="str">
        <f t="shared" si="80"/>
        <v/>
      </c>
      <c r="BG163" s="21" t="str">
        <f t="shared" si="81"/>
        <v/>
      </c>
      <c r="BH163" s="21" t="str">
        <f t="shared" si="82"/>
        <v/>
      </c>
      <c r="BI163" s="21" t="str">
        <f t="shared" si="83"/>
        <v/>
      </c>
      <c r="BK163" s="43" t="e">
        <f>BL163/'التقرير الختامي'!$D$15</f>
        <v>#DIV/0!</v>
      </c>
      <c r="BL163" s="4">
        <f t="shared" si="84"/>
        <v>0</v>
      </c>
      <c r="BM163" s="4">
        <f t="shared" si="85"/>
        <v>0</v>
      </c>
      <c r="BN163" s="4">
        <f t="shared" si="86"/>
        <v>0</v>
      </c>
      <c r="BO163" s="240" t="str">
        <f t="shared" si="87"/>
        <v/>
      </c>
      <c r="BP163" s="4">
        <f t="shared" si="88"/>
        <v>0</v>
      </c>
      <c r="BS163" s="376">
        <f t="shared" si="89"/>
        <v>0</v>
      </c>
      <c r="BT163" s="376">
        <f t="shared" si="90"/>
        <v>0</v>
      </c>
      <c r="BW163" s="21">
        <f t="shared" si="91"/>
        <v>1</v>
      </c>
    </row>
    <row r="164" spans="1:75" x14ac:dyDescent="0.2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AL164" s="21">
        <f t="shared" si="62"/>
        <v>0</v>
      </c>
      <c r="AN164" s="21" t="str">
        <f t="shared" si="63"/>
        <v/>
      </c>
      <c r="AP164" s="21" t="str">
        <f t="shared" si="64"/>
        <v/>
      </c>
      <c r="AQ164" s="21" t="str">
        <f t="shared" si="65"/>
        <v/>
      </c>
      <c r="AR164" s="21" t="str">
        <f t="shared" si="66"/>
        <v/>
      </c>
      <c r="AS164" s="21" t="str">
        <f t="shared" si="67"/>
        <v/>
      </c>
      <c r="AT164" s="21" t="str">
        <f t="shared" si="68"/>
        <v/>
      </c>
      <c r="AU164" s="21" t="str">
        <f t="shared" si="69"/>
        <v/>
      </c>
      <c r="AV164" s="21" t="str">
        <f t="shared" si="70"/>
        <v/>
      </c>
      <c r="AW164" s="21" t="str">
        <f t="shared" si="71"/>
        <v/>
      </c>
      <c r="AX164" s="21" t="str">
        <f t="shared" si="72"/>
        <v/>
      </c>
      <c r="AY164" s="21" t="str">
        <f t="shared" si="73"/>
        <v/>
      </c>
      <c r="AZ164" s="21" t="str">
        <f t="shared" si="74"/>
        <v/>
      </c>
      <c r="BA164" s="21" t="str">
        <f t="shared" si="75"/>
        <v/>
      </c>
      <c r="BB164" s="21" t="str">
        <f t="shared" si="76"/>
        <v/>
      </c>
      <c r="BC164" s="21" t="str">
        <f t="shared" si="77"/>
        <v/>
      </c>
      <c r="BD164" s="21" t="str">
        <f t="shared" si="78"/>
        <v/>
      </c>
      <c r="BE164" s="21" t="str">
        <f t="shared" si="79"/>
        <v/>
      </c>
      <c r="BF164" s="21" t="str">
        <f t="shared" si="80"/>
        <v/>
      </c>
      <c r="BG164" s="21" t="str">
        <f t="shared" si="81"/>
        <v/>
      </c>
      <c r="BH164" s="21" t="str">
        <f t="shared" si="82"/>
        <v/>
      </c>
      <c r="BI164" s="21" t="str">
        <f t="shared" si="83"/>
        <v/>
      </c>
      <c r="BK164" s="43" t="e">
        <f>BL164/'التقرير الختامي'!$D$15</f>
        <v>#DIV/0!</v>
      </c>
      <c r="BL164" s="4">
        <f t="shared" si="84"/>
        <v>0</v>
      </c>
      <c r="BM164" s="4">
        <f t="shared" si="85"/>
        <v>0</v>
      </c>
      <c r="BN164" s="4">
        <f t="shared" si="86"/>
        <v>0</v>
      </c>
      <c r="BO164" s="240" t="str">
        <f t="shared" si="87"/>
        <v/>
      </c>
      <c r="BP164" s="4">
        <f t="shared" si="88"/>
        <v>0</v>
      </c>
      <c r="BS164" s="376">
        <f t="shared" si="89"/>
        <v>0</v>
      </c>
      <c r="BT164" s="376">
        <f t="shared" si="90"/>
        <v>0</v>
      </c>
      <c r="BW164" s="21">
        <f t="shared" si="91"/>
        <v>1</v>
      </c>
    </row>
    <row r="165" spans="1:75" x14ac:dyDescent="0.2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AL165" s="21">
        <f t="shared" si="62"/>
        <v>0</v>
      </c>
      <c r="AN165" s="21" t="str">
        <f t="shared" si="63"/>
        <v/>
      </c>
      <c r="AP165" s="21" t="str">
        <f t="shared" si="64"/>
        <v/>
      </c>
      <c r="AQ165" s="21" t="str">
        <f t="shared" si="65"/>
        <v/>
      </c>
      <c r="AR165" s="21" t="str">
        <f t="shared" si="66"/>
        <v/>
      </c>
      <c r="AS165" s="21" t="str">
        <f t="shared" si="67"/>
        <v/>
      </c>
      <c r="AT165" s="21" t="str">
        <f t="shared" si="68"/>
        <v/>
      </c>
      <c r="AU165" s="21" t="str">
        <f t="shared" si="69"/>
        <v/>
      </c>
      <c r="AV165" s="21" t="str">
        <f t="shared" si="70"/>
        <v/>
      </c>
      <c r="AW165" s="21" t="str">
        <f t="shared" si="71"/>
        <v/>
      </c>
      <c r="AX165" s="21" t="str">
        <f t="shared" si="72"/>
        <v/>
      </c>
      <c r="AY165" s="21" t="str">
        <f t="shared" si="73"/>
        <v/>
      </c>
      <c r="AZ165" s="21" t="str">
        <f t="shared" si="74"/>
        <v/>
      </c>
      <c r="BA165" s="21" t="str">
        <f t="shared" si="75"/>
        <v/>
      </c>
      <c r="BB165" s="21" t="str">
        <f t="shared" si="76"/>
        <v/>
      </c>
      <c r="BC165" s="21" t="str">
        <f t="shared" si="77"/>
        <v/>
      </c>
      <c r="BD165" s="21" t="str">
        <f t="shared" si="78"/>
        <v/>
      </c>
      <c r="BE165" s="21" t="str">
        <f t="shared" si="79"/>
        <v/>
      </c>
      <c r="BF165" s="21" t="str">
        <f t="shared" si="80"/>
        <v/>
      </c>
      <c r="BG165" s="21" t="str">
        <f t="shared" si="81"/>
        <v/>
      </c>
      <c r="BH165" s="21" t="str">
        <f t="shared" si="82"/>
        <v/>
      </c>
      <c r="BI165" s="21" t="str">
        <f t="shared" si="83"/>
        <v/>
      </c>
      <c r="BK165" s="43" t="e">
        <f>BL165/'التقرير الختامي'!$D$15</f>
        <v>#DIV/0!</v>
      </c>
      <c r="BL165" s="4">
        <f t="shared" si="84"/>
        <v>0</v>
      </c>
      <c r="BM165" s="4">
        <f t="shared" si="85"/>
        <v>0</v>
      </c>
      <c r="BN165" s="4">
        <f t="shared" si="86"/>
        <v>0</v>
      </c>
      <c r="BO165" s="240" t="str">
        <f t="shared" si="87"/>
        <v/>
      </c>
      <c r="BP165" s="4">
        <f t="shared" si="88"/>
        <v>0</v>
      </c>
      <c r="BS165" s="376">
        <f t="shared" si="89"/>
        <v>0</v>
      </c>
      <c r="BT165" s="376">
        <f t="shared" si="90"/>
        <v>0</v>
      </c>
      <c r="BW165" s="21">
        <f t="shared" si="91"/>
        <v>1</v>
      </c>
    </row>
    <row r="166" spans="1:75" x14ac:dyDescent="0.2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AL166" s="21">
        <f t="shared" si="62"/>
        <v>0</v>
      </c>
      <c r="AN166" s="21" t="str">
        <f t="shared" si="63"/>
        <v/>
      </c>
      <c r="AP166" s="21" t="str">
        <f t="shared" si="64"/>
        <v/>
      </c>
      <c r="AQ166" s="21" t="str">
        <f t="shared" si="65"/>
        <v/>
      </c>
      <c r="AR166" s="21" t="str">
        <f t="shared" si="66"/>
        <v/>
      </c>
      <c r="AS166" s="21" t="str">
        <f t="shared" si="67"/>
        <v/>
      </c>
      <c r="AT166" s="21" t="str">
        <f t="shared" si="68"/>
        <v/>
      </c>
      <c r="AU166" s="21" t="str">
        <f t="shared" si="69"/>
        <v/>
      </c>
      <c r="AV166" s="21" t="str">
        <f t="shared" si="70"/>
        <v/>
      </c>
      <c r="AW166" s="21" t="str">
        <f t="shared" si="71"/>
        <v/>
      </c>
      <c r="AX166" s="21" t="str">
        <f t="shared" si="72"/>
        <v/>
      </c>
      <c r="AY166" s="21" t="str">
        <f t="shared" si="73"/>
        <v/>
      </c>
      <c r="AZ166" s="21" t="str">
        <f t="shared" si="74"/>
        <v/>
      </c>
      <c r="BA166" s="21" t="str">
        <f t="shared" si="75"/>
        <v/>
      </c>
      <c r="BB166" s="21" t="str">
        <f t="shared" si="76"/>
        <v/>
      </c>
      <c r="BC166" s="21" t="str">
        <f t="shared" si="77"/>
        <v/>
      </c>
      <c r="BD166" s="21" t="str">
        <f t="shared" si="78"/>
        <v/>
      </c>
      <c r="BE166" s="21" t="str">
        <f t="shared" si="79"/>
        <v/>
      </c>
      <c r="BF166" s="21" t="str">
        <f t="shared" si="80"/>
        <v/>
      </c>
      <c r="BG166" s="21" t="str">
        <f t="shared" si="81"/>
        <v/>
      </c>
      <c r="BH166" s="21" t="str">
        <f t="shared" si="82"/>
        <v/>
      </c>
      <c r="BI166" s="21" t="str">
        <f t="shared" si="83"/>
        <v/>
      </c>
      <c r="BK166" s="43" t="e">
        <f>BL166/'التقرير الختامي'!$D$15</f>
        <v>#DIV/0!</v>
      </c>
      <c r="BL166" s="4">
        <f t="shared" si="84"/>
        <v>0</v>
      </c>
      <c r="BM166" s="4">
        <f t="shared" si="85"/>
        <v>0</v>
      </c>
      <c r="BN166" s="4">
        <f t="shared" si="86"/>
        <v>0</v>
      </c>
      <c r="BO166" s="240" t="str">
        <f t="shared" si="87"/>
        <v/>
      </c>
      <c r="BP166" s="4">
        <f t="shared" si="88"/>
        <v>0</v>
      </c>
      <c r="BS166" s="376">
        <f t="shared" si="89"/>
        <v>0</v>
      </c>
      <c r="BT166" s="376">
        <f t="shared" si="90"/>
        <v>0</v>
      </c>
      <c r="BW166" s="21">
        <f t="shared" si="91"/>
        <v>1</v>
      </c>
    </row>
    <row r="167" spans="1:75" x14ac:dyDescent="0.2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AL167" s="21">
        <f t="shared" si="62"/>
        <v>0</v>
      </c>
      <c r="AN167" s="21" t="str">
        <f t="shared" si="63"/>
        <v/>
      </c>
      <c r="AP167" s="21" t="str">
        <f t="shared" si="64"/>
        <v/>
      </c>
      <c r="AQ167" s="21" t="str">
        <f t="shared" si="65"/>
        <v/>
      </c>
      <c r="AR167" s="21" t="str">
        <f t="shared" si="66"/>
        <v/>
      </c>
      <c r="AS167" s="21" t="str">
        <f t="shared" si="67"/>
        <v/>
      </c>
      <c r="AT167" s="21" t="str">
        <f t="shared" si="68"/>
        <v/>
      </c>
      <c r="AU167" s="21" t="str">
        <f t="shared" si="69"/>
        <v/>
      </c>
      <c r="AV167" s="21" t="str">
        <f t="shared" si="70"/>
        <v/>
      </c>
      <c r="AW167" s="21" t="str">
        <f t="shared" si="71"/>
        <v/>
      </c>
      <c r="AX167" s="21" t="str">
        <f t="shared" si="72"/>
        <v/>
      </c>
      <c r="AY167" s="21" t="str">
        <f t="shared" si="73"/>
        <v/>
      </c>
      <c r="AZ167" s="21" t="str">
        <f t="shared" si="74"/>
        <v/>
      </c>
      <c r="BA167" s="21" t="str">
        <f t="shared" si="75"/>
        <v/>
      </c>
      <c r="BB167" s="21" t="str">
        <f t="shared" si="76"/>
        <v/>
      </c>
      <c r="BC167" s="21" t="str">
        <f t="shared" si="77"/>
        <v/>
      </c>
      <c r="BD167" s="21" t="str">
        <f t="shared" si="78"/>
        <v/>
      </c>
      <c r="BE167" s="21" t="str">
        <f t="shared" si="79"/>
        <v/>
      </c>
      <c r="BF167" s="21" t="str">
        <f t="shared" si="80"/>
        <v/>
      </c>
      <c r="BG167" s="21" t="str">
        <f t="shared" si="81"/>
        <v/>
      </c>
      <c r="BH167" s="21" t="str">
        <f t="shared" si="82"/>
        <v/>
      </c>
      <c r="BI167" s="21" t="str">
        <f t="shared" si="83"/>
        <v/>
      </c>
      <c r="BK167" s="43" t="e">
        <f>BL167/'التقرير الختامي'!$D$15</f>
        <v>#DIV/0!</v>
      </c>
      <c r="BL167" s="4">
        <f t="shared" si="84"/>
        <v>0</v>
      </c>
      <c r="BM167" s="4">
        <f t="shared" si="85"/>
        <v>0</v>
      </c>
      <c r="BN167" s="4">
        <f t="shared" si="86"/>
        <v>0</v>
      </c>
      <c r="BO167" s="240" t="str">
        <f t="shared" si="87"/>
        <v/>
      </c>
      <c r="BP167" s="4">
        <f t="shared" si="88"/>
        <v>0</v>
      </c>
      <c r="BS167" s="376">
        <f t="shared" si="89"/>
        <v>0</v>
      </c>
      <c r="BT167" s="376">
        <f t="shared" si="90"/>
        <v>0</v>
      </c>
      <c r="BW167" s="21">
        <f t="shared" si="91"/>
        <v>1</v>
      </c>
    </row>
    <row r="168" spans="1:75" x14ac:dyDescent="0.2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AL168" s="21">
        <f t="shared" si="62"/>
        <v>0</v>
      </c>
      <c r="AN168" s="21" t="str">
        <f t="shared" si="63"/>
        <v/>
      </c>
      <c r="AP168" s="21" t="str">
        <f t="shared" si="64"/>
        <v/>
      </c>
      <c r="AQ168" s="21" t="str">
        <f t="shared" si="65"/>
        <v/>
      </c>
      <c r="AR168" s="21" t="str">
        <f t="shared" si="66"/>
        <v/>
      </c>
      <c r="AS168" s="21" t="str">
        <f t="shared" si="67"/>
        <v/>
      </c>
      <c r="AT168" s="21" t="str">
        <f t="shared" si="68"/>
        <v/>
      </c>
      <c r="AU168" s="21" t="str">
        <f t="shared" si="69"/>
        <v/>
      </c>
      <c r="AV168" s="21" t="str">
        <f t="shared" si="70"/>
        <v/>
      </c>
      <c r="AW168" s="21" t="str">
        <f t="shared" si="71"/>
        <v/>
      </c>
      <c r="AX168" s="21" t="str">
        <f t="shared" si="72"/>
        <v/>
      </c>
      <c r="AY168" s="21" t="str">
        <f t="shared" si="73"/>
        <v/>
      </c>
      <c r="AZ168" s="21" t="str">
        <f t="shared" si="74"/>
        <v/>
      </c>
      <c r="BA168" s="21" t="str">
        <f t="shared" si="75"/>
        <v/>
      </c>
      <c r="BB168" s="21" t="str">
        <f t="shared" si="76"/>
        <v/>
      </c>
      <c r="BC168" s="21" t="str">
        <f t="shared" si="77"/>
        <v/>
      </c>
      <c r="BD168" s="21" t="str">
        <f t="shared" si="78"/>
        <v/>
      </c>
      <c r="BE168" s="21" t="str">
        <f t="shared" si="79"/>
        <v/>
      </c>
      <c r="BF168" s="21" t="str">
        <f t="shared" si="80"/>
        <v/>
      </c>
      <c r="BG168" s="21" t="str">
        <f t="shared" si="81"/>
        <v/>
      </c>
      <c r="BH168" s="21" t="str">
        <f t="shared" si="82"/>
        <v/>
      </c>
      <c r="BI168" s="21" t="str">
        <f t="shared" si="83"/>
        <v/>
      </c>
      <c r="BK168" s="43" t="e">
        <f>BL168/'التقرير الختامي'!$D$15</f>
        <v>#DIV/0!</v>
      </c>
      <c r="BL168" s="4">
        <f t="shared" si="84"/>
        <v>0</v>
      </c>
      <c r="BM168" s="4">
        <f t="shared" si="85"/>
        <v>0</v>
      </c>
      <c r="BN168" s="4">
        <f t="shared" si="86"/>
        <v>0</v>
      </c>
      <c r="BO168" s="240" t="str">
        <f t="shared" si="87"/>
        <v/>
      </c>
      <c r="BP168" s="4">
        <f t="shared" si="88"/>
        <v>0</v>
      </c>
      <c r="BS168" s="376">
        <f t="shared" si="89"/>
        <v>0</v>
      </c>
      <c r="BT168" s="376">
        <f t="shared" si="90"/>
        <v>0</v>
      </c>
      <c r="BW168" s="21">
        <f t="shared" si="91"/>
        <v>1</v>
      </c>
    </row>
    <row r="169" spans="1:75" x14ac:dyDescent="0.2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AL169" s="21">
        <f t="shared" si="62"/>
        <v>0</v>
      </c>
      <c r="AN169" s="21" t="str">
        <f t="shared" si="63"/>
        <v/>
      </c>
      <c r="AP169" s="21" t="str">
        <f t="shared" si="64"/>
        <v/>
      </c>
      <c r="AQ169" s="21" t="str">
        <f t="shared" si="65"/>
        <v/>
      </c>
      <c r="AR169" s="21" t="str">
        <f t="shared" si="66"/>
        <v/>
      </c>
      <c r="AS169" s="21" t="str">
        <f t="shared" si="67"/>
        <v/>
      </c>
      <c r="AT169" s="21" t="str">
        <f t="shared" si="68"/>
        <v/>
      </c>
      <c r="AU169" s="21" t="str">
        <f t="shared" si="69"/>
        <v/>
      </c>
      <c r="AV169" s="21" t="str">
        <f t="shared" si="70"/>
        <v/>
      </c>
      <c r="AW169" s="21" t="str">
        <f t="shared" si="71"/>
        <v/>
      </c>
      <c r="AX169" s="21" t="str">
        <f t="shared" si="72"/>
        <v/>
      </c>
      <c r="AY169" s="21" t="str">
        <f t="shared" si="73"/>
        <v/>
      </c>
      <c r="AZ169" s="21" t="str">
        <f t="shared" si="74"/>
        <v/>
      </c>
      <c r="BA169" s="21" t="str">
        <f t="shared" si="75"/>
        <v/>
      </c>
      <c r="BB169" s="21" t="str">
        <f t="shared" si="76"/>
        <v/>
      </c>
      <c r="BC169" s="21" t="str">
        <f t="shared" si="77"/>
        <v/>
      </c>
      <c r="BD169" s="21" t="str">
        <f t="shared" si="78"/>
        <v/>
      </c>
      <c r="BE169" s="21" t="str">
        <f t="shared" si="79"/>
        <v/>
      </c>
      <c r="BF169" s="21" t="str">
        <f t="shared" si="80"/>
        <v/>
      </c>
      <c r="BG169" s="21" t="str">
        <f t="shared" si="81"/>
        <v/>
      </c>
      <c r="BH169" s="21" t="str">
        <f t="shared" si="82"/>
        <v/>
      </c>
      <c r="BI169" s="21" t="str">
        <f t="shared" si="83"/>
        <v/>
      </c>
      <c r="BK169" s="43" t="e">
        <f>BL169/'التقرير الختامي'!$D$15</f>
        <v>#DIV/0!</v>
      </c>
      <c r="BL169" s="4">
        <f t="shared" si="84"/>
        <v>0</v>
      </c>
      <c r="BM169" s="4">
        <f t="shared" si="85"/>
        <v>0</v>
      </c>
      <c r="BN169" s="4">
        <f t="shared" si="86"/>
        <v>0</v>
      </c>
      <c r="BO169" s="240" t="str">
        <f t="shared" si="87"/>
        <v/>
      </c>
      <c r="BP169" s="4">
        <f t="shared" si="88"/>
        <v>0</v>
      </c>
      <c r="BS169" s="376">
        <f t="shared" si="89"/>
        <v>0</v>
      </c>
      <c r="BT169" s="376">
        <f t="shared" si="90"/>
        <v>0</v>
      </c>
      <c r="BW169" s="21">
        <f t="shared" si="91"/>
        <v>1</v>
      </c>
    </row>
    <row r="170" spans="1:75" x14ac:dyDescent="0.2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AL170" s="21">
        <f t="shared" si="62"/>
        <v>0</v>
      </c>
      <c r="AN170" s="21" t="str">
        <f t="shared" si="63"/>
        <v/>
      </c>
      <c r="AP170" s="21" t="str">
        <f t="shared" si="64"/>
        <v/>
      </c>
      <c r="AQ170" s="21" t="str">
        <f t="shared" si="65"/>
        <v/>
      </c>
      <c r="AR170" s="21" t="str">
        <f t="shared" si="66"/>
        <v/>
      </c>
      <c r="AS170" s="21" t="str">
        <f t="shared" si="67"/>
        <v/>
      </c>
      <c r="AT170" s="21" t="str">
        <f t="shared" si="68"/>
        <v/>
      </c>
      <c r="AU170" s="21" t="str">
        <f t="shared" si="69"/>
        <v/>
      </c>
      <c r="AV170" s="21" t="str">
        <f t="shared" si="70"/>
        <v/>
      </c>
      <c r="AW170" s="21" t="str">
        <f t="shared" si="71"/>
        <v/>
      </c>
      <c r="AX170" s="21" t="str">
        <f t="shared" si="72"/>
        <v/>
      </c>
      <c r="AY170" s="21" t="str">
        <f t="shared" si="73"/>
        <v/>
      </c>
      <c r="AZ170" s="21" t="str">
        <f t="shared" si="74"/>
        <v/>
      </c>
      <c r="BA170" s="21" t="str">
        <f t="shared" si="75"/>
        <v/>
      </c>
      <c r="BB170" s="21" t="str">
        <f t="shared" si="76"/>
        <v/>
      </c>
      <c r="BC170" s="21" t="str">
        <f t="shared" si="77"/>
        <v/>
      </c>
      <c r="BD170" s="21" t="str">
        <f t="shared" si="78"/>
        <v/>
      </c>
      <c r="BE170" s="21" t="str">
        <f t="shared" si="79"/>
        <v/>
      </c>
      <c r="BF170" s="21" t="str">
        <f t="shared" si="80"/>
        <v/>
      </c>
      <c r="BG170" s="21" t="str">
        <f t="shared" si="81"/>
        <v/>
      </c>
      <c r="BH170" s="21" t="str">
        <f t="shared" si="82"/>
        <v/>
      </c>
      <c r="BI170" s="21" t="str">
        <f t="shared" si="83"/>
        <v/>
      </c>
      <c r="BK170" s="43" t="e">
        <f>BL170/'التقرير الختامي'!$D$15</f>
        <v>#DIV/0!</v>
      </c>
      <c r="BL170" s="4">
        <f t="shared" si="84"/>
        <v>0</v>
      </c>
      <c r="BM170" s="4">
        <f t="shared" si="85"/>
        <v>0</v>
      </c>
      <c r="BN170" s="4">
        <f t="shared" si="86"/>
        <v>0</v>
      </c>
      <c r="BO170" s="240" t="str">
        <f t="shared" si="87"/>
        <v/>
      </c>
      <c r="BP170" s="4">
        <f t="shared" si="88"/>
        <v>0</v>
      </c>
      <c r="BS170" s="376">
        <f t="shared" si="89"/>
        <v>0</v>
      </c>
      <c r="BT170" s="376">
        <f t="shared" si="90"/>
        <v>0</v>
      </c>
      <c r="BW170" s="21">
        <f t="shared" si="91"/>
        <v>1</v>
      </c>
    </row>
    <row r="171" spans="1:75" x14ac:dyDescent="0.2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AL171" s="21">
        <f t="shared" si="62"/>
        <v>0</v>
      </c>
      <c r="AN171" s="21" t="str">
        <f t="shared" si="63"/>
        <v/>
      </c>
      <c r="AP171" s="21" t="str">
        <f t="shared" si="64"/>
        <v/>
      </c>
      <c r="AQ171" s="21" t="str">
        <f t="shared" si="65"/>
        <v/>
      </c>
      <c r="AR171" s="21" t="str">
        <f t="shared" si="66"/>
        <v/>
      </c>
      <c r="AS171" s="21" t="str">
        <f t="shared" si="67"/>
        <v/>
      </c>
      <c r="AT171" s="21" t="str">
        <f t="shared" si="68"/>
        <v/>
      </c>
      <c r="AU171" s="21" t="str">
        <f t="shared" si="69"/>
        <v/>
      </c>
      <c r="AV171" s="21" t="str">
        <f t="shared" si="70"/>
        <v/>
      </c>
      <c r="AW171" s="21" t="str">
        <f t="shared" si="71"/>
        <v/>
      </c>
      <c r="AX171" s="21" t="str">
        <f t="shared" si="72"/>
        <v/>
      </c>
      <c r="AY171" s="21" t="str">
        <f t="shared" si="73"/>
        <v/>
      </c>
      <c r="AZ171" s="21" t="str">
        <f t="shared" si="74"/>
        <v/>
      </c>
      <c r="BA171" s="21" t="str">
        <f t="shared" si="75"/>
        <v/>
      </c>
      <c r="BB171" s="21" t="str">
        <f t="shared" si="76"/>
        <v/>
      </c>
      <c r="BC171" s="21" t="str">
        <f t="shared" si="77"/>
        <v/>
      </c>
      <c r="BD171" s="21" t="str">
        <f t="shared" si="78"/>
        <v/>
      </c>
      <c r="BE171" s="21" t="str">
        <f t="shared" si="79"/>
        <v/>
      </c>
      <c r="BF171" s="21" t="str">
        <f t="shared" si="80"/>
        <v/>
      </c>
      <c r="BG171" s="21" t="str">
        <f t="shared" si="81"/>
        <v/>
      </c>
      <c r="BH171" s="21" t="str">
        <f t="shared" si="82"/>
        <v/>
      </c>
      <c r="BI171" s="21" t="str">
        <f t="shared" si="83"/>
        <v/>
      </c>
      <c r="BK171" s="43" t="e">
        <f>BL171/'التقرير الختامي'!$D$15</f>
        <v>#DIV/0!</v>
      </c>
      <c r="BL171" s="4">
        <f t="shared" si="84"/>
        <v>0</v>
      </c>
      <c r="BM171" s="4">
        <f t="shared" si="85"/>
        <v>0</v>
      </c>
      <c r="BN171" s="4">
        <f t="shared" si="86"/>
        <v>0</v>
      </c>
      <c r="BO171" s="240" t="str">
        <f t="shared" si="87"/>
        <v/>
      </c>
      <c r="BP171" s="4">
        <f t="shared" si="88"/>
        <v>0</v>
      </c>
      <c r="BS171" s="376">
        <f t="shared" si="89"/>
        <v>0</v>
      </c>
      <c r="BT171" s="376">
        <f t="shared" si="90"/>
        <v>0</v>
      </c>
      <c r="BW171" s="21">
        <f t="shared" si="91"/>
        <v>1</v>
      </c>
    </row>
    <row r="172" spans="1:75" x14ac:dyDescent="0.2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AL172" s="21">
        <f t="shared" si="62"/>
        <v>0</v>
      </c>
      <c r="AN172" s="21" t="str">
        <f t="shared" si="63"/>
        <v/>
      </c>
      <c r="AP172" s="21" t="str">
        <f t="shared" si="64"/>
        <v/>
      </c>
      <c r="AQ172" s="21" t="str">
        <f t="shared" si="65"/>
        <v/>
      </c>
      <c r="AR172" s="21" t="str">
        <f t="shared" si="66"/>
        <v/>
      </c>
      <c r="AS172" s="21" t="str">
        <f t="shared" si="67"/>
        <v/>
      </c>
      <c r="AT172" s="21" t="str">
        <f t="shared" si="68"/>
        <v/>
      </c>
      <c r="AU172" s="21" t="str">
        <f t="shared" si="69"/>
        <v/>
      </c>
      <c r="AV172" s="21" t="str">
        <f t="shared" si="70"/>
        <v/>
      </c>
      <c r="AW172" s="21" t="str">
        <f t="shared" si="71"/>
        <v/>
      </c>
      <c r="AX172" s="21" t="str">
        <f t="shared" si="72"/>
        <v/>
      </c>
      <c r="AY172" s="21" t="str">
        <f t="shared" si="73"/>
        <v/>
      </c>
      <c r="AZ172" s="21" t="str">
        <f t="shared" si="74"/>
        <v/>
      </c>
      <c r="BA172" s="21" t="str">
        <f t="shared" si="75"/>
        <v/>
      </c>
      <c r="BB172" s="21" t="str">
        <f t="shared" si="76"/>
        <v/>
      </c>
      <c r="BC172" s="21" t="str">
        <f t="shared" si="77"/>
        <v/>
      </c>
      <c r="BD172" s="21" t="str">
        <f t="shared" si="78"/>
        <v/>
      </c>
      <c r="BE172" s="21" t="str">
        <f t="shared" si="79"/>
        <v/>
      </c>
      <c r="BF172" s="21" t="str">
        <f t="shared" si="80"/>
        <v/>
      </c>
      <c r="BG172" s="21" t="str">
        <f t="shared" si="81"/>
        <v/>
      </c>
      <c r="BH172" s="21" t="str">
        <f t="shared" si="82"/>
        <v/>
      </c>
      <c r="BI172" s="21" t="str">
        <f t="shared" si="83"/>
        <v/>
      </c>
      <c r="BK172" s="43" t="e">
        <f>BL172/'التقرير الختامي'!$D$15</f>
        <v>#DIV/0!</v>
      </c>
      <c r="BL172" s="4">
        <f t="shared" si="84"/>
        <v>0</v>
      </c>
      <c r="BM172" s="4">
        <f t="shared" si="85"/>
        <v>0</v>
      </c>
      <c r="BN172" s="4">
        <f t="shared" si="86"/>
        <v>0</v>
      </c>
      <c r="BO172" s="240" t="str">
        <f t="shared" si="87"/>
        <v/>
      </c>
      <c r="BP172" s="4">
        <f t="shared" si="88"/>
        <v>0</v>
      </c>
      <c r="BS172" s="376">
        <f t="shared" si="89"/>
        <v>0</v>
      </c>
      <c r="BT172" s="376">
        <f t="shared" si="90"/>
        <v>0</v>
      </c>
      <c r="BW172" s="21">
        <f t="shared" si="91"/>
        <v>1</v>
      </c>
    </row>
    <row r="173" spans="1:75" x14ac:dyDescent="0.2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AL173" s="21">
        <f t="shared" si="62"/>
        <v>0</v>
      </c>
      <c r="AN173" s="21" t="str">
        <f t="shared" si="63"/>
        <v/>
      </c>
      <c r="AP173" s="21" t="str">
        <f t="shared" si="64"/>
        <v/>
      </c>
      <c r="AQ173" s="21" t="str">
        <f t="shared" si="65"/>
        <v/>
      </c>
      <c r="AR173" s="21" t="str">
        <f t="shared" si="66"/>
        <v/>
      </c>
      <c r="AS173" s="21" t="str">
        <f t="shared" si="67"/>
        <v/>
      </c>
      <c r="AT173" s="21" t="str">
        <f t="shared" si="68"/>
        <v/>
      </c>
      <c r="AU173" s="21" t="str">
        <f t="shared" si="69"/>
        <v/>
      </c>
      <c r="AV173" s="21" t="str">
        <f t="shared" si="70"/>
        <v/>
      </c>
      <c r="AW173" s="21" t="str">
        <f t="shared" si="71"/>
        <v/>
      </c>
      <c r="AX173" s="21" t="str">
        <f t="shared" si="72"/>
        <v/>
      </c>
      <c r="AY173" s="21" t="str">
        <f t="shared" si="73"/>
        <v/>
      </c>
      <c r="AZ173" s="21" t="str">
        <f t="shared" si="74"/>
        <v/>
      </c>
      <c r="BA173" s="21" t="str">
        <f t="shared" si="75"/>
        <v/>
      </c>
      <c r="BB173" s="21" t="str">
        <f t="shared" si="76"/>
        <v/>
      </c>
      <c r="BC173" s="21" t="str">
        <f t="shared" si="77"/>
        <v/>
      </c>
      <c r="BD173" s="21" t="str">
        <f t="shared" si="78"/>
        <v/>
      </c>
      <c r="BE173" s="21" t="str">
        <f t="shared" si="79"/>
        <v/>
      </c>
      <c r="BF173" s="21" t="str">
        <f t="shared" si="80"/>
        <v/>
      </c>
      <c r="BG173" s="21" t="str">
        <f t="shared" si="81"/>
        <v/>
      </c>
      <c r="BH173" s="21" t="str">
        <f t="shared" si="82"/>
        <v/>
      </c>
      <c r="BI173" s="21" t="str">
        <f t="shared" si="83"/>
        <v/>
      </c>
      <c r="BK173" s="43" t="e">
        <f>BL173/'التقرير الختامي'!$D$15</f>
        <v>#DIV/0!</v>
      </c>
      <c r="BL173" s="4">
        <f t="shared" si="84"/>
        <v>0</v>
      </c>
      <c r="BM173" s="4">
        <f t="shared" si="85"/>
        <v>0</v>
      </c>
      <c r="BN173" s="4">
        <f t="shared" si="86"/>
        <v>0</v>
      </c>
      <c r="BO173" s="240" t="str">
        <f t="shared" si="87"/>
        <v/>
      </c>
      <c r="BP173" s="4">
        <f t="shared" si="88"/>
        <v>0</v>
      </c>
      <c r="BS173" s="376">
        <f t="shared" si="89"/>
        <v>0</v>
      </c>
      <c r="BT173" s="376">
        <f t="shared" si="90"/>
        <v>0</v>
      </c>
      <c r="BW173" s="21">
        <f t="shared" si="91"/>
        <v>1</v>
      </c>
    </row>
    <row r="174" spans="1:75" x14ac:dyDescent="0.2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AL174" s="21">
        <f t="shared" si="62"/>
        <v>0</v>
      </c>
      <c r="AN174" s="21" t="str">
        <f t="shared" si="63"/>
        <v/>
      </c>
      <c r="AP174" s="21" t="str">
        <f t="shared" si="64"/>
        <v/>
      </c>
      <c r="AQ174" s="21" t="str">
        <f t="shared" si="65"/>
        <v/>
      </c>
      <c r="AR174" s="21" t="str">
        <f t="shared" si="66"/>
        <v/>
      </c>
      <c r="AS174" s="21" t="str">
        <f t="shared" si="67"/>
        <v/>
      </c>
      <c r="AT174" s="21" t="str">
        <f t="shared" si="68"/>
        <v/>
      </c>
      <c r="AU174" s="21" t="str">
        <f t="shared" si="69"/>
        <v/>
      </c>
      <c r="AV174" s="21" t="str">
        <f t="shared" si="70"/>
        <v/>
      </c>
      <c r="AW174" s="21" t="str">
        <f t="shared" si="71"/>
        <v/>
      </c>
      <c r="AX174" s="21" t="str">
        <f t="shared" si="72"/>
        <v/>
      </c>
      <c r="AY174" s="21" t="str">
        <f t="shared" si="73"/>
        <v/>
      </c>
      <c r="AZ174" s="21" t="str">
        <f t="shared" si="74"/>
        <v/>
      </c>
      <c r="BA174" s="21" t="str">
        <f t="shared" si="75"/>
        <v/>
      </c>
      <c r="BB174" s="21" t="str">
        <f t="shared" si="76"/>
        <v/>
      </c>
      <c r="BC174" s="21" t="str">
        <f t="shared" si="77"/>
        <v/>
      </c>
      <c r="BD174" s="21" t="str">
        <f t="shared" si="78"/>
        <v/>
      </c>
      <c r="BE174" s="21" t="str">
        <f t="shared" si="79"/>
        <v/>
      </c>
      <c r="BF174" s="21" t="str">
        <f t="shared" si="80"/>
        <v/>
      </c>
      <c r="BG174" s="21" t="str">
        <f t="shared" si="81"/>
        <v/>
      </c>
      <c r="BH174" s="21" t="str">
        <f t="shared" si="82"/>
        <v/>
      </c>
      <c r="BI174" s="21" t="str">
        <f t="shared" si="83"/>
        <v/>
      </c>
      <c r="BK174" s="43" t="e">
        <f>BL174/'التقرير الختامي'!$D$15</f>
        <v>#DIV/0!</v>
      </c>
      <c r="BL174" s="4">
        <f t="shared" si="84"/>
        <v>0</v>
      </c>
      <c r="BM174" s="4">
        <f t="shared" si="85"/>
        <v>0</v>
      </c>
      <c r="BN174" s="4">
        <f t="shared" si="86"/>
        <v>0</v>
      </c>
      <c r="BO174" s="240" t="str">
        <f t="shared" si="87"/>
        <v/>
      </c>
      <c r="BP174" s="4">
        <f t="shared" si="88"/>
        <v>0</v>
      </c>
      <c r="BS174" s="376">
        <f t="shared" si="89"/>
        <v>0</v>
      </c>
      <c r="BT174" s="376">
        <f t="shared" si="90"/>
        <v>0</v>
      </c>
      <c r="BW174" s="21">
        <f t="shared" si="91"/>
        <v>1</v>
      </c>
    </row>
    <row r="175" spans="1:75" x14ac:dyDescent="0.2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AL175" s="21">
        <f t="shared" si="62"/>
        <v>0</v>
      </c>
      <c r="AN175" s="21" t="str">
        <f t="shared" si="63"/>
        <v/>
      </c>
      <c r="AP175" s="21" t="str">
        <f t="shared" si="64"/>
        <v/>
      </c>
      <c r="AQ175" s="21" t="str">
        <f t="shared" si="65"/>
        <v/>
      </c>
      <c r="AR175" s="21" t="str">
        <f t="shared" si="66"/>
        <v/>
      </c>
      <c r="AS175" s="21" t="str">
        <f t="shared" si="67"/>
        <v/>
      </c>
      <c r="AT175" s="21" t="str">
        <f t="shared" si="68"/>
        <v/>
      </c>
      <c r="AU175" s="21" t="str">
        <f t="shared" si="69"/>
        <v/>
      </c>
      <c r="AV175" s="21" t="str">
        <f t="shared" si="70"/>
        <v/>
      </c>
      <c r="AW175" s="21" t="str">
        <f t="shared" si="71"/>
        <v/>
      </c>
      <c r="AX175" s="21" t="str">
        <f t="shared" si="72"/>
        <v/>
      </c>
      <c r="AY175" s="21" t="str">
        <f t="shared" si="73"/>
        <v/>
      </c>
      <c r="AZ175" s="21" t="str">
        <f t="shared" si="74"/>
        <v/>
      </c>
      <c r="BA175" s="21" t="str">
        <f t="shared" si="75"/>
        <v/>
      </c>
      <c r="BB175" s="21" t="str">
        <f t="shared" si="76"/>
        <v/>
      </c>
      <c r="BC175" s="21" t="str">
        <f t="shared" si="77"/>
        <v/>
      </c>
      <c r="BD175" s="21" t="str">
        <f t="shared" si="78"/>
        <v/>
      </c>
      <c r="BE175" s="21" t="str">
        <f t="shared" si="79"/>
        <v/>
      </c>
      <c r="BF175" s="21" t="str">
        <f t="shared" si="80"/>
        <v/>
      </c>
      <c r="BG175" s="21" t="str">
        <f t="shared" si="81"/>
        <v/>
      </c>
      <c r="BH175" s="21" t="str">
        <f t="shared" si="82"/>
        <v/>
      </c>
      <c r="BI175" s="21" t="str">
        <f t="shared" si="83"/>
        <v/>
      </c>
      <c r="BK175" s="43" t="e">
        <f>BL175/'التقرير الختامي'!$D$15</f>
        <v>#DIV/0!</v>
      </c>
      <c r="BL175" s="4">
        <f t="shared" si="84"/>
        <v>0</v>
      </c>
      <c r="BM175" s="4">
        <f t="shared" si="85"/>
        <v>0</v>
      </c>
      <c r="BN175" s="4">
        <f t="shared" si="86"/>
        <v>0</v>
      </c>
      <c r="BO175" s="240" t="str">
        <f t="shared" si="87"/>
        <v/>
      </c>
      <c r="BP175" s="4">
        <f t="shared" si="88"/>
        <v>0</v>
      </c>
      <c r="BS175" s="376">
        <f t="shared" si="89"/>
        <v>0</v>
      </c>
      <c r="BT175" s="376">
        <f t="shared" si="90"/>
        <v>0</v>
      </c>
      <c r="BW175" s="21">
        <f t="shared" si="91"/>
        <v>1</v>
      </c>
    </row>
    <row r="176" spans="1:75" x14ac:dyDescent="0.2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AL176" s="21">
        <f t="shared" si="62"/>
        <v>0</v>
      </c>
      <c r="AN176" s="21" t="str">
        <f t="shared" si="63"/>
        <v/>
      </c>
      <c r="AP176" s="21" t="str">
        <f t="shared" si="64"/>
        <v/>
      </c>
      <c r="AQ176" s="21" t="str">
        <f t="shared" si="65"/>
        <v/>
      </c>
      <c r="AR176" s="21" t="str">
        <f t="shared" si="66"/>
        <v/>
      </c>
      <c r="AS176" s="21" t="str">
        <f t="shared" si="67"/>
        <v/>
      </c>
      <c r="AT176" s="21" t="str">
        <f t="shared" si="68"/>
        <v/>
      </c>
      <c r="AU176" s="21" t="str">
        <f t="shared" si="69"/>
        <v/>
      </c>
      <c r="AV176" s="21" t="str">
        <f t="shared" si="70"/>
        <v/>
      </c>
      <c r="AW176" s="21" t="str">
        <f t="shared" si="71"/>
        <v/>
      </c>
      <c r="AX176" s="21" t="str">
        <f t="shared" si="72"/>
        <v/>
      </c>
      <c r="AY176" s="21" t="str">
        <f t="shared" si="73"/>
        <v/>
      </c>
      <c r="AZ176" s="21" t="str">
        <f t="shared" si="74"/>
        <v/>
      </c>
      <c r="BA176" s="21" t="str">
        <f t="shared" si="75"/>
        <v/>
      </c>
      <c r="BB176" s="21" t="str">
        <f t="shared" si="76"/>
        <v/>
      </c>
      <c r="BC176" s="21" t="str">
        <f t="shared" si="77"/>
        <v/>
      </c>
      <c r="BD176" s="21" t="str">
        <f t="shared" si="78"/>
        <v/>
      </c>
      <c r="BE176" s="21" t="str">
        <f t="shared" si="79"/>
        <v/>
      </c>
      <c r="BF176" s="21" t="str">
        <f t="shared" si="80"/>
        <v/>
      </c>
      <c r="BG176" s="21" t="str">
        <f t="shared" si="81"/>
        <v/>
      </c>
      <c r="BH176" s="21" t="str">
        <f t="shared" si="82"/>
        <v/>
      </c>
      <c r="BI176" s="21" t="str">
        <f t="shared" si="83"/>
        <v/>
      </c>
      <c r="BK176" s="43" t="e">
        <f>BL176/'التقرير الختامي'!$D$15</f>
        <v>#DIV/0!</v>
      </c>
      <c r="BL176" s="4">
        <f t="shared" si="84"/>
        <v>0</v>
      </c>
      <c r="BM176" s="4">
        <f t="shared" si="85"/>
        <v>0</v>
      </c>
      <c r="BN176" s="4">
        <f t="shared" si="86"/>
        <v>0</v>
      </c>
      <c r="BO176" s="240" t="str">
        <f t="shared" si="87"/>
        <v/>
      </c>
      <c r="BP176" s="4">
        <f t="shared" si="88"/>
        <v>0</v>
      </c>
      <c r="BS176" s="376">
        <f t="shared" si="89"/>
        <v>0</v>
      </c>
      <c r="BT176" s="376">
        <f t="shared" si="90"/>
        <v>0</v>
      </c>
      <c r="BW176" s="21">
        <f t="shared" si="91"/>
        <v>1</v>
      </c>
    </row>
    <row r="177" spans="1:75" x14ac:dyDescent="0.2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AL177" s="21">
        <f t="shared" si="62"/>
        <v>0</v>
      </c>
      <c r="AN177" s="21" t="str">
        <f t="shared" si="63"/>
        <v/>
      </c>
      <c r="AP177" s="21" t="str">
        <f t="shared" si="64"/>
        <v/>
      </c>
      <c r="AQ177" s="21" t="str">
        <f t="shared" si="65"/>
        <v/>
      </c>
      <c r="AR177" s="21" t="str">
        <f t="shared" si="66"/>
        <v/>
      </c>
      <c r="AS177" s="21" t="str">
        <f t="shared" si="67"/>
        <v/>
      </c>
      <c r="AT177" s="21" t="str">
        <f t="shared" si="68"/>
        <v/>
      </c>
      <c r="AU177" s="21" t="str">
        <f t="shared" si="69"/>
        <v/>
      </c>
      <c r="AV177" s="21" t="str">
        <f t="shared" si="70"/>
        <v/>
      </c>
      <c r="AW177" s="21" t="str">
        <f t="shared" si="71"/>
        <v/>
      </c>
      <c r="AX177" s="21" t="str">
        <f t="shared" si="72"/>
        <v/>
      </c>
      <c r="AY177" s="21" t="str">
        <f t="shared" si="73"/>
        <v/>
      </c>
      <c r="AZ177" s="21" t="str">
        <f t="shared" si="74"/>
        <v/>
      </c>
      <c r="BA177" s="21" t="str">
        <f t="shared" si="75"/>
        <v/>
      </c>
      <c r="BB177" s="21" t="str">
        <f t="shared" si="76"/>
        <v/>
      </c>
      <c r="BC177" s="21" t="str">
        <f t="shared" si="77"/>
        <v/>
      </c>
      <c r="BD177" s="21" t="str">
        <f t="shared" si="78"/>
        <v/>
      </c>
      <c r="BE177" s="21" t="str">
        <f t="shared" si="79"/>
        <v/>
      </c>
      <c r="BF177" s="21" t="str">
        <f t="shared" si="80"/>
        <v/>
      </c>
      <c r="BG177" s="21" t="str">
        <f t="shared" si="81"/>
        <v/>
      </c>
      <c r="BH177" s="21" t="str">
        <f t="shared" si="82"/>
        <v/>
      </c>
      <c r="BI177" s="21" t="str">
        <f t="shared" si="83"/>
        <v/>
      </c>
      <c r="BK177" s="43" t="e">
        <f>BL177/'التقرير الختامي'!$D$15</f>
        <v>#DIV/0!</v>
      </c>
      <c r="BL177" s="4">
        <f t="shared" si="84"/>
        <v>0</v>
      </c>
      <c r="BM177" s="4">
        <f t="shared" si="85"/>
        <v>0</v>
      </c>
      <c r="BN177" s="4">
        <f t="shared" si="86"/>
        <v>0</v>
      </c>
      <c r="BO177" s="240" t="str">
        <f t="shared" si="87"/>
        <v/>
      </c>
      <c r="BP177" s="4">
        <f t="shared" si="88"/>
        <v>0</v>
      </c>
      <c r="BS177" s="376">
        <f t="shared" si="89"/>
        <v>0</v>
      </c>
      <c r="BT177" s="376">
        <f t="shared" si="90"/>
        <v>0</v>
      </c>
      <c r="BW177" s="21">
        <f t="shared" si="91"/>
        <v>1</v>
      </c>
    </row>
    <row r="178" spans="1:75" x14ac:dyDescent="0.2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AL178" s="21">
        <f t="shared" si="62"/>
        <v>0</v>
      </c>
      <c r="AN178" s="21" t="str">
        <f t="shared" si="63"/>
        <v/>
      </c>
      <c r="AP178" s="21" t="str">
        <f t="shared" si="64"/>
        <v/>
      </c>
      <c r="AQ178" s="21" t="str">
        <f t="shared" si="65"/>
        <v/>
      </c>
      <c r="AR178" s="21" t="str">
        <f t="shared" si="66"/>
        <v/>
      </c>
      <c r="AS178" s="21" t="str">
        <f t="shared" si="67"/>
        <v/>
      </c>
      <c r="AT178" s="21" t="str">
        <f t="shared" si="68"/>
        <v/>
      </c>
      <c r="AU178" s="21" t="str">
        <f t="shared" si="69"/>
        <v/>
      </c>
      <c r="AV178" s="21" t="str">
        <f t="shared" si="70"/>
        <v/>
      </c>
      <c r="AW178" s="21" t="str">
        <f t="shared" si="71"/>
        <v/>
      </c>
      <c r="AX178" s="21" t="str">
        <f t="shared" si="72"/>
        <v/>
      </c>
      <c r="AY178" s="21" t="str">
        <f t="shared" si="73"/>
        <v/>
      </c>
      <c r="AZ178" s="21" t="str">
        <f t="shared" si="74"/>
        <v/>
      </c>
      <c r="BA178" s="21" t="str">
        <f t="shared" si="75"/>
        <v/>
      </c>
      <c r="BB178" s="21" t="str">
        <f t="shared" si="76"/>
        <v/>
      </c>
      <c r="BC178" s="21" t="str">
        <f t="shared" si="77"/>
        <v/>
      </c>
      <c r="BD178" s="21" t="str">
        <f t="shared" si="78"/>
        <v/>
      </c>
      <c r="BE178" s="21" t="str">
        <f t="shared" si="79"/>
        <v/>
      </c>
      <c r="BF178" s="21" t="str">
        <f t="shared" si="80"/>
        <v/>
      </c>
      <c r="BG178" s="21" t="str">
        <f t="shared" si="81"/>
        <v/>
      </c>
      <c r="BH178" s="21" t="str">
        <f t="shared" si="82"/>
        <v/>
      </c>
      <c r="BI178" s="21" t="str">
        <f t="shared" si="83"/>
        <v/>
      </c>
      <c r="BK178" s="43" t="e">
        <f>BL178/'التقرير الختامي'!$D$15</f>
        <v>#DIV/0!</v>
      </c>
      <c r="BL178" s="4">
        <f t="shared" si="84"/>
        <v>0</v>
      </c>
      <c r="BM178" s="4">
        <f t="shared" si="85"/>
        <v>0</v>
      </c>
      <c r="BN178" s="4">
        <f t="shared" si="86"/>
        <v>0</v>
      </c>
      <c r="BO178" s="240" t="str">
        <f t="shared" si="87"/>
        <v/>
      </c>
      <c r="BP178" s="4">
        <f t="shared" si="88"/>
        <v>0</v>
      </c>
      <c r="BS178" s="376">
        <f t="shared" si="89"/>
        <v>0</v>
      </c>
      <c r="BT178" s="376">
        <f t="shared" si="90"/>
        <v>0</v>
      </c>
      <c r="BW178" s="21">
        <f t="shared" si="91"/>
        <v>1</v>
      </c>
    </row>
    <row r="179" spans="1:75" x14ac:dyDescent="0.2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AL179" s="21">
        <f t="shared" si="62"/>
        <v>0</v>
      </c>
      <c r="AN179" s="21" t="str">
        <f t="shared" si="63"/>
        <v/>
      </c>
      <c r="AP179" s="21" t="str">
        <f t="shared" si="64"/>
        <v/>
      </c>
      <c r="AQ179" s="21" t="str">
        <f t="shared" si="65"/>
        <v/>
      </c>
      <c r="AR179" s="21" t="str">
        <f t="shared" si="66"/>
        <v/>
      </c>
      <c r="AS179" s="21" t="str">
        <f t="shared" si="67"/>
        <v/>
      </c>
      <c r="AT179" s="21" t="str">
        <f t="shared" si="68"/>
        <v/>
      </c>
      <c r="AU179" s="21" t="str">
        <f t="shared" si="69"/>
        <v/>
      </c>
      <c r="AV179" s="21" t="str">
        <f t="shared" si="70"/>
        <v/>
      </c>
      <c r="AW179" s="21" t="str">
        <f t="shared" si="71"/>
        <v/>
      </c>
      <c r="AX179" s="21" t="str">
        <f t="shared" si="72"/>
        <v/>
      </c>
      <c r="AY179" s="21" t="str">
        <f t="shared" si="73"/>
        <v/>
      </c>
      <c r="AZ179" s="21" t="str">
        <f t="shared" si="74"/>
        <v/>
      </c>
      <c r="BA179" s="21" t="str">
        <f t="shared" si="75"/>
        <v/>
      </c>
      <c r="BB179" s="21" t="str">
        <f t="shared" si="76"/>
        <v/>
      </c>
      <c r="BC179" s="21" t="str">
        <f t="shared" si="77"/>
        <v/>
      </c>
      <c r="BD179" s="21" t="str">
        <f t="shared" si="78"/>
        <v/>
      </c>
      <c r="BE179" s="21" t="str">
        <f t="shared" si="79"/>
        <v/>
      </c>
      <c r="BF179" s="21" t="str">
        <f t="shared" si="80"/>
        <v/>
      </c>
      <c r="BG179" s="21" t="str">
        <f t="shared" si="81"/>
        <v/>
      </c>
      <c r="BH179" s="21" t="str">
        <f t="shared" si="82"/>
        <v/>
      </c>
      <c r="BI179" s="21" t="str">
        <f t="shared" si="83"/>
        <v/>
      </c>
      <c r="BK179" s="43" t="e">
        <f>BL179/'التقرير الختامي'!$D$15</f>
        <v>#DIV/0!</v>
      </c>
      <c r="BL179" s="4">
        <f t="shared" si="84"/>
        <v>0</v>
      </c>
      <c r="BM179" s="4">
        <f t="shared" si="85"/>
        <v>0</v>
      </c>
      <c r="BN179" s="4">
        <f t="shared" si="86"/>
        <v>0</v>
      </c>
      <c r="BO179" s="240" t="str">
        <f t="shared" si="87"/>
        <v/>
      </c>
      <c r="BP179" s="4">
        <f t="shared" si="88"/>
        <v>0</v>
      </c>
      <c r="BS179" s="376">
        <f t="shared" si="89"/>
        <v>0</v>
      </c>
      <c r="BT179" s="376">
        <f t="shared" si="90"/>
        <v>0</v>
      </c>
      <c r="BW179" s="21">
        <f t="shared" si="91"/>
        <v>1</v>
      </c>
    </row>
    <row r="180" spans="1:75" x14ac:dyDescent="0.2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AL180" s="21">
        <f t="shared" si="62"/>
        <v>0</v>
      </c>
      <c r="AN180" s="21" t="str">
        <f t="shared" si="63"/>
        <v/>
      </c>
      <c r="AP180" s="21" t="str">
        <f t="shared" si="64"/>
        <v/>
      </c>
      <c r="AQ180" s="21" t="str">
        <f t="shared" si="65"/>
        <v/>
      </c>
      <c r="AR180" s="21" t="str">
        <f t="shared" si="66"/>
        <v/>
      </c>
      <c r="AS180" s="21" t="str">
        <f t="shared" si="67"/>
        <v/>
      </c>
      <c r="AT180" s="21" t="str">
        <f t="shared" si="68"/>
        <v/>
      </c>
      <c r="AU180" s="21" t="str">
        <f t="shared" si="69"/>
        <v/>
      </c>
      <c r="AV180" s="21" t="str">
        <f t="shared" si="70"/>
        <v/>
      </c>
      <c r="AW180" s="21" t="str">
        <f t="shared" si="71"/>
        <v/>
      </c>
      <c r="AX180" s="21" t="str">
        <f t="shared" si="72"/>
        <v/>
      </c>
      <c r="AY180" s="21" t="str">
        <f t="shared" si="73"/>
        <v/>
      </c>
      <c r="AZ180" s="21" t="str">
        <f t="shared" si="74"/>
        <v/>
      </c>
      <c r="BA180" s="21" t="str">
        <f t="shared" si="75"/>
        <v/>
      </c>
      <c r="BB180" s="21" t="str">
        <f t="shared" si="76"/>
        <v/>
      </c>
      <c r="BC180" s="21" t="str">
        <f t="shared" si="77"/>
        <v/>
      </c>
      <c r="BD180" s="21" t="str">
        <f t="shared" si="78"/>
        <v/>
      </c>
      <c r="BE180" s="21" t="str">
        <f t="shared" si="79"/>
        <v/>
      </c>
      <c r="BF180" s="21" t="str">
        <f t="shared" si="80"/>
        <v/>
      </c>
      <c r="BG180" s="21" t="str">
        <f t="shared" si="81"/>
        <v/>
      </c>
      <c r="BH180" s="21" t="str">
        <f t="shared" si="82"/>
        <v/>
      </c>
      <c r="BI180" s="21" t="str">
        <f t="shared" si="83"/>
        <v/>
      </c>
      <c r="BK180" s="43" t="e">
        <f>BL180/'التقرير الختامي'!$D$15</f>
        <v>#DIV/0!</v>
      </c>
      <c r="BL180" s="4">
        <f t="shared" si="84"/>
        <v>0</v>
      </c>
      <c r="BM180" s="4">
        <f t="shared" si="85"/>
        <v>0</v>
      </c>
      <c r="BN180" s="4">
        <f t="shared" si="86"/>
        <v>0</v>
      </c>
      <c r="BO180" s="240" t="str">
        <f t="shared" si="87"/>
        <v/>
      </c>
      <c r="BP180" s="4">
        <f t="shared" si="88"/>
        <v>0</v>
      </c>
      <c r="BS180" s="376">
        <f t="shared" si="89"/>
        <v>0</v>
      </c>
      <c r="BT180" s="376">
        <f t="shared" si="90"/>
        <v>0</v>
      </c>
      <c r="BW180" s="21">
        <f t="shared" si="91"/>
        <v>1</v>
      </c>
    </row>
    <row r="181" spans="1:75" x14ac:dyDescent="0.2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AL181" s="21">
        <f t="shared" si="62"/>
        <v>0</v>
      </c>
      <c r="AN181" s="21" t="str">
        <f t="shared" si="63"/>
        <v/>
      </c>
      <c r="AP181" s="21" t="str">
        <f t="shared" si="64"/>
        <v/>
      </c>
      <c r="AQ181" s="21" t="str">
        <f t="shared" si="65"/>
        <v/>
      </c>
      <c r="AR181" s="21" t="str">
        <f t="shared" si="66"/>
        <v/>
      </c>
      <c r="AS181" s="21" t="str">
        <f t="shared" si="67"/>
        <v/>
      </c>
      <c r="AT181" s="21" t="str">
        <f t="shared" si="68"/>
        <v/>
      </c>
      <c r="AU181" s="21" t="str">
        <f t="shared" si="69"/>
        <v/>
      </c>
      <c r="AV181" s="21" t="str">
        <f t="shared" si="70"/>
        <v/>
      </c>
      <c r="AW181" s="21" t="str">
        <f t="shared" si="71"/>
        <v/>
      </c>
      <c r="AX181" s="21" t="str">
        <f t="shared" si="72"/>
        <v/>
      </c>
      <c r="AY181" s="21" t="str">
        <f t="shared" si="73"/>
        <v/>
      </c>
      <c r="AZ181" s="21" t="str">
        <f t="shared" si="74"/>
        <v/>
      </c>
      <c r="BA181" s="21" t="str">
        <f t="shared" si="75"/>
        <v/>
      </c>
      <c r="BB181" s="21" t="str">
        <f t="shared" si="76"/>
        <v/>
      </c>
      <c r="BC181" s="21" t="str">
        <f t="shared" si="77"/>
        <v/>
      </c>
      <c r="BD181" s="21" t="str">
        <f t="shared" si="78"/>
        <v/>
      </c>
      <c r="BE181" s="21" t="str">
        <f t="shared" si="79"/>
        <v/>
      </c>
      <c r="BF181" s="21" t="str">
        <f t="shared" si="80"/>
        <v/>
      </c>
      <c r="BG181" s="21" t="str">
        <f t="shared" si="81"/>
        <v/>
      </c>
      <c r="BH181" s="21" t="str">
        <f t="shared" si="82"/>
        <v/>
      </c>
      <c r="BI181" s="21" t="str">
        <f t="shared" si="83"/>
        <v/>
      </c>
      <c r="BK181" s="43" t="e">
        <f>BL181/'التقرير الختامي'!$D$15</f>
        <v>#DIV/0!</v>
      </c>
      <c r="BL181" s="4">
        <f t="shared" si="84"/>
        <v>0</v>
      </c>
      <c r="BM181" s="4">
        <f t="shared" si="85"/>
        <v>0</v>
      </c>
      <c r="BN181" s="4">
        <f t="shared" si="86"/>
        <v>0</v>
      </c>
      <c r="BO181" s="240" t="str">
        <f t="shared" si="87"/>
        <v/>
      </c>
      <c r="BP181" s="4">
        <f t="shared" si="88"/>
        <v>0</v>
      </c>
      <c r="BS181" s="376">
        <f t="shared" si="89"/>
        <v>0</v>
      </c>
      <c r="BT181" s="376">
        <f t="shared" si="90"/>
        <v>0</v>
      </c>
      <c r="BW181" s="21">
        <f t="shared" si="91"/>
        <v>1</v>
      </c>
    </row>
    <row r="182" spans="1:75" x14ac:dyDescent="0.2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AL182" s="21">
        <f t="shared" si="62"/>
        <v>0</v>
      </c>
      <c r="AN182" s="21" t="str">
        <f t="shared" si="63"/>
        <v/>
      </c>
      <c r="AP182" s="21" t="str">
        <f t="shared" si="64"/>
        <v/>
      </c>
      <c r="AQ182" s="21" t="str">
        <f t="shared" si="65"/>
        <v/>
      </c>
      <c r="AR182" s="21" t="str">
        <f t="shared" si="66"/>
        <v/>
      </c>
      <c r="AS182" s="21" t="str">
        <f t="shared" si="67"/>
        <v/>
      </c>
      <c r="AT182" s="21" t="str">
        <f t="shared" si="68"/>
        <v/>
      </c>
      <c r="AU182" s="21" t="str">
        <f t="shared" si="69"/>
        <v/>
      </c>
      <c r="AV182" s="21" t="str">
        <f t="shared" si="70"/>
        <v/>
      </c>
      <c r="AW182" s="21" t="str">
        <f t="shared" si="71"/>
        <v/>
      </c>
      <c r="AX182" s="21" t="str">
        <f t="shared" si="72"/>
        <v/>
      </c>
      <c r="AY182" s="21" t="str">
        <f t="shared" si="73"/>
        <v/>
      </c>
      <c r="AZ182" s="21" t="str">
        <f t="shared" si="74"/>
        <v/>
      </c>
      <c r="BA182" s="21" t="str">
        <f t="shared" si="75"/>
        <v/>
      </c>
      <c r="BB182" s="21" t="str">
        <f t="shared" si="76"/>
        <v/>
      </c>
      <c r="BC182" s="21" t="str">
        <f t="shared" si="77"/>
        <v/>
      </c>
      <c r="BD182" s="21" t="str">
        <f t="shared" si="78"/>
        <v/>
      </c>
      <c r="BE182" s="21" t="str">
        <f t="shared" si="79"/>
        <v/>
      </c>
      <c r="BF182" s="21" t="str">
        <f t="shared" si="80"/>
        <v/>
      </c>
      <c r="BG182" s="21" t="str">
        <f t="shared" si="81"/>
        <v/>
      </c>
      <c r="BH182" s="21" t="str">
        <f t="shared" si="82"/>
        <v/>
      </c>
      <c r="BI182" s="21" t="str">
        <f t="shared" si="83"/>
        <v/>
      </c>
      <c r="BK182" s="43" t="e">
        <f>BL182/'التقرير الختامي'!$D$15</f>
        <v>#DIV/0!</v>
      </c>
      <c r="BL182" s="4">
        <f t="shared" si="84"/>
        <v>0</v>
      </c>
      <c r="BM182" s="4">
        <f t="shared" si="85"/>
        <v>0</v>
      </c>
      <c r="BN182" s="4">
        <f t="shared" si="86"/>
        <v>0</v>
      </c>
      <c r="BO182" s="240" t="str">
        <f t="shared" si="87"/>
        <v/>
      </c>
      <c r="BP182" s="4">
        <f t="shared" si="88"/>
        <v>0</v>
      </c>
      <c r="BS182" s="376">
        <f t="shared" si="89"/>
        <v>0</v>
      </c>
      <c r="BT182" s="376">
        <f t="shared" si="90"/>
        <v>0</v>
      </c>
      <c r="BW182" s="21">
        <f t="shared" si="91"/>
        <v>1</v>
      </c>
    </row>
    <row r="183" spans="1:75" x14ac:dyDescent="0.2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AL183" s="21">
        <f t="shared" si="62"/>
        <v>0</v>
      </c>
      <c r="AN183" s="21" t="str">
        <f t="shared" si="63"/>
        <v/>
      </c>
      <c r="AP183" s="21" t="str">
        <f t="shared" si="64"/>
        <v/>
      </c>
      <c r="AQ183" s="21" t="str">
        <f t="shared" si="65"/>
        <v/>
      </c>
      <c r="AR183" s="21" t="str">
        <f t="shared" si="66"/>
        <v/>
      </c>
      <c r="AS183" s="21" t="str">
        <f t="shared" si="67"/>
        <v/>
      </c>
      <c r="AT183" s="21" t="str">
        <f t="shared" si="68"/>
        <v/>
      </c>
      <c r="AU183" s="21" t="str">
        <f t="shared" si="69"/>
        <v/>
      </c>
      <c r="AV183" s="21" t="str">
        <f t="shared" si="70"/>
        <v/>
      </c>
      <c r="AW183" s="21" t="str">
        <f t="shared" si="71"/>
        <v/>
      </c>
      <c r="AX183" s="21" t="str">
        <f t="shared" si="72"/>
        <v/>
      </c>
      <c r="AY183" s="21" t="str">
        <f t="shared" si="73"/>
        <v/>
      </c>
      <c r="AZ183" s="21" t="str">
        <f t="shared" si="74"/>
        <v/>
      </c>
      <c r="BA183" s="21" t="str">
        <f t="shared" si="75"/>
        <v/>
      </c>
      <c r="BB183" s="21" t="str">
        <f t="shared" si="76"/>
        <v/>
      </c>
      <c r="BC183" s="21" t="str">
        <f t="shared" si="77"/>
        <v/>
      </c>
      <c r="BD183" s="21" t="str">
        <f t="shared" si="78"/>
        <v/>
      </c>
      <c r="BE183" s="21" t="str">
        <f t="shared" si="79"/>
        <v/>
      </c>
      <c r="BF183" s="21" t="str">
        <f t="shared" si="80"/>
        <v/>
      </c>
      <c r="BG183" s="21" t="str">
        <f t="shared" si="81"/>
        <v/>
      </c>
      <c r="BH183" s="21" t="str">
        <f t="shared" si="82"/>
        <v/>
      </c>
      <c r="BI183" s="21" t="str">
        <f t="shared" si="83"/>
        <v/>
      </c>
      <c r="BK183" s="43" t="e">
        <f>BL183/'التقرير الختامي'!$D$15</f>
        <v>#DIV/0!</v>
      </c>
      <c r="BL183" s="4">
        <f t="shared" si="84"/>
        <v>0</v>
      </c>
      <c r="BM183" s="4">
        <f t="shared" si="85"/>
        <v>0</v>
      </c>
      <c r="BN183" s="4">
        <f t="shared" si="86"/>
        <v>0</v>
      </c>
      <c r="BO183" s="240" t="str">
        <f t="shared" si="87"/>
        <v/>
      </c>
      <c r="BP183" s="4">
        <f t="shared" si="88"/>
        <v>0</v>
      </c>
      <c r="BS183" s="376">
        <f t="shared" si="89"/>
        <v>0</v>
      </c>
      <c r="BT183" s="376">
        <f t="shared" si="90"/>
        <v>0</v>
      </c>
      <c r="BW183" s="21">
        <f t="shared" si="91"/>
        <v>1</v>
      </c>
    </row>
    <row r="184" spans="1:75" x14ac:dyDescent="0.2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AL184" s="21">
        <f t="shared" si="62"/>
        <v>0</v>
      </c>
      <c r="AN184" s="21" t="str">
        <f t="shared" si="63"/>
        <v/>
      </c>
      <c r="AP184" s="21" t="str">
        <f t="shared" si="64"/>
        <v/>
      </c>
      <c r="AQ184" s="21" t="str">
        <f t="shared" si="65"/>
        <v/>
      </c>
      <c r="AR184" s="21" t="str">
        <f t="shared" si="66"/>
        <v/>
      </c>
      <c r="AS184" s="21" t="str">
        <f t="shared" si="67"/>
        <v/>
      </c>
      <c r="AT184" s="21" t="str">
        <f t="shared" si="68"/>
        <v/>
      </c>
      <c r="AU184" s="21" t="str">
        <f t="shared" si="69"/>
        <v/>
      </c>
      <c r="AV184" s="21" t="str">
        <f t="shared" si="70"/>
        <v/>
      </c>
      <c r="AW184" s="21" t="str">
        <f t="shared" si="71"/>
        <v/>
      </c>
      <c r="AX184" s="21" t="str">
        <f t="shared" si="72"/>
        <v/>
      </c>
      <c r="AY184" s="21" t="str">
        <f t="shared" si="73"/>
        <v/>
      </c>
      <c r="AZ184" s="21" t="str">
        <f t="shared" si="74"/>
        <v/>
      </c>
      <c r="BA184" s="21" t="str">
        <f t="shared" si="75"/>
        <v/>
      </c>
      <c r="BB184" s="21" t="str">
        <f t="shared" si="76"/>
        <v/>
      </c>
      <c r="BC184" s="21" t="str">
        <f t="shared" si="77"/>
        <v/>
      </c>
      <c r="BD184" s="21" t="str">
        <f t="shared" si="78"/>
        <v/>
      </c>
      <c r="BE184" s="21" t="str">
        <f t="shared" si="79"/>
        <v/>
      </c>
      <c r="BF184" s="21" t="str">
        <f t="shared" si="80"/>
        <v/>
      </c>
      <c r="BG184" s="21" t="str">
        <f t="shared" si="81"/>
        <v/>
      </c>
      <c r="BH184" s="21" t="str">
        <f t="shared" si="82"/>
        <v/>
      </c>
      <c r="BI184" s="21" t="str">
        <f t="shared" si="83"/>
        <v/>
      </c>
      <c r="BK184" s="43" t="e">
        <f>BL184/'التقرير الختامي'!$D$15</f>
        <v>#DIV/0!</v>
      </c>
      <c r="BL184" s="4">
        <f t="shared" si="84"/>
        <v>0</v>
      </c>
      <c r="BM184" s="4">
        <f t="shared" si="85"/>
        <v>0</v>
      </c>
      <c r="BN184" s="4">
        <f t="shared" si="86"/>
        <v>0</v>
      </c>
      <c r="BO184" s="240" t="str">
        <f t="shared" si="87"/>
        <v/>
      </c>
      <c r="BP184" s="4">
        <f t="shared" si="88"/>
        <v>0</v>
      </c>
      <c r="BS184" s="376">
        <f t="shared" si="89"/>
        <v>0</v>
      </c>
      <c r="BT184" s="376">
        <f t="shared" si="90"/>
        <v>0</v>
      </c>
      <c r="BW184" s="21">
        <f t="shared" si="91"/>
        <v>1</v>
      </c>
    </row>
    <row r="185" spans="1:75" x14ac:dyDescent="0.2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AL185" s="21">
        <f t="shared" si="62"/>
        <v>0</v>
      </c>
      <c r="AN185" s="21" t="str">
        <f t="shared" si="63"/>
        <v/>
      </c>
      <c r="AP185" s="21" t="str">
        <f t="shared" si="64"/>
        <v/>
      </c>
      <c r="AQ185" s="21" t="str">
        <f t="shared" si="65"/>
        <v/>
      </c>
      <c r="AR185" s="21" t="str">
        <f t="shared" si="66"/>
        <v/>
      </c>
      <c r="AS185" s="21" t="str">
        <f t="shared" si="67"/>
        <v/>
      </c>
      <c r="AT185" s="21" t="str">
        <f t="shared" si="68"/>
        <v/>
      </c>
      <c r="AU185" s="21" t="str">
        <f t="shared" si="69"/>
        <v/>
      </c>
      <c r="AV185" s="21" t="str">
        <f t="shared" si="70"/>
        <v/>
      </c>
      <c r="AW185" s="21" t="str">
        <f t="shared" si="71"/>
        <v/>
      </c>
      <c r="AX185" s="21" t="str">
        <f t="shared" si="72"/>
        <v/>
      </c>
      <c r="AY185" s="21" t="str">
        <f t="shared" si="73"/>
        <v/>
      </c>
      <c r="AZ185" s="21" t="str">
        <f t="shared" si="74"/>
        <v/>
      </c>
      <c r="BA185" s="21" t="str">
        <f t="shared" si="75"/>
        <v/>
      </c>
      <c r="BB185" s="21" t="str">
        <f t="shared" si="76"/>
        <v/>
      </c>
      <c r="BC185" s="21" t="str">
        <f t="shared" si="77"/>
        <v/>
      </c>
      <c r="BD185" s="21" t="str">
        <f t="shared" si="78"/>
        <v/>
      </c>
      <c r="BE185" s="21" t="str">
        <f t="shared" si="79"/>
        <v/>
      </c>
      <c r="BF185" s="21" t="str">
        <f t="shared" si="80"/>
        <v/>
      </c>
      <c r="BG185" s="21" t="str">
        <f t="shared" si="81"/>
        <v/>
      </c>
      <c r="BH185" s="21" t="str">
        <f t="shared" si="82"/>
        <v/>
      </c>
      <c r="BI185" s="21" t="str">
        <f t="shared" si="83"/>
        <v/>
      </c>
      <c r="BK185" s="43" t="e">
        <f>BL185/'التقرير الختامي'!$D$15</f>
        <v>#DIV/0!</v>
      </c>
      <c r="BL185" s="4">
        <f t="shared" si="84"/>
        <v>0</v>
      </c>
      <c r="BM185" s="4">
        <f t="shared" si="85"/>
        <v>0</v>
      </c>
      <c r="BN185" s="4">
        <f t="shared" si="86"/>
        <v>0</v>
      </c>
      <c r="BO185" s="240" t="str">
        <f t="shared" si="87"/>
        <v/>
      </c>
      <c r="BP185" s="4">
        <f t="shared" si="88"/>
        <v>0</v>
      </c>
      <c r="BS185" s="376">
        <f t="shared" si="89"/>
        <v>0</v>
      </c>
      <c r="BT185" s="376">
        <f t="shared" si="90"/>
        <v>0</v>
      </c>
      <c r="BW185" s="21">
        <f t="shared" si="91"/>
        <v>1</v>
      </c>
    </row>
    <row r="186" spans="1:75" x14ac:dyDescent="0.2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AL186" s="21">
        <f t="shared" si="62"/>
        <v>0</v>
      </c>
      <c r="AN186" s="21" t="str">
        <f t="shared" si="63"/>
        <v/>
      </c>
      <c r="AP186" s="21" t="str">
        <f t="shared" si="64"/>
        <v/>
      </c>
      <c r="AQ186" s="21" t="str">
        <f t="shared" si="65"/>
        <v/>
      </c>
      <c r="AR186" s="21" t="str">
        <f t="shared" si="66"/>
        <v/>
      </c>
      <c r="AS186" s="21" t="str">
        <f t="shared" si="67"/>
        <v/>
      </c>
      <c r="AT186" s="21" t="str">
        <f t="shared" si="68"/>
        <v/>
      </c>
      <c r="AU186" s="21" t="str">
        <f t="shared" si="69"/>
        <v/>
      </c>
      <c r="AV186" s="21" t="str">
        <f t="shared" si="70"/>
        <v/>
      </c>
      <c r="AW186" s="21" t="str">
        <f t="shared" si="71"/>
        <v/>
      </c>
      <c r="AX186" s="21" t="str">
        <f t="shared" si="72"/>
        <v/>
      </c>
      <c r="AY186" s="21" t="str">
        <f t="shared" si="73"/>
        <v/>
      </c>
      <c r="AZ186" s="21" t="str">
        <f t="shared" si="74"/>
        <v/>
      </c>
      <c r="BA186" s="21" t="str">
        <f t="shared" si="75"/>
        <v/>
      </c>
      <c r="BB186" s="21" t="str">
        <f t="shared" si="76"/>
        <v/>
      </c>
      <c r="BC186" s="21" t="str">
        <f t="shared" si="77"/>
        <v/>
      </c>
      <c r="BD186" s="21" t="str">
        <f t="shared" si="78"/>
        <v/>
      </c>
      <c r="BE186" s="21" t="str">
        <f t="shared" si="79"/>
        <v/>
      </c>
      <c r="BF186" s="21" t="str">
        <f t="shared" si="80"/>
        <v/>
      </c>
      <c r="BG186" s="21" t="str">
        <f t="shared" si="81"/>
        <v/>
      </c>
      <c r="BH186" s="21" t="str">
        <f t="shared" si="82"/>
        <v/>
      </c>
      <c r="BI186" s="21" t="str">
        <f t="shared" si="83"/>
        <v/>
      </c>
      <c r="BK186" s="43" t="e">
        <f>BL186/'التقرير الختامي'!$D$15</f>
        <v>#DIV/0!</v>
      </c>
      <c r="BL186" s="4">
        <f t="shared" si="84"/>
        <v>0</v>
      </c>
      <c r="BM186" s="4">
        <f t="shared" si="85"/>
        <v>0</v>
      </c>
      <c r="BN186" s="4">
        <f t="shared" si="86"/>
        <v>0</v>
      </c>
      <c r="BO186" s="240" t="str">
        <f t="shared" si="87"/>
        <v/>
      </c>
      <c r="BP186" s="4">
        <f t="shared" si="88"/>
        <v>0</v>
      </c>
      <c r="BS186" s="376">
        <f t="shared" si="89"/>
        <v>0</v>
      </c>
      <c r="BT186" s="376">
        <f t="shared" si="90"/>
        <v>0</v>
      </c>
      <c r="BW186" s="21">
        <f t="shared" si="91"/>
        <v>1</v>
      </c>
    </row>
    <row r="187" spans="1:75" x14ac:dyDescent="0.2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AL187" s="21">
        <f t="shared" si="62"/>
        <v>0</v>
      </c>
      <c r="AN187" s="21" t="str">
        <f t="shared" si="63"/>
        <v/>
      </c>
      <c r="AP187" s="21" t="str">
        <f t="shared" si="64"/>
        <v/>
      </c>
      <c r="AQ187" s="21" t="str">
        <f t="shared" si="65"/>
        <v/>
      </c>
      <c r="AR187" s="21" t="str">
        <f t="shared" si="66"/>
        <v/>
      </c>
      <c r="AS187" s="21" t="str">
        <f t="shared" si="67"/>
        <v/>
      </c>
      <c r="AT187" s="21" t="str">
        <f t="shared" si="68"/>
        <v/>
      </c>
      <c r="AU187" s="21" t="str">
        <f t="shared" si="69"/>
        <v/>
      </c>
      <c r="AV187" s="21" t="str">
        <f t="shared" si="70"/>
        <v/>
      </c>
      <c r="AW187" s="21" t="str">
        <f t="shared" si="71"/>
        <v/>
      </c>
      <c r="AX187" s="21" t="str">
        <f t="shared" si="72"/>
        <v/>
      </c>
      <c r="AY187" s="21" t="str">
        <f t="shared" si="73"/>
        <v/>
      </c>
      <c r="AZ187" s="21" t="str">
        <f t="shared" si="74"/>
        <v/>
      </c>
      <c r="BA187" s="21" t="str">
        <f t="shared" si="75"/>
        <v/>
      </c>
      <c r="BB187" s="21" t="str">
        <f t="shared" si="76"/>
        <v/>
      </c>
      <c r="BC187" s="21" t="str">
        <f t="shared" si="77"/>
        <v/>
      </c>
      <c r="BD187" s="21" t="str">
        <f t="shared" si="78"/>
        <v/>
      </c>
      <c r="BE187" s="21" t="str">
        <f t="shared" si="79"/>
        <v/>
      </c>
      <c r="BF187" s="21" t="str">
        <f t="shared" si="80"/>
        <v/>
      </c>
      <c r="BG187" s="21" t="str">
        <f t="shared" si="81"/>
        <v/>
      </c>
      <c r="BH187" s="21" t="str">
        <f t="shared" si="82"/>
        <v/>
      </c>
      <c r="BI187" s="21" t="str">
        <f t="shared" si="83"/>
        <v/>
      </c>
      <c r="BK187" s="43" t="e">
        <f>BL187/'التقرير الختامي'!$D$15</f>
        <v>#DIV/0!</v>
      </c>
      <c r="BL187" s="4">
        <f t="shared" si="84"/>
        <v>0</v>
      </c>
      <c r="BM187" s="4">
        <f t="shared" si="85"/>
        <v>0</v>
      </c>
      <c r="BN187" s="4">
        <f t="shared" si="86"/>
        <v>0</v>
      </c>
      <c r="BO187" s="240" t="str">
        <f t="shared" si="87"/>
        <v/>
      </c>
      <c r="BP187" s="4">
        <f t="shared" si="88"/>
        <v>0</v>
      </c>
      <c r="BS187" s="376">
        <f t="shared" si="89"/>
        <v>0</v>
      </c>
      <c r="BT187" s="376">
        <f t="shared" si="90"/>
        <v>0</v>
      </c>
      <c r="BW187" s="21">
        <f t="shared" si="91"/>
        <v>1</v>
      </c>
    </row>
    <row r="188" spans="1:75" x14ac:dyDescent="0.2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AL188" s="21">
        <f t="shared" si="62"/>
        <v>0</v>
      </c>
      <c r="AN188" s="21" t="str">
        <f t="shared" si="63"/>
        <v/>
      </c>
      <c r="AP188" s="21" t="str">
        <f t="shared" si="64"/>
        <v/>
      </c>
      <c r="AQ188" s="21" t="str">
        <f t="shared" si="65"/>
        <v/>
      </c>
      <c r="AR188" s="21" t="str">
        <f t="shared" si="66"/>
        <v/>
      </c>
      <c r="AS188" s="21" t="str">
        <f t="shared" si="67"/>
        <v/>
      </c>
      <c r="AT188" s="21" t="str">
        <f t="shared" si="68"/>
        <v/>
      </c>
      <c r="AU188" s="21" t="str">
        <f t="shared" si="69"/>
        <v/>
      </c>
      <c r="AV188" s="21" t="str">
        <f t="shared" si="70"/>
        <v/>
      </c>
      <c r="AW188" s="21" t="str">
        <f t="shared" si="71"/>
        <v/>
      </c>
      <c r="AX188" s="21" t="str">
        <f t="shared" si="72"/>
        <v/>
      </c>
      <c r="AY188" s="21" t="str">
        <f t="shared" si="73"/>
        <v/>
      </c>
      <c r="AZ188" s="21" t="str">
        <f t="shared" si="74"/>
        <v/>
      </c>
      <c r="BA188" s="21" t="str">
        <f t="shared" si="75"/>
        <v/>
      </c>
      <c r="BB188" s="21" t="str">
        <f t="shared" si="76"/>
        <v/>
      </c>
      <c r="BC188" s="21" t="str">
        <f t="shared" si="77"/>
        <v/>
      </c>
      <c r="BD188" s="21" t="str">
        <f t="shared" si="78"/>
        <v/>
      </c>
      <c r="BE188" s="21" t="str">
        <f t="shared" si="79"/>
        <v/>
      </c>
      <c r="BF188" s="21" t="str">
        <f t="shared" si="80"/>
        <v/>
      </c>
      <c r="BG188" s="21" t="str">
        <f t="shared" si="81"/>
        <v/>
      </c>
      <c r="BH188" s="21" t="str">
        <f t="shared" si="82"/>
        <v/>
      </c>
      <c r="BI188" s="21" t="str">
        <f t="shared" si="83"/>
        <v/>
      </c>
      <c r="BK188" s="43" t="e">
        <f>BL188/'التقرير الختامي'!$D$15</f>
        <v>#DIV/0!</v>
      </c>
      <c r="BL188" s="4">
        <f t="shared" si="84"/>
        <v>0</v>
      </c>
      <c r="BM188" s="4">
        <f t="shared" si="85"/>
        <v>0</v>
      </c>
      <c r="BN188" s="4">
        <f t="shared" si="86"/>
        <v>0</v>
      </c>
      <c r="BO188" s="240" t="str">
        <f t="shared" si="87"/>
        <v/>
      </c>
      <c r="BP188" s="4">
        <f t="shared" si="88"/>
        <v>0</v>
      </c>
      <c r="BS188" s="376">
        <f t="shared" si="89"/>
        <v>0</v>
      </c>
      <c r="BT188" s="376">
        <f t="shared" si="90"/>
        <v>0</v>
      </c>
      <c r="BW188" s="21">
        <f t="shared" si="91"/>
        <v>1</v>
      </c>
    </row>
    <row r="189" spans="1:75" x14ac:dyDescent="0.2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AL189" s="21">
        <f t="shared" si="62"/>
        <v>0</v>
      </c>
      <c r="AN189" s="21" t="str">
        <f t="shared" si="63"/>
        <v/>
      </c>
      <c r="AP189" s="21" t="str">
        <f t="shared" si="64"/>
        <v/>
      </c>
      <c r="AQ189" s="21" t="str">
        <f t="shared" si="65"/>
        <v/>
      </c>
      <c r="AR189" s="21" t="str">
        <f t="shared" si="66"/>
        <v/>
      </c>
      <c r="AS189" s="21" t="str">
        <f t="shared" si="67"/>
        <v/>
      </c>
      <c r="AT189" s="21" t="str">
        <f t="shared" si="68"/>
        <v/>
      </c>
      <c r="AU189" s="21" t="str">
        <f t="shared" si="69"/>
        <v/>
      </c>
      <c r="AV189" s="21" t="str">
        <f t="shared" si="70"/>
        <v/>
      </c>
      <c r="AW189" s="21" t="str">
        <f t="shared" si="71"/>
        <v/>
      </c>
      <c r="AX189" s="21" t="str">
        <f t="shared" si="72"/>
        <v/>
      </c>
      <c r="AY189" s="21" t="str">
        <f t="shared" si="73"/>
        <v/>
      </c>
      <c r="AZ189" s="21" t="str">
        <f t="shared" si="74"/>
        <v/>
      </c>
      <c r="BA189" s="21" t="str">
        <f t="shared" si="75"/>
        <v/>
      </c>
      <c r="BB189" s="21" t="str">
        <f t="shared" si="76"/>
        <v/>
      </c>
      <c r="BC189" s="21" t="str">
        <f t="shared" si="77"/>
        <v/>
      </c>
      <c r="BD189" s="21" t="str">
        <f t="shared" si="78"/>
        <v/>
      </c>
      <c r="BE189" s="21" t="str">
        <f t="shared" si="79"/>
        <v/>
      </c>
      <c r="BF189" s="21" t="str">
        <f t="shared" si="80"/>
        <v/>
      </c>
      <c r="BG189" s="21" t="str">
        <f t="shared" si="81"/>
        <v/>
      </c>
      <c r="BH189" s="21" t="str">
        <f t="shared" si="82"/>
        <v/>
      </c>
      <c r="BI189" s="21" t="str">
        <f t="shared" si="83"/>
        <v/>
      </c>
      <c r="BK189" s="43" t="e">
        <f>BL189/'التقرير الختامي'!$D$15</f>
        <v>#DIV/0!</v>
      </c>
      <c r="BL189" s="4">
        <f t="shared" si="84"/>
        <v>0</v>
      </c>
      <c r="BM189" s="4">
        <f t="shared" si="85"/>
        <v>0</v>
      </c>
      <c r="BN189" s="4">
        <f t="shared" si="86"/>
        <v>0</v>
      </c>
      <c r="BO189" s="240" t="str">
        <f t="shared" si="87"/>
        <v/>
      </c>
      <c r="BP189" s="4">
        <f t="shared" si="88"/>
        <v>0</v>
      </c>
      <c r="BS189" s="376">
        <f t="shared" si="89"/>
        <v>0</v>
      </c>
      <c r="BT189" s="376">
        <f t="shared" si="90"/>
        <v>0</v>
      </c>
      <c r="BW189" s="21">
        <f t="shared" si="91"/>
        <v>1</v>
      </c>
    </row>
    <row r="190" spans="1:75" x14ac:dyDescent="0.2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AL190" s="21">
        <f t="shared" si="62"/>
        <v>0</v>
      </c>
      <c r="AN190" s="21" t="str">
        <f t="shared" si="63"/>
        <v/>
      </c>
      <c r="AP190" s="21" t="str">
        <f t="shared" si="64"/>
        <v/>
      </c>
      <c r="AQ190" s="21" t="str">
        <f t="shared" si="65"/>
        <v/>
      </c>
      <c r="AR190" s="21" t="str">
        <f t="shared" si="66"/>
        <v/>
      </c>
      <c r="AS190" s="21" t="str">
        <f t="shared" si="67"/>
        <v/>
      </c>
      <c r="AT190" s="21" t="str">
        <f t="shared" si="68"/>
        <v/>
      </c>
      <c r="AU190" s="21" t="str">
        <f t="shared" si="69"/>
        <v/>
      </c>
      <c r="AV190" s="21" t="str">
        <f t="shared" si="70"/>
        <v/>
      </c>
      <c r="AW190" s="21" t="str">
        <f t="shared" si="71"/>
        <v/>
      </c>
      <c r="AX190" s="21" t="str">
        <f t="shared" si="72"/>
        <v/>
      </c>
      <c r="AY190" s="21" t="str">
        <f t="shared" si="73"/>
        <v/>
      </c>
      <c r="AZ190" s="21" t="str">
        <f t="shared" si="74"/>
        <v/>
      </c>
      <c r="BA190" s="21" t="str">
        <f t="shared" si="75"/>
        <v/>
      </c>
      <c r="BB190" s="21" t="str">
        <f t="shared" si="76"/>
        <v/>
      </c>
      <c r="BC190" s="21" t="str">
        <f t="shared" si="77"/>
        <v/>
      </c>
      <c r="BD190" s="21" t="str">
        <f t="shared" si="78"/>
        <v/>
      </c>
      <c r="BE190" s="21" t="str">
        <f t="shared" si="79"/>
        <v/>
      </c>
      <c r="BF190" s="21" t="str">
        <f t="shared" si="80"/>
        <v/>
      </c>
      <c r="BG190" s="21" t="str">
        <f t="shared" si="81"/>
        <v/>
      </c>
      <c r="BH190" s="21" t="str">
        <f t="shared" si="82"/>
        <v/>
      </c>
      <c r="BI190" s="21" t="str">
        <f t="shared" si="83"/>
        <v/>
      </c>
      <c r="BK190" s="43" t="e">
        <f>BL190/'التقرير الختامي'!$D$15</f>
        <v>#DIV/0!</v>
      </c>
      <c r="BL190" s="4">
        <f t="shared" si="84"/>
        <v>0</v>
      </c>
      <c r="BM190" s="4">
        <f t="shared" si="85"/>
        <v>0</v>
      </c>
      <c r="BN190" s="4">
        <f t="shared" si="86"/>
        <v>0</v>
      </c>
      <c r="BO190" s="240" t="str">
        <f t="shared" si="87"/>
        <v/>
      </c>
      <c r="BP190" s="4">
        <f t="shared" si="88"/>
        <v>0</v>
      </c>
      <c r="BS190" s="376">
        <f t="shared" si="89"/>
        <v>0</v>
      </c>
      <c r="BT190" s="376">
        <f t="shared" si="90"/>
        <v>0</v>
      </c>
      <c r="BW190" s="21">
        <f t="shared" si="91"/>
        <v>1</v>
      </c>
    </row>
    <row r="191" spans="1:75" x14ac:dyDescent="0.2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AL191" s="21">
        <f t="shared" si="62"/>
        <v>0</v>
      </c>
      <c r="AN191" s="21" t="str">
        <f t="shared" si="63"/>
        <v/>
      </c>
      <c r="AP191" s="21" t="str">
        <f t="shared" si="64"/>
        <v/>
      </c>
      <c r="AQ191" s="21" t="str">
        <f t="shared" si="65"/>
        <v/>
      </c>
      <c r="AR191" s="21" t="str">
        <f t="shared" si="66"/>
        <v/>
      </c>
      <c r="AS191" s="21" t="str">
        <f t="shared" si="67"/>
        <v/>
      </c>
      <c r="AT191" s="21" t="str">
        <f t="shared" si="68"/>
        <v/>
      </c>
      <c r="AU191" s="21" t="str">
        <f t="shared" si="69"/>
        <v/>
      </c>
      <c r="AV191" s="21" t="str">
        <f t="shared" si="70"/>
        <v/>
      </c>
      <c r="AW191" s="21" t="str">
        <f t="shared" si="71"/>
        <v/>
      </c>
      <c r="AX191" s="21" t="str">
        <f t="shared" si="72"/>
        <v/>
      </c>
      <c r="AY191" s="21" t="str">
        <f t="shared" si="73"/>
        <v/>
      </c>
      <c r="AZ191" s="21" t="str">
        <f t="shared" si="74"/>
        <v/>
      </c>
      <c r="BA191" s="21" t="str">
        <f t="shared" si="75"/>
        <v/>
      </c>
      <c r="BB191" s="21" t="str">
        <f t="shared" si="76"/>
        <v/>
      </c>
      <c r="BC191" s="21" t="str">
        <f t="shared" si="77"/>
        <v/>
      </c>
      <c r="BD191" s="21" t="str">
        <f t="shared" si="78"/>
        <v/>
      </c>
      <c r="BE191" s="21" t="str">
        <f t="shared" si="79"/>
        <v/>
      </c>
      <c r="BF191" s="21" t="str">
        <f t="shared" si="80"/>
        <v/>
      </c>
      <c r="BG191" s="21" t="str">
        <f t="shared" si="81"/>
        <v/>
      </c>
      <c r="BH191" s="21" t="str">
        <f t="shared" si="82"/>
        <v/>
      </c>
      <c r="BI191" s="21" t="str">
        <f t="shared" si="83"/>
        <v/>
      </c>
      <c r="BK191" s="43" t="e">
        <f>BL191/'التقرير الختامي'!$D$15</f>
        <v>#DIV/0!</v>
      </c>
      <c r="BL191" s="4">
        <f t="shared" si="84"/>
        <v>0</v>
      </c>
      <c r="BM191" s="4">
        <f t="shared" si="85"/>
        <v>0</v>
      </c>
      <c r="BN191" s="4">
        <f t="shared" si="86"/>
        <v>0</v>
      </c>
      <c r="BO191" s="240" t="str">
        <f t="shared" si="87"/>
        <v/>
      </c>
      <c r="BP191" s="4">
        <f t="shared" si="88"/>
        <v>0</v>
      </c>
      <c r="BS191" s="376">
        <f t="shared" si="89"/>
        <v>0</v>
      </c>
      <c r="BT191" s="376">
        <f t="shared" si="90"/>
        <v>0</v>
      </c>
      <c r="BW191" s="21">
        <f t="shared" si="91"/>
        <v>1</v>
      </c>
    </row>
    <row r="192" spans="1:75" x14ac:dyDescent="0.2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AL192" s="21">
        <f t="shared" si="62"/>
        <v>0</v>
      </c>
      <c r="AN192" s="21" t="str">
        <f t="shared" si="63"/>
        <v/>
      </c>
      <c r="AP192" s="21" t="str">
        <f t="shared" si="64"/>
        <v/>
      </c>
      <c r="AQ192" s="21" t="str">
        <f t="shared" si="65"/>
        <v/>
      </c>
      <c r="AR192" s="21" t="str">
        <f t="shared" si="66"/>
        <v/>
      </c>
      <c r="AS192" s="21" t="str">
        <f t="shared" si="67"/>
        <v/>
      </c>
      <c r="AT192" s="21" t="str">
        <f t="shared" si="68"/>
        <v/>
      </c>
      <c r="AU192" s="21" t="str">
        <f t="shared" si="69"/>
        <v/>
      </c>
      <c r="AV192" s="21" t="str">
        <f t="shared" si="70"/>
        <v/>
      </c>
      <c r="AW192" s="21" t="str">
        <f t="shared" si="71"/>
        <v/>
      </c>
      <c r="AX192" s="21" t="str">
        <f t="shared" si="72"/>
        <v/>
      </c>
      <c r="AY192" s="21" t="str">
        <f t="shared" si="73"/>
        <v/>
      </c>
      <c r="AZ192" s="21" t="str">
        <f t="shared" si="74"/>
        <v/>
      </c>
      <c r="BA192" s="21" t="str">
        <f t="shared" si="75"/>
        <v/>
      </c>
      <c r="BB192" s="21" t="str">
        <f t="shared" si="76"/>
        <v/>
      </c>
      <c r="BC192" s="21" t="str">
        <f t="shared" si="77"/>
        <v/>
      </c>
      <c r="BD192" s="21" t="str">
        <f t="shared" si="78"/>
        <v/>
      </c>
      <c r="BE192" s="21" t="str">
        <f t="shared" si="79"/>
        <v/>
      </c>
      <c r="BF192" s="21" t="str">
        <f t="shared" si="80"/>
        <v/>
      </c>
      <c r="BG192" s="21" t="str">
        <f t="shared" si="81"/>
        <v/>
      </c>
      <c r="BH192" s="21" t="str">
        <f t="shared" si="82"/>
        <v/>
      </c>
      <c r="BI192" s="21" t="str">
        <f t="shared" si="83"/>
        <v/>
      </c>
      <c r="BK192" s="43" t="e">
        <f>BL192/'التقرير الختامي'!$D$15</f>
        <v>#DIV/0!</v>
      </c>
      <c r="BL192" s="4">
        <f t="shared" si="84"/>
        <v>0</v>
      </c>
      <c r="BM192" s="4">
        <f t="shared" si="85"/>
        <v>0</v>
      </c>
      <c r="BN192" s="4">
        <f t="shared" si="86"/>
        <v>0</v>
      </c>
      <c r="BO192" s="240" t="str">
        <f t="shared" si="87"/>
        <v/>
      </c>
      <c r="BP192" s="4">
        <f t="shared" si="88"/>
        <v>0</v>
      </c>
      <c r="BS192" s="376">
        <f t="shared" si="89"/>
        <v>0</v>
      </c>
      <c r="BT192" s="376">
        <f t="shared" si="90"/>
        <v>0</v>
      </c>
      <c r="BW192" s="21">
        <f t="shared" si="91"/>
        <v>1</v>
      </c>
    </row>
    <row r="193" spans="1:75" x14ac:dyDescent="0.2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AL193" s="21">
        <f t="shared" si="62"/>
        <v>0</v>
      </c>
      <c r="AN193" s="21" t="str">
        <f t="shared" si="63"/>
        <v/>
      </c>
      <c r="AP193" s="21" t="str">
        <f t="shared" si="64"/>
        <v/>
      </c>
      <c r="AQ193" s="21" t="str">
        <f t="shared" si="65"/>
        <v/>
      </c>
      <c r="AR193" s="21" t="str">
        <f t="shared" si="66"/>
        <v/>
      </c>
      <c r="AS193" s="21" t="str">
        <f t="shared" si="67"/>
        <v/>
      </c>
      <c r="AT193" s="21" t="str">
        <f t="shared" si="68"/>
        <v/>
      </c>
      <c r="AU193" s="21" t="str">
        <f t="shared" si="69"/>
        <v/>
      </c>
      <c r="AV193" s="21" t="str">
        <f t="shared" si="70"/>
        <v/>
      </c>
      <c r="AW193" s="21" t="str">
        <f t="shared" si="71"/>
        <v/>
      </c>
      <c r="AX193" s="21" t="str">
        <f t="shared" si="72"/>
        <v/>
      </c>
      <c r="AY193" s="21" t="str">
        <f t="shared" si="73"/>
        <v/>
      </c>
      <c r="AZ193" s="21" t="str">
        <f t="shared" si="74"/>
        <v/>
      </c>
      <c r="BA193" s="21" t="str">
        <f t="shared" si="75"/>
        <v/>
      </c>
      <c r="BB193" s="21" t="str">
        <f t="shared" si="76"/>
        <v/>
      </c>
      <c r="BC193" s="21" t="str">
        <f t="shared" si="77"/>
        <v/>
      </c>
      <c r="BD193" s="21" t="str">
        <f t="shared" si="78"/>
        <v/>
      </c>
      <c r="BE193" s="21" t="str">
        <f t="shared" si="79"/>
        <v/>
      </c>
      <c r="BF193" s="21" t="str">
        <f t="shared" si="80"/>
        <v/>
      </c>
      <c r="BG193" s="21" t="str">
        <f t="shared" si="81"/>
        <v/>
      </c>
      <c r="BH193" s="21" t="str">
        <f t="shared" si="82"/>
        <v/>
      </c>
      <c r="BI193" s="21" t="str">
        <f t="shared" si="83"/>
        <v/>
      </c>
      <c r="BK193" s="43" t="e">
        <f>BL193/'التقرير الختامي'!$D$15</f>
        <v>#DIV/0!</v>
      </c>
      <c r="BL193" s="4">
        <f t="shared" si="84"/>
        <v>0</v>
      </c>
      <c r="BM193" s="4">
        <f t="shared" si="85"/>
        <v>0</v>
      </c>
      <c r="BN193" s="4">
        <f t="shared" si="86"/>
        <v>0</v>
      </c>
      <c r="BO193" s="240" t="str">
        <f t="shared" si="87"/>
        <v/>
      </c>
      <c r="BP193" s="4">
        <f t="shared" si="88"/>
        <v>0</v>
      </c>
      <c r="BS193" s="376">
        <f t="shared" si="89"/>
        <v>0</v>
      </c>
      <c r="BT193" s="376">
        <f t="shared" si="90"/>
        <v>0</v>
      </c>
      <c r="BW193" s="21">
        <f t="shared" si="91"/>
        <v>1</v>
      </c>
    </row>
    <row r="194" spans="1: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AN194" s="21" t="str">
        <f t="shared" si="63"/>
        <v/>
      </c>
      <c r="AP194" s="21" t="str">
        <f t="shared" si="64"/>
        <v/>
      </c>
      <c r="AQ194" s="21" t="str">
        <f t="shared" si="65"/>
        <v/>
      </c>
      <c r="AR194" s="21" t="str">
        <f t="shared" si="66"/>
        <v/>
      </c>
      <c r="AS194" s="21" t="str">
        <f t="shared" si="67"/>
        <v/>
      </c>
      <c r="AT194" s="21" t="str">
        <f t="shared" si="68"/>
        <v/>
      </c>
      <c r="AU194" s="21" t="str">
        <f t="shared" si="69"/>
        <v/>
      </c>
      <c r="AV194" s="21" t="str">
        <f t="shared" si="70"/>
        <v/>
      </c>
      <c r="AW194" s="21" t="str">
        <f t="shared" si="71"/>
        <v/>
      </c>
      <c r="AX194" s="21" t="str">
        <f t="shared" si="72"/>
        <v/>
      </c>
      <c r="AY194" s="21" t="str">
        <f t="shared" si="73"/>
        <v/>
      </c>
      <c r="AZ194" s="21" t="str">
        <f t="shared" si="74"/>
        <v/>
      </c>
      <c r="BA194" s="21" t="str">
        <f t="shared" si="75"/>
        <v/>
      </c>
      <c r="BB194" s="21" t="str">
        <f t="shared" si="76"/>
        <v/>
      </c>
      <c r="BC194" s="21" t="str">
        <f t="shared" si="77"/>
        <v/>
      </c>
      <c r="BD194" s="21" t="str">
        <f t="shared" si="78"/>
        <v/>
      </c>
      <c r="BE194" s="21" t="str">
        <f t="shared" si="79"/>
        <v/>
      </c>
      <c r="BF194" s="21" t="str">
        <f t="shared" si="80"/>
        <v/>
      </c>
      <c r="BG194" s="21" t="str">
        <f t="shared" si="81"/>
        <v/>
      </c>
      <c r="BH194" s="21" t="str">
        <f t="shared" si="82"/>
        <v/>
      </c>
      <c r="BI194" s="21" t="str">
        <f t="shared" si="83"/>
        <v/>
      </c>
      <c r="BK194" s="43" t="e">
        <f>BL194/'التقرير الختامي'!$D$15</f>
        <v>#DIV/0!</v>
      </c>
      <c r="BL194" s="4">
        <f t="shared" si="84"/>
        <v>0</v>
      </c>
      <c r="BM194" s="4">
        <f t="shared" si="85"/>
        <v>0</v>
      </c>
      <c r="BN194" s="4">
        <f t="shared" si="86"/>
        <v>0</v>
      </c>
      <c r="BO194" s="240" t="str">
        <f t="shared" si="87"/>
        <v/>
      </c>
      <c r="BP194" s="4">
        <f t="shared" si="88"/>
        <v>0</v>
      </c>
      <c r="BS194" s="376">
        <f t="shared" si="89"/>
        <v>0</v>
      </c>
      <c r="BT194" s="376">
        <f t="shared" si="90"/>
        <v>0</v>
      </c>
      <c r="BW194" s="21">
        <f t="shared" si="91"/>
        <v>1</v>
      </c>
    </row>
    <row r="195" spans="1: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AN195" s="21" t="str">
        <f t="shared" si="63"/>
        <v/>
      </c>
      <c r="AP195" s="21" t="str">
        <f t="shared" si="64"/>
        <v/>
      </c>
      <c r="AQ195" s="21" t="str">
        <f t="shared" si="65"/>
        <v/>
      </c>
      <c r="AR195" s="21" t="str">
        <f t="shared" si="66"/>
        <v/>
      </c>
      <c r="AS195" s="21" t="str">
        <f t="shared" si="67"/>
        <v/>
      </c>
      <c r="AT195" s="21" t="str">
        <f t="shared" si="68"/>
        <v/>
      </c>
      <c r="AU195" s="21" t="str">
        <f t="shared" si="69"/>
        <v/>
      </c>
      <c r="AV195" s="21" t="str">
        <f t="shared" si="70"/>
        <v/>
      </c>
      <c r="AW195" s="21" t="str">
        <f t="shared" si="71"/>
        <v/>
      </c>
      <c r="AX195" s="21" t="str">
        <f t="shared" si="72"/>
        <v/>
      </c>
      <c r="AY195" s="21" t="str">
        <f t="shared" si="73"/>
        <v/>
      </c>
      <c r="AZ195" s="21" t="str">
        <f t="shared" si="74"/>
        <v/>
      </c>
      <c r="BA195" s="21" t="str">
        <f t="shared" si="75"/>
        <v/>
      </c>
      <c r="BB195" s="21" t="str">
        <f t="shared" si="76"/>
        <v/>
      </c>
      <c r="BC195" s="21" t="str">
        <f t="shared" si="77"/>
        <v/>
      </c>
      <c r="BD195" s="21" t="str">
        <f t="shared" si="78"/>
        <v/>
      </c>
      <c r="BE195" s="21" t="str">
        <f t="shared" si="79"/>
        <v/>
      </c>
      <c r="BF195" s="21" t="str">
        <f t="shared" si="80"/>
        <v/>
      </c>
      <c r="BG195" s="21" t="str">
        <f t="shared" si="81"/>
        <v/>
      </c>
      <c r="BH195" s="21" t="str">
        <f t="shared" si="82"/>
        <v/>
      </c>
      <c r="BI195" s="21" t="str">
        <f t="shared" si="83"/>
        <v/>
      </c>
      <c r="BK195" s="43" t="e">
        <f>BL195/'التقرير الختامي'!$D$15</f>
        <v>#DIV/0!</v>
      </c>
      <c r="BL195" s="4">
        <f t="shared" si="84"/>
        <v>0</v>
      </c>
      <c r="BM195" s="4">
        <f t="shared" si="85"/>
        <v>0</v>
      </c>
      <c r="BN195" s="4">
        <f t="shared" si="86"/>
        <v>0</v>
      </c>
      <c r="BO195" s="240" t="str">
        <f t="shared" si="87"/>
        <v/>
      </c>
      <c r="BP195" s="4">
        <f t="shared" si="88"/>
        <v>0</v>
      </c>
      <c r="BS195" s="376">
        <f t="shared" si="89"/>
        <v>0</v>
      </c>
      <c r="BT195" s="376">
        <f t="shared" si="90"/>
        <v>0</v>
      </c>
      <c r="BW195" s="21">
        <f t="shared" si="91"/>
        <v>1</v>
      </c>
    </row>
    <row r="196" spans="1: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AN196" s="21" t="str">
        <f t="shared" si="63"/>
        <v/>
      </c>
      <c r="AP196" s="21" t="str">
        <f t="shared" si="64"/>
        <v/>
      </c>
      <c r="AQ196" s="21" t="str">
        <f t="shared" si="65"/>
        <v/>
      </c>
      <c r="AR196" s="21" t="str">
        <f t="shared" si="66"/>
        <v/>
      </c>
      <c r="AS196" s="21" t="str">
        <f t="shared" si="67"/>
        <v/>
      </c>
      <c r="AT196" s="21" t="str">
        <f t="shared" si="68"/>
        <v/>
      </c>
      <c r="AU196" s="21" t="str">
        <f t="shared" si="69"/>
        <v/>
      </c>
      <c r="AV196" s="21" t="str">
        <f t="shared" si="70"/>
        <v/>
      </c>
      <c r="AW196" s="21" t="str">
        <f t="shared" si="71"/>
        <v/>
      </c>
      <c r="AX196" s="21" t="str">
        <f t="shared" si="72"/>
        <v/>
      </c>
      <c r="AY196" s="21" t="str">
        <f t="shared" si="73"/>
        <v/>
      </c>
      <c r="AZ196" s="21" t="str">
        <f t="shared" si="74"/>
        <v/>
      </c>
      <c r="BA196" s="21" t="str">
        <f t="shared" si="75"/>
        <v/>
      </c>
      <c r="BB196" s="21" t="str">
        <f t="shared" si="76"/>
        <v/>
      </c>
      <c r="BC196" s="21" t="str">
        <f t="shared" si="77"/>
        <v/>
      </c>
      <c r="BD196" s="21" t="str">
        <f t="shared" si="78"/>
        <v/>
      </c>
      <c r="BE196" s="21" t="str">
        <f t="shared" si="79"/>
        <v/>
      </c>
      <c r="BF196" s="21" t="str">
        <f t="shared" si="80"/>
        <v/>
      </c>
      <c r="BG196" s="21" t="str">
        <f t="shared" si="81"/>
        <v/>
      </c>
      <c r="BH196" s="21" t="str">
        <f t="shared" si="82"/>
        <v/>
      </c>
      <c r="BI196" s="21" t="str">
        <f t="shared" si="83"/>
        <v/>
      </c>
      <c r="BK196" s="43" t="e">
        <f>BL196/'التقرير الختامي'!$D$15</f>
        <v>#DIV/0!</v>
      </c>
      <c r="BL196" s="4">
        <f t="shared" si="84"/>
        <v>0</v>
      </c>
      <c r="BM196" s="4">
        <f t="shared" si="85"/>
        <v>0</v>
      </c>
      <c r="BN196" s="4">
        <f t="shared" si="86"/>
        <v>0</v>
      </c>
      <c r="BO196" s="240" t="str">
        <f t="shared" si="87"/>
        <v/>
      </c>
      <c r="BP196" s="4">
        <f t="shared" si="88"/>
        <v>0</v>
      </c>
      <c r="BS196" s="376">
        <f t="shared" si="89"/>
        <v>0</v>
      </c>
      <c r="BT196" s="376">
        <f t="shared" si="90"/>
        <v>0</v>
      </c>
      <c r="BW196" s="21">
        <f t="shared" si="91"/>
        <v>1</v>
      </c>
    </row>
    <row r="197" spans="1: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AN197" s="21" t="str">
        <f t="shared" si="63"/>
        <v/>
      </c>
      <c r="AP197" s="21" t="str">
        <f t="shared" si="64"/>
        <v/>
      </c>
      <c r="AQ197" s="21" t="str">
        <f t="shared" si="65"/>
        <v/>
      </c>
      <c r="AR197" s="21" t="str">
        <f t="shared" si="66"/>
        <v/>
      </c>
      <c r="AS197" s="21" t="str">
        <f t="shared" si="67"/>
        <v/>
      </c>
      <c r="AT197" s="21" t="str">
        <f t="shared" si="68"/>
        <v/>
      </c>
      <c r="AU197" s="21" t="str">
        <f t="shared" si="69"/>
        <v/>
      </c>
      <c r="AV197" s="21" t="str">
        <f t="shared" si="70"/>
        <v/>
      </c>
      <c r="AW197" s="21" t="str">
        <f t="shared" si="71"/>
        <v/>
      </c>
      <c r="AX197" s="21" t="str">
        <f t="shared" si="72"/>
        <v/>
      </c>
      <c r="AY197" s="21" t="str">
        <f t="shared" si="73"/>
        <v/>
      </c>
      <c r="AZ197" s="21" t="str">
        <f t="shared" si="74"/>
        <v/>
      </c>
      <c r="BA197" s="21" t="str">
        <f t="shared" si="75"/>
        <v/>
      </c>
      <c r="BB197" s="21" t="str">
        <f t="shared" si="76"/>
        <v/>
      </c>
      <c r="BC197" s="21" t="str">
        <f t="shared" si="77"/>
        <v/>
      </c>
      <c r="BD197" s="21" t="str">
        <f t="shared" si="78"/>
        <v/>
      </c>
      <c r="BE197" s="21" t="str">
        <f t="shared" si="79"/>
        <v/>
      </c>
      <c r="BF197" s="21" t="str">
        <f t="shared" si="80"/>
        <v/>
      </c>
      <c r="BG197" s="21" t="str">
        <f t="shared" si="81"/>
        <v/>
      </c>
      <c r="BH197" s="21" t="str">
        <f t="shared" si="82"/>
        <v/>
      </c>
      <c r="BI197" s="21" t="str">
        <f t="shared" si="83"/>
        <v/>
      </c>
      <c r="BK197" s="43" t="e">
        <f>BL197/'التقرير الختامي'!$D$15</f>
        <v>#DIV/0!</v>
      </c>
      <c r="BL197" s="4">
        <f t="shared" si="84"/>
        <v>0</v>
      </c>
      <c r="BM197" s="4">
        <f t="shared" si="85"/>
        <v>0</v>
      </c>
      <c r="BN197" s="4">
        <f t="shared" si="86"/>
        <v>0</v>
      </c>
      <c r="BO197" s="240" t="str">
        <f t="shared" si="87"/>
        <v/>
      </c>
      <c r="BP197" s="4">
        <f t="shared" si="88"/>
        <v>0</v>
      </c>
      <c r="BS197" s="376">
        <f t="shared" si="89"/>
        <v>0</v>
      </c>
      <c r="BT197" s="376">
        <f t="shared" si="90"/>
        <v>0</v>
      </c>
      <c r="BW197" s="21">
        <f t="shared" si="91"/>
        <v>1</v>
      </c>
    </row>
    <row r="198" spans="1: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AN198" s="21" t="str">
        <f t="shared" si="63"/>
        <v/>
      </c>
      <c r="AP198" s="21" t="str">
        <f t="shared" si="64"/>
        <v/>
      </c>
      <c r="AQ198" s="21" t="str">
        <f t="shared" si="65"/>
        <v/>
      </c>
      <c r="AR198" s="21" t="str">
        <f t="shared" si="66"/>
        <v/>
      </c>
      <c r="AS198" s="21" t="str">
        <f t="shared" si="67"/>
        <v/>
      </c>
      <c r="AT198" s="21" t="str">
        <f t="shared" si="68"/>
        <v/>
      </c>
      <c r="AU198" s="21" t="str">
        <f t="shared" si="69"/>
        <v/>
      </c>
      <c r="AV198" s="21" t="str">
        <f t="shared" si="70"/>
        <v/>
      </c>
      <c r="AW198" s="21" t="str">
        <f t="shared" si="71"/>
        <v/>
      </c>
      <c r="AX198" s="21" t="str">
        <f t="shared" si="72"/>
        <v/>
      </c>
      <c r="AY198" s="21" t="str">
        <f t="shared" si="73"/>
        <v/>
      </c>
      <c r="AZ198" s="21" t="str">
        <f t="shared" si="74"/>
        <v/>
      </c>
      <c r="BA198" s="21" t="str">
        <f t="shared" si="75"/>
        <v/>
      </c>
      <c r="BB198" s="21" t="str">
        <f t="shared" si="76"/>
        <v/>
      </c>
      <c r="BC198" s="21" t="str">
        <f t="shared" si="77"/>
        <v/>
      </c>
      <c r="BD198" s="21" t="str">
        <f t="shared" si="78"/>
        <v/>
      </c>
      <c r="BE198" s="21" t="str">
        <f t="shared" si="79"/>
        <v/>
      </c>
      <c r="BF198" s="21" t="str">
        <f t="shared" si="80"/>
        <v/>
      </c>
      <c r="BG198" s="21" t="str">
        <f t="shared" si="81"/>
        <v/>
      </c>
      <c r="BH198" s="21" t="str">
        <f t="shared" si="82"/>
        <v/>
      </c>
      <c r="BI198" s="21" t="str">
        <f t="shared" si="83"/>
        <v/>
      </c>
      <c r="BK198" s="43" t="e">
        <f>BL198/'التقرير الختامي'!$D$15</f>
        <v>#DIV/0!</v>
      </c>
      <c r="BL198" s="4">
        <f t="shared" si="84"/>
        <v>0</v>
      </c>
      <c r="BM198" s="4">
        <f t="shared" si="85"/>
        <v>0</v>
      </c>
      <c r="BN198" s="4">
        <f t="shared" si="86"/>
        <v>0</v>
      </c>
      <c r="BO198" s="240" t="str">
        <f t="shared" si="87"/>
        <v/>
      </c>
      <c r="BP198" s="4">
        <f t="shared" si="88"/>
        <v>0</v>
      </c>
      <c r="BS198" s="376">
        <f t="shared" si="89"/>
        <v>0</v>
      </c>
      <c r="BT198" s="376">
        <f t="shared" si="90"/>
        <v>0</v>
      </c>
      <c r="BW198" s="21">
        <f t="shared" si="91"/>
        <v>1</v>
      </c>
    </row>
    <row r="199" spans="1: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AN199" s="21" t="str">
        <f t="shared" si="63"/>
        <v/>
      </c>
      <c r="AP199" s="21" t="str">
        <f t="shared" si="64"/>
        <v/>
      </c>
      <c r="AQ199" s="21" t="str">
        <f t="shared" si="65"/>
        <v/>
      </c>
      <c r="AR199" s="21" t="str">
        <f t="shared" si="66"/>
        <v/>
      </c>
      <c r="AS199" s="21" t="str">
        <f t="shared" si="67"/>
        <v/>
      </c>
      <c r="AT199" s="21" t="str">
        <f t="shared" si="68"/>
        <v/>
      </c>
      <c r="AU199" s="21" t="str">
        <f t="shared" si="69"/>
        <v/>
      </c>
      <c r="AV199" s="21" t="str">
        <f t="shared" si="70"/>
        <v/>
      </c>
      <c r="AW199" s="21" t="str">
        <f t="shared" si="71"/>
        <v/>
      </c>
      <c r="AX199" s="21" t="str">
        <f t="shared" si="72"/>
        <v/>
      </c>
      <c r="AY199" s="21" t="str">
        <f t="shared" si="73"/>
        <v/>
      </c>
      <c r="AZ199" s="21" t="str">
        <f t="shared" si="74"/>
        <v/>
      </c>
      <c r="BA199" s="21" t="str">
        <f t="shared" si="75"/>
        <v/>
      </c>
      <c r="BB199" s="21" t="str">
        <f t="shared" si="76"/>
        <v/>
      </c>
      <c r="BC199" s="21" t="str">
        <f t="shared" si="77"/>
        <v/>
      </c>
      <c r="BD199" s="21" t="str">
        <f t="shared" si="78"/>
        <v/>
      </c>
      <c r="BE199" s="21" t="str">
        <f t="shared" si="79"/>
        <v/>
      </c>
      <c r="BF199" s="21" t="str">
        <f t="shared" si="80"/>
        <v/>
      </c>
      <c r="BG199" s="21" t="str">
        <f t="shared" si="81"/>
        <v/>
      </c>
      <c r="BH199" s="21" t="str">
        <f t="shared" si="82"/>
        <v/>
      </c>
      <c r="BI199" s="21" t="str">
        <f t="shared" si="83"/>
        <v/>
      </c>
      <c r="BK199" s="43" t="e">
        <f>BL199/'التقرير الختامي'!$D$15</f>
        <v>#DIV/0!</v>
      </c>
      <c r="BL199" s="4">
        <f t="shared" si="84"/>
        <v>0</v>
      </c>
      <c r="BM199" s="4">
        <f t="shared" si="85"/>
        <v>0</v>
      </c>
      <c r="BN199" s="4">
        <f t="shared" si="86"/>
        <v>0</v>
      </c>
      <c r="BO199" s="240" t="str">
        <f t="shared" si="87"/>
        <v/>
      </c>
      <c r="BP199" s="4">
        <f t="shared" si="88"/>
        <v>0</v>
      </c>
      <c r="BS199" s="376">
        <f t="shared" si="89"/>
        <v>0</v>
      </c>
      <c r="BT199" s="376">
        <f t="shared" si="90"/>
        <v>0</v>
      </c>
      <c r="BW199" s="21">
        <f t="shared" si="91"/>
        <v>1</v>
      </c>
    </row>
    <row r="200" spans="1:75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AN200" s="21" t="str">
        <f>CONCATENATE(B200,C200,D200,E200,F200,G200,H200,I200,J200,K200,L200,M200,N200,O200,P200,Q200,R200,S200,T200,U200)</f>
        <v/>
      </c>
      <c r="AP200" s="21" t="str">
        <f>IFERROR(FIND(0,AN200),"")</f>
        <v/>
      </c>
      <c r="AQ200" s="21" t="str">
        <f>IFERROR(FIND(0,$AN200,FIND("0",$AN200)+1),"")</f>
        <v/>
      </c>
      <c r="AR200" s="21" t="str">
        <f>IFERROR(FIND(0,$AN200,FIND("0",$AN200,FIND("0",$AN200)+1)+1),"")</f>
        <v/>
      </c>
      <c r="AS200" s="21" t="str">
        <f>IFERROR(FIND(0,$AN200,FIND("0",$AN200,FIND("0",$AN200,FIND("0",$AN200)+1)+1)+1),"")</f>
        <v/>
      </c>
      <c r="AT200" s="21" t="str">
        <f>IFERROR(FIND(0,$AN200,FIND("0",$AN200,FIND("0",$AN200,FIND("0",$AN200,FIND("0",$AN200)+1)+1)+1)+1),"")</f>
        <v/>
      </c>
      <c r="AU200" s="21" t="str">
        <f>IFERROR(FIND(0,$AN200,FIND("0",$AN200,FIND("0",$AN200,FIND("0",$AN200,FIND("0",$AN200,FIND("0",$AN200)+1)+1)+1)+1)+1),"")</f>
        <v/>
      </c>
      <c r="AV200" s="21" t="str">
        <f>IFERROR(FIND(0,$AN200,FIND("0",$AN200,FIND("0",$AN200,FIND("0",$AN200,FIND("0",$AN200,FIND("0",$AN200,FIND("0",$AN200)+1)+1)+1)+1)+1)+1),"")</f>
        <v/>
      </c>
      <c r="AW200" s="21" t="str">
        <f>IFERROR(FIND(0,$AN200,FIND("0",$AN200,FIND("0",$AN200,FIND("0",$AN200,FIND("0",$AN200,FIND("0",$AN200,FIND("0",$AN200,FIND("0",$AN200)+1)+1)+1)+1)+1)+1)+1),"")</f>
        <v/>
      </c>
      <c r="AX200" s="21" t="str">
        <f>IFERROR(FIND(0,$AN200,FIND("0",$AN200,FIND("0",$AN200,FIND("0",$AN200,FIND("0",$AN200,FIND("0",$AN200,FIND("0",$AN200,FIND("0",$AN200,FIND("0",$AN200)+1)+1)+1)+1)+1)+1)+1)+1),"")</f>
        <v/>
      </c>
      <c r="AY200" s="21" t="str">
        <f>IFERROR(FIND(0,$AN200,FIND("0",$AN200,FIND("0",$AN200,FIND("0",$AN200,FIND("0",$AN200,FIND("0",$AN200,FIND("0",$AN200,FIND("0",$AN200,FIND("0",$AN200,FIND("0",$AN200)+1)+1)+1)+1)+1)+1)+1)+1)+1),"")</f>
        <v/>
      </c>
      <c r="AZ200" s="21" t="str">
        <f>IFERROR(FIND(0,$AN200,FIND("0",$AN200,FIND("0",$AN200,FIND("0",$AN200,FIND("0",$AN200,FIND("0",$AN200,FIND("0",$AN200,FIND("0",$AN200,FIND("0",$AN200,FIND("0",$AN200,FIND("0",$AN200)+1)+1)+1)+1)+1)+1)+1)+1)+1)+1),"")</f>
        <v/>
      </c>
      <c r="BA200" s="21" t="str">
        <f>IFERROR(FIND(0,$AN200,FIND("0",$AN200,FIND("0",$AN200,FIND("0",$AN200,FIND("0",$AN200,FIND("0",$AN200,FIND("0",$AN200,FIND("0",$AN200,FIND("0",$AN200,FIND("0",$AN200,FIND("0",$AN200,FIND("0",$AN200)+1)+1)+1)+1)+1)+1)+1)+1)+1)+1)+1),"")</f>
        <v/>
      </c>
      <c r="BB200" s="21" t="str">
        <f>IFERROR(FIND(0,$AN200,FIND("0",$AN200,FIND("0",$AN200,FIND("0",$AN200,FIND("0",$AN200,FIND("0",$AN200,FIND("0",$AN200,FIND("0",$AN200,FIND("0",$AN200,FIND("0",$AN200,FIND("0",$AN200,FIND("0",$AN200,FIND("0",$AN200)+1)+1)+1)+1)+1)+1)+1)+1)+1)+1)+1)+1),"")</f>
        <v/>
      </c>
      <c r="BC200" s="21" t="str">
        <f>IFERROR(FIND(0,$AN200,FIND("0",$AN200,FIND("0",$AN200,FIND("0",$AN200,FIND("0",$AN200,FIND("0",$AN200,FIND("0",$AN200,FIND("0",$AN200,FIND("0",$AN200,FIND("0",$AN200,FIND("0",$AN200,FIND("0",$AN200,FIND("0",$AN200,FIND("0",$AN200)+1)+1)+1)+1)+1)+1)+1)+1)+1)+1)+1)+1)+1),"")</f>
        <v/>
      </c>
      <c r="BD200" s="21" t="str">
        <f>IFERROR(FIND(0,$AN200,FIND("0",$AN200,FIND("0",$AN200,FIND("0",$AN200,FIND("0",$AN200,FIND("0",$AN200,FIND("0",$AN200,FIND("0",$AN200,FIND("0",$AN200,FIND("0",$AN200,FIND("0",$AN200,FIND("0",$AN200,FIND("0",$AN200,FIND("0",$AN200,FIND("0",$AN200)+1)+1)+1)+1)+1)+1)+1)+1)+1)+1)+1)+1)+1)+1),"")</f>
        <v/>
      </c>
      <c r="BE200" s="21" t="str">
        <f>IFERROR(FIND(0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,"")</f>
        <v/>
      </c>
      <c r="BF200" s="21" t="str">
        <f>IFERROR(FIND(0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,"")</f>
        <v/>
      </c>
      <c r="BG200" s="21" t="str">
        <f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,"")</f>
        <v/>
      </c>
      <c r="BH200" s="21" t="str">
        <f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+1),"")</f>
        <v/>
      </c>
      <c r="BI200" s="21" t="str">
        <f>IFERROR(FIND(0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,FIND("0",$AN200)+1)+1)+1)+1)+1)+1)+1)+1)+1)+1)+1)+1)+1)+1)+1)+1)+1)+1)+1),"")</f>
        <v/>
      </c>
      <c r="BK200" s="43" t="e">
        <f>BL200/'التقرير الختامي'!$D$15</f>
        <v>#DIV/0!</v>
      </c>
      <c r="BL200" s="4">
        <f t="shared" ref="BL200:BL263" si="92">COUNTIF(B200:U200,"&gt;=1")</f>
        <v>0</v>
      </c>
      <c r="BM200" s="4">
        <f t="shared" ref="BM200:BM263" si="93">COUNTIF(B200:U200,"=0")</f>
        <v>0</v>
      </c>
      <c r="BN200" s="4">
        <f t="shared" ref="BN200:BN263" si="94">SUM(BL200:BM200)</f>
        <v>0</v>
      </c>
      <c r="BO200" s="240" t="str">
        <f t="shared" ref="BO200:BO263" si="95">IFERROR(BL200/BN200,"")</f>
        <v/>
      </c>
      <c r="BP200" s="4">
        <f t="shared" ref="BP200:BP263" si="96">SUM(B200:U200)</f>
        <v>0</v>
      </c>
      <c r="BS200" s="376">
        <f t="shared" ref="BS200:BS263" si="97">V200</f>
        <v>0</v>
      </c>
      <c r="BT200" s="376">
        <f t="shared" ref="BT200:BT263" si="98">W200</f>
        <v>0</v>
      </c>
      <c r="BW200" s="21">
        <f t="shared" ref="BW200:BW263" si="99">IF(BL200&gt;0,"",IF(BN200=BM200,1,""))</f>
        <v>1</v>
      </c>
    </row>
    <row r="201" spans="1: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AN201" s="21" t="str">
        <f>CONCATENATE(B201,C201,D201,E201,F201,G201,H201,I201,J201,K201,L201,M201,N201,O201,P201,Q201,R201,S201,T201,U201)</f>
        <v/>
      </c>
      <c r="AP201" s="21" t="str">
        <f>IFERROR(FIND(0,AN201),"")</f>
        <v/>
      </c>
      <c r="AQ201" s="21" t="str">
        <f>IFERROR(FIND(0,$AN201,FIND("0",$AN201)+1),"")</f>
        <v/>
      </c>
      <c r="AR201" s="21" t="str">
        <f>IFERROR(FIND(0,$AN201,FIND("0",$AN201,FIND("0",$AN201)+1)+1),"")</f>
        <v/>
      </c>
      <c r="AS201" s="21" t="str">
        <f>IFERROR(FIND(0,$AN201,FIND("0",$AN201,FIND("0",$AN201,FIND("0",$AN201)+1)+1)+1),"")</f>
        <v/>
      </c>
      <c r="AT201" s="21" t="str">
        <f>IFERROR(FIND(0,$AN201,FIND("0",$AN201,FIND("0",$AN201,FIND("0",$AN201,FIND("0",$AN201)+1)+1)+1)+1),"")</f>
        <v/>
      </c>
      <c r="AU201" s="21" t="str">
        <f>IFERROR(FIND(0,$AN201,FIND("0",$AN201,FIND("0",$AN201,FIND("0",$AN201,FIND("0",$AN201,FIND("0",$AN201)+1)+1)+1)+1)+1),"")</f>
        <v/>
      </c>
      <c r="AV201" s="21" t="str">
        <f>IFERROR(FIND(0,$AN201,FIND("0",$AN201,FIND("0",$AN201,FIND("0",$AN201,FIND("0",$AN201,FIND("0",$AN201,FIND("0",$AN201)+1)+1)+1)+1)+1)+1),"")</f>
        <v/>
      </c>
      <c r="AW201" s="21" t="str">
        <f>IFERROR(FIND(0,$AN201,FIND("0",$AN201,FIND("0",$AN201,FIND("0",$AN201,FIND("0",$AN201,FIND("0",$AN201,FIND("0",$AN201,FIND("0",$AN201)+1)+1)+1)+1)+1)+1)+1),"")</f>
        <v/>
      </c>
      <c r="AX201" s="21" t="str">
        <f>IFERROR(FIND(0,$AN201,FIND("0",$AN201,FIND("0",$AN201,FIND("0",$AN201,FIND("0",$AN201,FIND("0",$AN201,FIND("0",$AN201,FIND("0",$AN201,FIND("0",$AN201)+1)+1)+1)+1)+1)+1)+1)+1),"")</f>
        <v/>
      </c>
      <c r="AY201" s="21" t="str">
        <f>IFERROR(FIND(0,$AN201,FIND("0",$AN201,FIND("0",$AN201,FIND("0",$AN201,FIND("0",$AN201,FIND("0",$AN201,FIND("0",$AN201,FIND("0",$AN201,FIND("0",$AN201,FIND("0",$AN201)+1)+1)+1)+1)+1)+1)+1)+1)+1),"")</f>
        <v/>
      </c>
      <c r="AZ201" s="21" t="str">
        <f>IFERROR(FIND(0,$AN201,FIND("0",$AN201,FIND("0",$AN201,FIND("0",$AN201,FIND("0",$AN201,FIND("0",$AN201,FIND("0",$AN201,FIND("0",$AN201,FIND("0",$AN201,FIND("0",$AN201,FIND("0",$AN201)+1)+1)+1)+1)+1)+1)+1)+1)+1)+1),"")</f>
        <v/>
      </c>
      <c r="BA201" s="21" t="str">
        <f>IFERROR(FIND(0,$AN201,FIND("0",$AN201,FIND("0",$AN201,FIND("0",$AN201,FIND("0",$AN201,FIND("0",$AN201,FIND("0",$AN201,FIND("0",$AN201,FIND("0",$AN201,FIND("0",$AN201,FIND("0",$AN201,FIND("0",$AN201)+1)+1)+1)+1)+1)+1)+1)+1)+1)+1)+1),"")</f>
        <v/>
      </c>
      <c r="BB201" s="21" t="str">
        <f>IFERROR(FIND(0,$AN201,FIND("0",$AN201,FIND("0",$AN201,FIND("0",$AN201,FIND("0",$AN201,FIND("0",$AN201,FIND("0",$AN201,FIND("0",$AN201,FIND("0",$AN201,FIND("0",$AN201,FIND("0",$AN201,FIND("0",$AN201,FIND("0",$AN201)+1)+1)+1)+1)+1)+1)+1)+1)+1)+1)+1)+1),"")</f>
        <v/>
      </c>
      <c r="BC201" s="21" t="str">
        <f>IFERROR(FIND(0,$AN201,FIND("0",$AN201,FIND("0",$AN201,FIND("0",$AN201,FIND("0",$AN201,FIND("0",$AN201,FIND("0",$AN201,FIND("0",$AN201,FIND("0",$AN201,FIND("0",$AN201,FIND("0",$AN201,FIND("0",$AN201,FIND("0",$AN201,FIND("0",$AN201)+1)+1)+1)+1)+1)+1)+1)+1)+1)+1)+1)+1)+1),"")</f>
        <v/>
      </c>
      <c r="BD201" s="21" t="str">
        <f>IFERROR(FIND(0,$AN201,FIND("0",$AN201,FIND("0",$AN201,FIND("0",$AN201,FIND("0",$AN201,FIND("0",$AN201,FIND("0",$AN201,FIND("0",$AN201,FIND("0",$AN201,FIND("0",$AN201,FIND("0",$AN201,FIND("0",$AN201,FIND("0",$AN201,FIND("0",$AN201,FIND("0",$AN201)+1)+1)+1)+1)+1)+1)+1)+1)+1)+1)+1)+1)+1)+1),"")</f>
        <v/>
      </c>
      <c r="BE201" s="21" t="str">
        <f>IFERROR(FIND(0,$AN201,FIND("0",$AN201,FIND("0",$AN201,FIND("0",$AN201,FIND("0",$AN201,FIND("0",$AN201,FIND("0",$AN201,FIND("0",$AN201,FIND("0",$AN201,FIND("0",$AN201,FIND("0",$AN201,FIND("0",$AN201,FIND("0",$AN201,FIND("0",$AN201,FIND("0",$AN201,FIND("0",$AN201)+1)+1)+1)+1)+1)+1)+1)+1)+1)+1)+1)+1)+1)+1)+1),"")</f>
        <v/>
      </c>
      <c r="BF201" s="21" t="str">
        <f>IFERROR(FIND(0,$AN201,FIND("0",$AN201,FIND("0",$AN201,FIND("0",$AN201,FIND("0",$AN201,FIND("0",$AN201,FIND("0",$AN201,FIND("0",$AN201,FIND("0",$AN201,FIND("0",$AN201,FIND("0",$AN201,FIND("0",$AN201,FIND("0",$AN201,FIND("0",$AN201,FIND("0",$AN201,FIND("0",$AN201,FIND("0",$AN201)+1)+1)+1)+1)+1)+1)+1)+1)+1)+1)+1)+1)+1)+1)+1)+1),"")</f>
        <v/>
      </c>
      <c r="BG201" s="21" t="str">
        <f>IFERROR(FIND(0,$AN201,FIND("0",$AN201,FIND("0",$AN201,FIND("0",$AN201,FIND("0",$AN201,FIND("0",$AN201,FIND("0",$AN201,FIND("0",$AN201,FIND("0",$AN201,FIND("0",$AN201,FIND("0",$AN201,FIND("0",$AN201,FIND("0",$AN201,FIND("0",$AN201,FIND("0",$AN201,FIND("0",$AN201,FIND("0",$AN201,FIND("0",$AN201)+1)+1)+1)+1)+1)+1)+1)+1)+1)+1)+1)+1)+1)+1)+1)+1)+1),"")</f>
        <v/>
      </c>
      <c r="BH201" s="21" t="str">
        <f>IFERROR(FIND(0,$AN201,FIND("0",$AN201,FIND("0",$AN201,FIND("0",$AN201,FIND("0",$AN201,FIND("0",$AN201,FIND("0",$AN201,FIND("0",$AN201,FIND("0",$AN201,FIND("0",$AN201,FIND("0",$AN201,FIND("0",$AN201,FIND("0",$AN201,FIND("0",$AN201,FIND("0",$AN201,FIND("0",$AN201,FIND("0",$AN201,FIND("0",$AN201,FIND("0",$AN201)+1)+1)+1)+1)+1)+1)+1)+1)+1)+1)+1)+1)+1)+1)+1)+1)+1)+1),"")</f>
        <v/>
      </c>
      <c r="BI201" s="21" t="str">
        <f>IFERROR(FIND(0,$AN201,FIND("0",$AN201,FIND("0",$AN201,FIND("0",$AN201,FIND("0",$AN201,FIND("0",$AN201,FIND("0",$AN201,FIND("0",$AN201,FIND("0",$AN201,FIND("0",$AN201,FIND("0",$AN201,FIND("0",$AN201,FIND("0",$AN201,FIND("0",$AN201,FIND("0",$AN201,FIND("0",$AN201,FIND("0",$AN201,FIND("0",$AN201,FIND("0",$AN201,FIND("0",$AN201)+1)+1)+1)+1)+1)+1)+1)+1)+1)+1)+1)+1)+1)+1)+1)+1)+1)+1)+1),"")</f>
        <v/>
      </c>
      <c r="BK201" s="43" t="e">
        <f>BL201/'التقرير الختامي'!$D$15</f>
        <v>#DIV/0!</v>
      </c>
      <c r="BL201" s="4">
        <f t="shared" si="92"/>
        <v>0</v>
      </c>
      <c r="BM201" s="4">
        <f t="shared" si="93"/>
        <v>0</v>
      </c>
      <c r="BN201" s="4">
        <f t="shared" si="94"/>
        <v>0</v>
      </c>
      <c r="BO201" s="240" t="str">
        <f t="shared" si="95"/>
        <v/>
      </c>
      <c r="BP201" s="4">
        <f t="shared" si="96"/>
        <v>0</v>
      </c>
      <c r="BS201" s="376">
        <f t="shared" si="97"/>
        <v>0</v>
      </c>
      <c r="BT201" s="376">
        <f t="shared" si="98"/>
        <v>0</v>
      </c>
      <c r="BW201" s="21">
        <f t="shared" si="99"/>
        <v>1</v>
      </c>
    </row>
    <row r="202" spans="1: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AN202" s="21" t="str">
        <f>CONCATENATE(B202,C202,D202,E202,F202,G202,H202,I202,J202,K202,L202,M202,N202,O202,P202,Q202,R202,S202,T202,U202)</f>
        <v/>
      </c>
      <c r="AP202" s="21" t="str">
        <f>IFERROR(FIND(0,AN202),"")</f>
        <v/>
      </c>
      <c r="AQ202" s="21" t="str">
        <f>IFERROR(FIND(0,$AN202,FIND("0",$AN202)+1),"")</f>
        <v/>
      </c>
      <c r="AR202" s="21" t="str">
        <f>IFERROR(FIND(0,$AN202,FIND("0",$AN202,FIND("0",$AN202)+1)+1),"")</f>
        <v/>
      </c>
      <c r="AS202" s="21" t="str">
        <f>IFERROR(FIND(0,$AN202,FIND("0",$AN202,FIND("0",$AN202,FIND("0",$AN202)+1)+1)+1),"")</f>
        <v/>
      </c>
      <c r="AT202" s="21" t="str">
        <f>IFERROR(FIND(0,$AN202,FIND("0",$AN202,FIND("0",$AN202,FIND("0",$AN202,FIND("0",$AN202)+1)+1)+1)+1),"")</f>
        <v/>
      </c>
      <c r="AU202" s="21" t="str">
        <f>IFERROR(FIND(0,$AN202,FIND("0",$AN202,FIND("0",$AN202,FIND("0",$AN202,FIND("0",$AN202,FIND("0",$AN202)+1)+1)+1)+1)+1),"")</f>
        <v/>
      </c>
      <c r="AV202" s="21" t="str">
        <f>IFERROR(FIND(0,$AN202,FIND("0",$AN202,FIND("0",$AN202,FIND("0",$AN202,FIND("0",$AN202,FIND("0",$AN202,FIND("0",$AN202)+1)+1)+1)+1)+1)+1),"")</f>
        <v/>
      </c>
      <c r="AW202" s="21" t="str">
        <f>IFERROR(FIND(0,$AN202,FIND("0",$AN202,FIND("0",$AN202,FIND("0",$AN202,FIND("0",$AN202,FIND("0",$AN202,FIND("0",$AN202,FIND("0",$AN202)+1)+1)+1)+1)+1)+1)+1),"")</f>
        <v/>
      </c>
      <c r="AX202" s="21" t="str">
        <f>IFERROR(FIND(0,$AN202,FIND("0",$AN202,FIND("0",$AN202,FIND("0",$AN202,FIND("0",$AN202,FIND("0",$AN202,FIND("0",$AN202,FIND("0",$AN202,FIND("0",$AN202)+1)+1)+1)+1)+1)+1)+1)+1),"")</f>
        <v/>
      </c>
      <c r="AY202" s="21" t="str">
        <f>IFERROR(FIND(0,$AN202,FIND("0",$AN202,FIND("0",$AN202,FIND("0",$AN202,FIND("0",$AN202,FIND("0",$AN202,FIND("0",$AN202,FIND("0",$AN202,FIND("0",$AN202,FIND("0",$AN202)+1)+1)+1)+1)+1)+1)+1)+1)+1),"")</f>
        <v/>
      </c>
      <c r="AZ202" s="21" t="str">
        <f>IFERROR(FIND(0,$AN202,FIND("0",$AN202,FIND("0",$AN202,FIND("0",$AN202,FIND("0",$AN202,FIND("0",$AN202,FIND("0",$AN202,FIND("0",$AN202,FIND("0",$AN202,FIND("0",$AN202,FIND("0",$AN202)+1)+1)+1)+1)+1)+1)+1)+1)+1)+1),"")</f>
        <v/>
      </c>
      <c r="BA202" s="21" t="str">
        <f>IFERROR(FIND(0,$AN202,FIND("0",$AN202,FIND("0",$AN202,FIND("0",$AN202,FIND("0",$AN202,FIND("0",$AN202,FIND("0",$AN202,FIND("0",$AN202,FIND("0",$AN202,FIND("0",$AN202,FIND("0",$AN202,FIND("0",$AN202)+1)+1)+1)+1)+1)+1)+1)+1)+1)+1)+1),"")</f>
        <v/>
      </c>
      <c r="BB202" s="21" t="str">
        <f>IFERROR(FIND(0,$AN202,FIND("0",$AN202,FIND("0",$AN202,FIND("0",$AN202,FIND("0",$AN202,FIND("0",$AN202,FIND("0",$AN202,FIND("0",$AN202,FIND("0",$AN202,FIND("0",$AN202,FIND("0",$AN202,FIND("0",$AN202,FIND("0",$AN202)+1)+1)+1)+1)+1)+1)+1)+1)+1)+1)+1)+1),"")</f>
        <v/>
      </c>
      <c r="BC202" s="21" t="str">
        <f>IFERROR(FIND(0,$AN202,FIND("0",$AN202,FIND("0",$AN202,FIND("0",$AN202,FIND("0",$AN202,FIND("0",$AN202,FIND("0",$AN202,FIND("0",$AN202,FIND("0",$AN202,FIND("0",$AN202,FIND("0",$AN202,FIND("0",$AN202,FIND("0",$AN202,FIND("0",$AN202)+1)+1)+1)+1)+1)+1)+1)+1)+1)+1)+1)+1)+1),"")</f>
        <v/>
      </c>
      <c r="BD202" s="21" t="str">
        <f>IFERROR(FIND(0,$AN202,FIND("0",$AN202,FIND("0",$AN202,FIND("0",$AN202,FIND("0",$AN202,FIND("0",$AN202,FIND("0",$AN202,FIND("0",$AN202,FIND("0",$AN202,FIND("0",$AN202,FIND("0",$AN202,FIND("0",$AN202,FIND("0",$AN202,FIND("0",$AN202,FIND("0",$AN202)+1)+1)+1)+1)+1)+1)+1)+1)+1)+1)+1)+1)+1)+1),"")</f>
        <v/>
      </c>
      <c r="BE202" s="21" t="str">
        <f>IFERROR(FIND(0,$AN202,FIND("0",$AN202,FIND("0",$AN202,FIND("0",$AN202,FIND("0",$AN202,FIND("0",$AN202,FIND("0",$AN202,FIND("0",$AN202,FIND("0",$AN202,FIND("0",$AN202,FIND("0",$AN202,FIND("0",$AN202,FIND("0",$AN202,FIND("0",$AN202,FIND("0",$AN202,FIND("0",$AN202)+1)+1)+1)+1)+1)+1)+1)+1)+1)+1)+1)+1)+1)+1)+1),"")</f>
        <v/>
      </c>
      <c r="BF202" s="21" t="str">
        <f>IFERROR(FIND(0,$AN202,FIND("0",$AN202,FIND("0",$AN202,FIND("0",$AN202,FIND("0",$AN202,FIND("0",$AN202,FIND("0",$AN202,FIND("0",$AN202,FIND("0",$AN202,FIND("0",$AN202,FIND("0",$AN202,FIND("0",$AN202,FIND("0",$AN202,FIND("0",$AN202,FIND("0",$AN202,FIND("0",$AN202,FIND("0",$AN202)+1)+1)+1)+1)+1)+1)+1)+1)+1)+1)+1)+1)+1)+1)+1)+1),"")</f>
        <v/>
      </c>
      <c r="BG202" s="21" t="str">
        <f>IFERROR(FIND(0,$AN202,FIND("0",$AN202,FIND("0",$AN202,FIND("0",$AN202,FIND("0",$AN202,FIND("0",$AN202,FIND("0",$AN202,FIND("0",$AN202,FIND("0",$AN202,FIND("0",$AN202,FIND("0",$AN202,FIND("0",$AN202,FIND("0",$AN202,FIND("0",$AN202,FIND("0",$AN202,FIND("0",$AN202,FIND("0",$AN202,FIND("0",$AN202)+1)+1)+1)+1)+1)+1)+1)+1)+1)+1)+1)+1)+1)+1)+1)+1)+1),"")</f>
        <v/>
      </c>
      <c r="BH202" s="21" t="str">
        <f>IFERROR(FIND(0,$AN202,FIND("0",$AN202,FIND("0",$AN202,FIND("0",$AN202,FIND("0",$AN202,FIND("0",$AN202,FIND("0",$AN202,FIND("0",$AN202,FIND("0",$AN202,FIND("0",$AN202,FIND("0",$AN202,FIND("0",$AN202,FIND("0",$AN202,FIND("0",$AN202,FIND("0",$AN202,FIND("0",$AN202,FIND("0",$AN202,FIND("0",$AN202,FIND("0",$AN202)+1)+1)+1)+1)+1)+1)+1)+1)+1)+1)+1)+1)+1)+1)+1)+1)+1)+1),"")</f>
        <v/>
      </c>
      <c r="BI202" s="21" t="str">
        <f>IFERROR(FIND(0,$AN202,FIND("0",$AN202,FIND("0",$AN202,FIND("0",$AN202,FIND("0",$AN202,FIND("0",$AN202,FIND("0",$AN202,FIND("0",$AN202,FIND("0",$AN202,FIND("0",$AN202,FIND("0",$AN202,FIND("0",$AN202,FIND("0",$AN202,FIND("0",$AN202,FIND("0",$AN202,FIND("0",$AN202,FIND("0",$AN202,FIND("0",$AN202,FIND("0",$AN202,FIND("0",$AN202)+1)+1)+1)+1)+1)+1)+1)+1)+1)+1)+1)+1)+1)+1)+1)+1)+1)+1)+1),"")</f>
        <v/>
      </c>
      <c r="BK202" s="43" t="e">
        <f>BL202/'التقرير الختامي'!$D$15</f>
        <v>#DIV/0!</v>
      </c>
      <c r="BL202" s="4">
        <f t="shared" si="92"/>
        <v>0</v>
      </c>
      <c r="BM202" s="4">
        <f t="shared" si="93"/>
        <v>0</v>
      </c>
      <c r="BN202" s="4">
        <f t="shared" si="94"/>
        <v>0</v>
      </c>
      <c r="BO202" s="240" t="str">
        <f t="shared" si="95"/>
        <v/>
      </c>
      <c r="BP202" s="4">
        <f t="shared" si="96"/>
        <v>0</v>
      </c>
      <c r="BS202" s="376">
        <f t="shared" si="97"/>
        <v>0</v>
      </c>
      <c r="BT202" s="376">
        <f t="shared" si="98"/>
        <v>0</v>
      </c>
      <c r="BW202" s="21">
        <f t="shared" si="99"/>
        <v>1</v>
      </c>
    </row>
    <row r="203" spans="1:75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BK203" s="43" t="e">
        <f>BL203/'التقرير الختامي'!$D$15</f>
        <v>#DIV/0!</v>
      </c>
      <c r="BL203" s="4">
        <f t="shared" si="92"/>
        <v>0</v>
      </c>
      <c r="BM203" s="4">
        <f t="shared" si="93"/>
        <v>0</v>
      </c>
      <c r="BN203" s="4">
        <f t="shared" si="94"/>
        <v>0</v>
      </c>
      <c r="BO203" s="240" t="str">
        <f t="shared" si="95"/>
        <v/>
      </c>
      <c r="BP203" s="4">
        <f t="shared" si="96"/>
        <v>0</v>
      </c>
      <c r="BS203" s="376">
        <f t="shared" si="97"/>
        <v>0</v>
      </c>
      <c r="BT203" s="376">
        <f t="shared" si="98"/>
        <v>0</v>
      </c>
      <c r="BW203" s="21">
        <f t="shared" si="99"/>
        <v>1</v>
      </c>
    </row>
    <row r="204" spans="1: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BK204" s="43" t="e">
        <f>BL204/'التقرير الختامي'!$D$15</f>
        <v>#DIV/0!</v>
      </c>
      <c r="BL204" s="4">
        <f t="shared" si="92"/>
        <v>0</v>
      </c>
      <c r="BM204" s="4">
        <f t="shared" si="93"/>
        <v>0</v>
      </c>
      <c r="BN204" s="4">
        <f t="shared" si="94"/>
        <v>0</v>
      </c>
      <c r="BO204" s="240" t="str">
        <f t="shared" si="95"/>
        <v/>
      </c>
      <c r="BP204" s="4">
        <f t="shared" si="96"/>
        <v>0</v>
      </c>
      <c r="BS204" s="376">
        <f t="shared" si="97"/>
        <v>0</v>
      </c>
      <c r="BT204" s="376">
        <f t="shared" si="98"/>
        <v>0</v>
      </c>
      <c r="BW204" s="21">
        <f t="shared" si="99"/>
        <v>1</v>
      </c>
    </row>
    <row r="205" spans="1: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BK205" s="43" t="e">
        <f>BL205/'التقرير الختامي'!$D$15</f>
        <v>#DIV/0!</v>
      </c>
      <c r="BL205" s="4">
        <f t="shared" si="92"/>
        <v>0</v>
      </c>
      <c r="BM205" s="4">
        <f t="shared" si="93"/>
        <v>0</v>
      </c>
      <c r="BN205" s="4">
        <f t="shared" si="94"/>
        <v>0</v>
      </c>
      <c r="BO205" s="240" t="str">
        <f t="shared" si="95"/>
        <v/>
      </c>
      <c r="BP205" s="4">
        <f t="shared" si="96"/>
        <v>0</v>
      </c>
      <c r="BS205" s="376">
        <f t="shared" si="97"/>
        <v>0</v>
      </c>
      <c r="BT205" s="376">
        <f t="shared" si="98"/>
        <v>0</v>
      </c>
      <c r="BW205" s="21">
        <f t="shared" si="99"/>
        <v>1</v>
      </c>
    </row>
    <row r="206" spans="1:75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BK206" s="43" t="e">
        <f>BL206/'التقرير الختامي'!$D$15</f>
        <v>#DIV/0!</v>
      </c>
      <c r="BL206" s="4">
        <f t="shared" si="92"/>
        <v>0</v>
      </c>
      <c r="BM206" s="4">
        <f t="shared" si="93"/>
        <v>0</v>
      </c>
      <c r="BN206" s="4">
        <f t="shared" si="94"/>
        <v>0</v>
      </c>
      <c r="BO206" s="240" t="str">
        <f t="shared" si="95"/>
        <v/>
      </c>
      <c r="BP206" s="4">
        <f t="shared" si="96"/>
        <v>0</v>
      </c>
      <c r="BS206" s="376">
        <f t="shared" si="97"/>
        <v>0</v>
      </c>
      <c r="BT206" s="376">
        <f t="shared" si="98"/>
        <v>0</v>
      </c>
      <c r="BW206" s="21">
        <f t="shared" si="99"/>
        <v>1</v>
      </c>
    </row>
    <row r="207" spans="1: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BK207" s="43" t="e">
        <f>BL207/'التقرير الختامي'!$D$15</f>
        <v>#DIV/0!</v>
      </c>
      <c r="BL207" s="4">
        <f t="shared" si="92"/>
        <v>0</v>
      </c>
      <c r="BM207" s="4">
        <f t="shared" si="93"/>
        <v>0</v>
      </c>
      <c r="BN207" s="4">
        <f t="shared" si="94"/>
        <v>0</v>
      </c>
      <c r="BO207" s="240" t="str">
        <f t="shared" si="95"/>
        <v/>
      </c>
      <c r="BP207" s="4">
        <f t="shared" si="96"/>
        <v>0</v>
      </c>
      <c r="BS207" s="376">
        <f t="shared" si="97"/>
        <v>0</v>
      </c>
      <c r="BT207" s="376">
        <f t="shared" si="98"/>
        <v>0</v>
      </c>
      <c r="BW207" s="21">
        <f t="shared" si="99"/>
        <v>1</v>
      </c>
    </row>
    <row r="208" spans="1: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BK208" s="43" t="e">
        <f>BL208/'التقرير الختامي'!$D$15</f>
        <v>#DIV/0!</v>
      </c>
      <c r="BL208" s="4">
        <f t="shared" si="92"/>
        <v>0</v>
      </c>
      <c r="BM208" s="4">
        <f t="shared" si="93"/>
        <v>0</v>
      </c>
      <c r="BN208" s="4">
        <f t="shared" si="94"/>
        <v>0</v>
      </c>
      <c r="BO208" s="240" t="str">
        <f t="shared" si="95"/>
        <v/>
      </c>
      <c r="BP208" s="4">
        <f t="shared" si="96"/>
        <v>0</v>
      </c>
      <c r="BS208" s="376">
        <f t="shared" si="97"/>
        <v>0</v>
      </c>
      <c r="BT208" s="376">
        <f t="shared" si="98"/>
        <v>0</v>
      </c>
      <c r="BW208" s="21">
        <f t="shared" si="99"/>
        <v>1</v>
      </c>
    </row>
    <row r="209" spans="1:75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BK209" s="43" t="e">
        <f>BL209/'التقرير الختامي'!$D$15</f>
        <v>#DIV/0!</v>
      </c>
      <c r="BL209" s="4">
        <f t="shared" si="92"/>
        <v>0</v>
      </c>
      <c r="BM209" s="4">
        <f t="shared" si="93"/>
        <v>0</v>
      </c>
      <c r="BN209" s="4">
        <f t="shared" si="94"/>
        <v>0</v>
      </c>
      <c r="BO209" s="240" t="str">
        <f t="shared" si="95"/>
        <v/>
      </c>
      <c r="BP209" s="4">
        <f t="shared" si="96"/>
        <v>0</v>
      </c>
      <c r="BS209" s="376">
        <f t="shared" si="97"/>
        <v>0</v>
      </c>
      <c r="BT209" s="376">
        <f t="shared" si="98"/>
        <v>0</v>
      </c>
      <c r="BW209" s="21">
        <f t="shared" si="99"/>
        <v>1</v>
      </c>
    </row>
    <row r="210" spans="1: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BK210" s="43" t="e">
        <f>BL210/'التقرير الختامي'!$D$15</f>
        <v>#DIV/0!</v>
      </c>
      <c r="BL210" s="4">
        <f t="shared" si="92"/>
        <v>0</v>
      </c>
      <c r="BM210" s="4">
        <f t="shared" si="93"/>
        <v>0</v>
      </c>
      <c r="BN210" s="4">
        <f t="shared" si="94"/>
        <v>0</v>
      </c>
      <c r="BO210" s="240" t="str">
        <f t="shared" si="95"/>
        <v/>
      </c>
      <c r="BP210" s="4">
        <f t="shared" si="96"/>
        <v>0</v>
      </c>
      <c r="BS210" s="376">
        <f t="shared" si="97"/>
        <v>0</v>
      </c>
      <c r="BT210" s="376">
        <f t="shared" si="98"/>
        <v>0</v>
      </c>
      <c r="BW210" s="21">
        <f t="shared" si="99"/>
        <v>1</v>
      </c>
    </row>
    <row r="211" spans="1: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BK211" s="43" t="e">
        <f>BL211/'التقرير الختامي'!$D$15</f>
        <v>#DIV/0!</v>
      </c>
      <c r="BL211" s="4">
        <f t="shared" si="92"/>
        <v>0</v>
      </c>
      <c r="BM211" s="4">
        <f t="shared" si="93"/>
        <v>0</v>
      </c>
      <c r="BN211" s="4">
        <f t="shared" si="94"/>
        <v>0</v>
      </c>
      <c r="BO211" s="240" t="str">
        <f t="shared" si="95"/>
        <v/>
      </c>
      <c r="BP211" s="4">
        <f t="shared" si="96"/>
        <v>0</v>
      </c>
      <c r="BS211" s="376">
        <f t="shared" si="97"/>
        <v>0</v>
      </c>
      <c r="BT211" s="376">
        <f t="shared" si="98"/>
        <v>0</v>
      </c>
      <c r="BW211" s="21">
        <f t="shared" si="99"/>
        <v>1</v>
      </c>
    </row>
    <row r="212" spans="1:75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BK212" s="43" t="e">
        <f>BL212/'التقرير الختامي'!$D$15</f>
        <v>#DIV/0!</v>
      </c>
      <c r="BL212" s="4">
        <f t="shared" si="92"/>
        <v>0</v>
      </c>
      <c r="BM212" s="4">
        <f t="shared" si="93"/>
        <v>0</v>
      </c>
      <c r="BN212" s="4">
        <f t="shared" si="94"/>
        <v>0</v>
      </c>
      <c r="BO212" s="240" t="str">
        <f t="shared" si="95"/>
        <v/>
      </c>
      <c r="BP212" s="4">
        <f t="shared" si="96"/>
        <v>0</v>
      </c>
      <c r="BS212" s="376">
        <f t="shared" si="97"/>
        <v>0</v>
      </c>
      <c r="BT212" s="376">
        <f t="shared" si="98"/>
        <v>0</v>
      </c>
      <c r="BW212" s="21">
        <f t="shared" si="99"/>
        <v>1</v>
      </c>
    </row>
    <row r="213" spans="1: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BK213" s="43" t="e">
        <f>BL213/'التقرير الختامي'!$D$15</f>
        <v>#DIV/0!</v>
      </c>
      <c r="BL213" s="4">
        <f t="shared" si="92"/>
        <v>0</v>
      </c>
      <c r="BM213" s="4">
        <f t="shared" si="93"/>
        <v>0</v>
      </c>
      <c r="BN213" s="4">
        <f t="shared" si="94"/>
        <v>0</v>
      </c>
      <c r="BO213" s="240" t="str">
        <f t="shared" si="95"/>
        <v/>
      </c>
      <c r="BP213" s="4">
        <f t="shared" si="96"/>
        <v>0</v>
      </c>
      <c r="BS213" s="376">
        <f t="shared" si="97"/>
        <v>0</v>
      </c>
      <c r="BT213" s="376">
        <f t="shared" si="98"/>
        <v>0</v>
      </c>
      <c r="BW213" s="21">
        <f t="shared" si="99"/>
        <v>1</v>
      </c>
    </row>
    <row r="214" spans="1: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BK214" s="43" t="e">
        <f>BL214/'التقرير الختامي'!$D$15</f>
        <v>#DIV/0!</v>
      </c>
      <c r="BL214" s="4">
        <f t="shared" si="92"/>
        <v>0</v>
      </c>
      <c r="BM214" s="4">
        <f t="shared" si="93"/>
        <v>0</v>
      </c>
      <c r="BN214" s="4">
        <f t="shared" si="94"/>
        <v>0</v>
      </c>
      <c r="BO214" s="240" t="str">
        <f t="shared" si="95"/>
        <v/>
      </c>
      <c r="BP214" s="4">
        <f t="shared" si="96"/>
        <v>0</v>
      </c>
      <c r="BS214" s="376">
        <f t="shared" si="97"/>
        <v>0</v>
      </c>
      <c r="BT214" s="376">
        <f t="shared" si="98"/>
        <v>0</v>
      </c>
      <c r="BW214" s="21">
        <f t="shared" si="99"/>
        <v>1</v>
      </c>
    </row>
    <row r="215" spans="1:75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BK215" s="43" t="e">
        <f>BL215/'التقرير الختامي'!$D$15</f>
        <v>#DIV/0!</v>
      </c>
      <c r="BL215" s="4">
        <f t="shared" si="92"/>
        <v>0</v>
      </c>
      <c r="BM215" s="4">
        <f t="shared" si="93"/>
        <v>0</v>
      </c>
      <c r="BN215" s="4">
        <f t="shared" si="94"/>
        <v>0</v>
      </c>
      <c r="BO215" s="240" t="str">
        <f t="shared" si="95"/>
        <v/>
      </c>
      <c r="BP215" s="4">
        <f t="shared" si="96"/>
        <v>0</v>
      </c>
      <c r="BS215" s="376">
        <f t="shared" si="97"/>
        <v>0</v>
      </c>
      <c r="BT215" s="376">
        <f t="shared" si="98"/>
        <v>0</v>
      </c>
      <c r="BW215" s="21">
        <f t="shared" si="99"/>
        <v>1</v>
      </c>
    </row>
    <row r="216" spans="1: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BK216" s="43" t="e">
        <f>BL216/'التقرير الختامي'!$D$15</f>
        <v>#DIV/0!</v>
      </c>
      <c r="BL216" s="4">
        <f t="shared" si="92"/>
        <v>0</v>
      </c>
      <c r="BM216" s="4">
        <f t="shared" si="93"/>
        <v>0</v>
      </c>
      <c r="BN216" s="4">
        <f t="shared" si="94"/>
        <v>0</v>
      </c>
      <c r="BO216" s="240" t="str">
        <f t="shared" si="95"/>
        <v/>
      </c>
      <c r="BP216" s="4">
        <f t="shared" si="96"/>
        <v>0</v>
      </c>
      <c r="BS216" s="376">
        <f t="shared" si="97"/>
        <v>0</v>
      </c>
      <c r="BT216" s="376">
        <f t="shared" si="98"/>
        <v>0</v>
      </c>
      <c r="BW216" s="21">
        <f t="shared" si="99"/>
        <v>1</v>
      </c>
    </row>
    <row r="217" spans="1: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BK217" s="43" t="e">
        <f>BL217/'التقرير الختامي'!$D$15</f>
        <v>#DIV/0!</v>
      </c>
      <c r="BL217" s="4">
        <f t="shared" si="92"/>
        <v>0</v>
      </c>
      <c r="BM217" s="4">
        <f t="shared" si="93"/>
        <v>0</v>
      </c>
      <c r="BN217" s="4">
        <f t="shared" si="94"/>
        <v>0</v>
      </c>
      <c r="BO217" s="240" t="str">
        <f t="shared" si="95"/>
        <v/>
      </c>
      <c r="BP217" s="4">
        <f t="shared" si="96"/>
        <v>0</v>
      </c>
      <c r="BS217" s="376">
        <f t="shared" si="97"/>
        <v>0</v>
      </c>
      <c r="BT217" s="376">
        <f t="shared" si="98"/>
        <v>0</v>
      </c>
      <c r="BW217" s="21">
        <f t="shared" si="99"/>
        <v>1</v>
      </c>
    </row>
    <row r="218" spans="1:75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BK218" s="43" t="e">
        <f>BL218/'التقرير الختامي'!$D$15</f>
        <v>#DIV/0!</v>
      </c>
      <c r="BL218" s="4">
        <f t="shared" si="92"/>
        <v>0</v>
      </c>
      <c r="BM218" s="4">
        <f t="shared" si="93"/>
        <v>0</v>
      </c>
      <c r="BN218" s="4">
        <f t="shared" si="94"/>
        <v>0</v>
      </c>
      <c r="BO218" s="240" t="str">
        <f t="shared" si="95"/>
        <v/>
      </c>
      <c r="BP218" s="4">
        <f t="shared" si="96"/>
        <v>0</v>
      </c>
      <c r="BS218" s="376">
        <f t="shared" si="97"/>
        <v>0</v>
      </c>
      <c r="BT218" s="376">
        <f t="shared" si="98"/>
        <v>0</v>
      </c>
      <c r="BW218" s="21">
        <f t="shared" si="99"/>
        <v>1</v>
      </c>
    </row>
    <row r="219" spans="1: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BK219" s="43" t="e">
        <f>BL219/'التقرير الختامي'!$D$15</f>
        <v>#DIV/0!</v>
      </c>
      <c r="BL219" s="4">
        <f t="shared" si="92"/>
        <v>0</v>
      </c>
      <c r="BM219" s="4">
        <f t="shared" si="93"/>
        <v>0</v>
      </c>
      <c r="BN219" s="4">
        <f t="shared" si="94"/>
        <v>0</v>
      </c>
      <c r="BO219" s="240" t="str">
        <f t="shared" si="95"/>
        <v/>
      </c>
      <c r="BP219" s="4">
        <f t="shared" si="96"/>
        <v>0</v>
      </c>
      <c r="BS219" s="376">
        <f t="shared" si="97"/>
        <v>0</v>
      </c>
      <c r="BT219" s="376">
        <f t="shared" si="98"/>
        <v>0</v>
      </c>
      <c r="BW219" s="21">
        <f t="shared" si="99"/>
        <v>1</v>
      </c>
    </row>
    <row r="220" spans="1: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BK220" s="43" t="e">
        <f>BL220/'التقرير الختامي'!$D$15</f>
        <v>#DIV/0!</v>
      </c>
      <c r="BL220" s="4">
        <f t="shared" si="92"/>
        <v>0</v>
      </c>
      <c r="BM220" s="4">
        <f t="shared" si="93"/>
        <v>0</v>
      </c>
      <c r="BN220" s="4">
        <f t="shared" si="94"/>
        <v>0</v>
      </c>
      <c r="BO220" s="240" t="str">
        <f t="shared" si="95"/>
        <v/>
      </c>
      <c r="BP220" s="4">
        <f t="shared" si="96"/>
        <v>0</v>
      </c>
      <c r="BS220" s="376">
        <f t="shared" si="97"/>
        <v>0</v>
      </c>
      <c r="BT220" s="376">
        <f t="shared" si="98"/>
        <v>0</v>
      </c>
      <c r="BW220" s="21">
        <f t="shared" si="99"/>
        <v>1</v>
      </c>
    </row>
    <row r="221" spans="1:75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BK221" s="43" t="e">
        <f>BL221/'التقرير الختامي'!$D$15</f>
        <v>#DIV/0!</v>
      </c>
      <c r="BL221" s="4">
        <f t="shared" si="92"/>
        <v>0</v>
      </c>
      <c r="BM221" s="4">
        <f t="shared" si="93"/>
        <v>0</v>
      </c>
      <c r="BN221" s="4">
        <f t="shared" si="94"/>
        <v>0</v>
      </c>
      <c r="BO221" s="240" t="str">
        <f t="shared" si="95"/>
        <v/>
      </c>
      <c r="BP221" s="4">
        <f t="shared" si="96"/>
        <v>0</v>
      </c>
      <c r="BS221" s="376">
        <f t="shared" si="97"/>
        <v>0</v>
      </c>
      <c r="BT221" s="376">
        <f t="shared" si="98"/>
        <v>0</v>
      </c>
      <c r="BW221" s="21">
        <f t="shared" si="99"/>
        <v>1</v>
      </c>
    </row>
    <row r="222" spans="1: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BK222" s="43" t="e">
        <f>BL222/'التقرير الختامي'!$D$15</f>
        <v>#DIV/0!</v>
      </c>
      <c r="BL222" s="4">
        <f t="shared" si="92"/>
        <v>0</v>
      </c>
      <c r="BM222" s="4">
        <f t="shared" si="93"/>
        <v>0</v>
      </c>
      <c r="BN222" s="4">
        <f t="shared" si="94"/>
        <v>0</v>
      </c>
      <c r="BO222" s="240" t="str">
        <f t="shared" si="95"/>
        <v/>
      </c>
      <c r="BP222" s="4">
        <f t="shared" si="96"/>
        <v>0</v>
      </c>
      <c r="BS222" s="376">
        <f t="shared" si="97"/>
        <v>0</v>
      </c>
      <c r="BT222" s="376">
        <f t="shared" si="98"/>
        <v>0</v>
      </c>
      <c r="BW222" s="21">
        <f t="shared" si="99"/>
        <v>1</v>
      </c>
    </row>
    <row r="223" spans="1: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BK223" s="43" t="e">
        <f>BL223/'التقرير الختامي'!$D$15</f>
        <v>#DIV/0!</v>
      </c>
      <c r="BL223" s="4">
        <f t="shared" si="92"/>
        <v>0</v>
      </c>
      <c r="BM223" s="4">
        <f t="shared" si="93"/>
        <v>0</v>
      </c>
      <c r="BN223" s="4">
        <f t="shared" si="94"/>
        <v>0</v>
      </c>
      <c r="BO223" s="240" t="str">
        <f t="shared" si="95"/>
        <v/>
      </c>
      <c r="BP223" s="4">
        <f t="shared" si="96"/>
        <v>0</v>
      </c>
      <c r="BS223" s="376">
        <f t="shared" si="97"/>
        <v>0</v>
      </c>
      <c r="BT223" s="376">
        <f t="shared" si="98"/>
        <v>0</v>
      </c>
      <c r="BW223" s="21">
        <f t="shared" si="99"/>
        <v>1</v>
      </c>
    </row>
    <row r="224" spans="1:75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BK224" s="43" t="e">
        <f>BL224/'التقرير الختامي'!$D$15</f>
        <v>#DIV/0!</v>
      </c>
      <c r="BL224" s="4">
        <f t="shared" si="92"/>
        <v>0</v>
      </c>
      <c r="BM224" s="4">
        <f t="shared" si="93"/>
        <v>0</v>
      </c>
      <c r="BN224" s="4">
        <f t="shared" si="94"/>
        <v>0</v>
      </c>
      <c r="BO224" s="240" t="str">
        <f t="shared" si="95"/>
        <v/>
      </c>
      <c r="BP224" s="4">
        <f t="shared" si="96"/>
        <v>0</v>
      </c>
      <c r="BS224" s="376">
        <f t="shared" si="97"/>
        <v>0</v>
      </c>
      <c r="BT224" s="376">
        <f t="shared" si="98"/>
        <v>0</v>
      </c>
      <c r="BW224" s="21">
        <f t="shared" si="99"/>
        <v>1</v>
      </c>
    </row>
    <row r="225" spans="1: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BK225" s="43" t="e">
        <f>BL225/'التقرير الختامي'!$D$15</f>
        <v>#DIV/0!</v>
      </c>
      <c r="BL225" s="4">
        <f t="shared" si="92"/>
        <v>0</v>
      </c>
      <c r="BM225" s="4">
        <f t="shared" si="93"/>
        <v>0</v>
      </c>
      <c r="BN225" s="4">
        <f t="shared" si="94"/>
        <v>0</v>
      </c>
      <c r="BO225" s="240" t="str">
        <f t="shared" si="95"/>
        <v/>
      </c>
      <c r="BP225" s="4">
        <f t="shared" si="96"/>
        <v>0</v>
      </c>
      <c r="BS225" s="376">
        <f t="shared" si="97"/>
        <v>0</v>
      </c>
      <c r="BT225" s="376">
        <f t="shared" si="98"/>
        <v>0</v>
      </c>
      <c r="BW225" s="21">
        <f t="shared" si="99"/>
        <v>1</v>
      </c>
    </row>
    <row r="226" spans="1: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BK226" s="43" t="e">
        <f>BL226/'التقرير الختامي'!$D$15</f>
        <v>#DIV/0!</v>
      </c>
      <c r="BL226" s="4">
        <f t="shared" si="92"/>
        <v>0</v>
      </c>
      <c r="BM226" s="4">
        <f t="shared" si="93"/>
        <v>0</v>
      </c>
      <c r="BN226" s="4">
        <f t="shared" si="94"/>
        <v>0</v>
      </c>
      <c r="BO226" s="240" t="str">
        <f t="shared" si="95"/>
        <v/>
      </c>
      <c r="BP226" s="4">
        <f t="shared" si="96"/>
        <v>0</v>
      </c>
      <c r="BS226" s="376">
        <f t="shared" si="97"/>
        <v>0</v>
      </c>
      <c r="BT226" s="376">
        <f t="shared" si="98"/>
        <v>0</v>
      </c>
      <c r="BW226" s="21">
        <f t="shared" si="99"/>
        <v>1</v>
      </c>
    </row>
    <row r="227" spans="1:75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BK227" s="43" t="e">
        <f>BL227/'التقرير الختامي'!$D$15</f>
        <v>#DIV/0!</v>
      </c>
      <c r="BL227" s="4">
        <f t="shared" si="92"/>
        <v>0</v>
      </c>
      <c r="BM227" s="4">
        <f t="shared" si="93"/>
        <v>0</v>
      </c>
      <c r="BN227" s="4">
        <f t="shared" si="94"/>
        <v>0</v>
      </c>
      <c r="BO227" s="240" t="str">
        <f t="shared" si="95"/>
        <v/>
      </c>
      <c r="BP227" s="4">
        <f t="shared" si="96"/>
        <v>0</v>
      </c>
      <c r="BS227" s="376">
        <f t="shared" si="97"/>
        <v>0</v>
      </c>
      <c r="BT227" s="376">
        <f t="shared" si="98"/>
        <v>0</v>
      </c>
      <c r="BW227" s="21">
        <f t="shared" si="99"/>
        <v>1</v>
      </c>
    </row>
    <row r="228" spans="1: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BK228" s="43" t="e">
        <f>BL228/'التقرير الختامي'!$D$15</f>
        <v>#DIV/0!</v>
      </c>
      <c r="BL228" s="4">
        <f t="shared" si="92"/>
        <v>0</v>
      </c>
      <c r="BM228" s="4">
        <f t="shared" si="93"/>
        <v>0</v>
      </c>
      <c r="BN228" s="4">
        <f t="shared" si="94"/>
        <v>0</v>
      </c>
      <c r="BO228" s="240" t="str">
        <f t="shared" si="95"/>
        <v/>
      </c>
      <c r="BP228" s="4">
        <f t="shared" si="96"/>
        <v>0</v>
      </c>
      <c r="BS228" s="376">
        <f t="shared" si="97"/>
        <v>0</v>
      </c>
      <c r="BT228" s="376">
        <f t="shared" si="98"/>
        <v>0</v>
      </c>
      <c r="BW228" s="21">
        <f t="shared" si="99"/>
        <v>1</v>
      </c>
    </row>
    <row r="229" spans="1: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BK229" s="43" t="e">
        <f>BL229/'التقرير الختامي'!$D$15</f>
        <v>#DIV/0!</v>
      </c>
      <c r="BL229" s="4">
        <f t="shared" si="92"/>
        <v>0</v>
      </c>
      <c r="BM229" s="4">
        <f t="shared" si="93"/>
        <v>0</v>
      </c>
      <c r="BN229" s="4">
        <f t="shared" si="94"/>
        <v>0</v>
      </c>
      <c r="BO229" s="240" t="str">
        <f t="shared" si="95"/>
        <v/>
      </c>
      <c r="BP229" s="4">
        <f t="shared" si="96"/>
        <v>0</v>
      </c>
      <c r="BS229" s="376">
        <f t="shared" si="97"/>
        <v>0</v>
      </c>
      <c r="BT229" s="376">
        <f t="shared" si="98"/>
        <v>0</v>
      </c>
      <c r="BW229" s="21">
        <f t="shared" si="99"/>
        <v>1</v>
      </c>
    </row>
    <row r="230" spans="1:75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BK230" s="43" t="e">
        <f>BL230/'التقرير الختامي'!$D$15</f>
        <v>#DIV/0!</v>
      </c>
      <c r="BL230" s="4">
        <f t="shared" si="92"/>
        <v>0</v>
      </c>
      <c r="BM230" s="4">
        <f t="shared" si="93"/>
        <v>0</v>
      </c>
      <c r="BN230" s="4">
        <f t="shared" si="94"/>
        <v>0</v>
      </c>
      <c r="BO230" s="240" t="str">
        <f t="shared" si="95"/>
        <v/>
      </c>
      <c r="BP230" s="4">
        <f t="shared" si="96"/>
        <v>0</v>
      </c>
      <c r="BS230" s="376">
        <f t="shared" si="97"/>
        <v>0</v>
      </c>
      <c r="BT230" s="376">
        <f t="shared" si="98"/>
        <v>0</v>
      </c>
      <c r="BW230" s="21">
        <f t="shared" si="99"/>
        <v>1</v>
      </c>
    </row>
    <row r="231" spans="1: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BK231" s="43" t="e">
        <f>BL231/'التقرير الختامي'!$D$15</f>
        <v>#DIV/0!</v>
      </c>
      <c r="BL231" s="4">
        <f t="shared" si="92"/>
        <v>0</v>
      </c>
      <c r="BM231" s="4">
        <f t="shared" si="93"/>
        <v>0</v>
      </c>
      <c r="BN231" s="4">
        <f t="shared" si="94"/>
        <v>0</v>
      </c>
      <c r="BO231" s="240" t="str">
        <f t="shared" si="95"/>
        <v/>
      </c>
      <c r="BP231" s="4">
        <f t="shared" si="96"/>
        <v>0</v>
      </c>
      <c r="BS231" s="376">
        <f t="shared" si="97"/>
        <v>0</v>
      </c>
      <c r="BT231" s="376">
        <f t="shared" si="98"/>
        <v>0</v>
      </c>
      <c r="BW231" s="21">
        <f t="shared" si="99"/>
        <v>1</v>
      </c>
    </row>
    <row r="232" spans="1: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BK232" s="43" t="e">
        <f>BL232/'التقرير الختامي'!$D$15</f>
        <v>#DIV/0!</v>
      </c>
      <c r="BL232" s="4">
        <f t="shared" si="92"/>
        <v>0</v>
      </c>
      <c r="BM232" s="4">
        <f t="shared" si="93"/>
        <v>0</v>
      </c>
      <c r="BN232" s="4">
        <f t="shared" si="94"/>
        <v>0</v>
      </c>
      <c r="BO232" s="240" t="str">
        <f t="shared" si="95"/>
        <v/>
      </c>
      <c r="BP232" s="4">
        <f t="shared" si="96"/>
        <v>0</v>
      </c>
      <c r="BS232" s="376">
        <f t="shared" si="97"/>
        <v>0</v>
      </c>
      <c r="BT232" s="376">
        <f t="shared" si="98"/>
        <v>0</v>
      </c>
      <c r="BW232" s="21">
        <f t="shared" si="99"/>
        <v>1</v>
      </c>
    </row>
    <row r="233" spans="1:75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BK233" s="43" t="e">
        <f>BL233/'التقرير الختامي'!$D$15</f>
        <v>#DIV/0!</v>
      </c>
      <c r="BL233" s="4">
        <f t="shared" si="92"/>
        <v>0</v>
      </c>
      <c r="BM233" s="4">
        <f t="shared" si="93"/>
        <v>0</v>
      </c>
      <c r="BN233" s="4">
        <f t="shared" si="94"/>
        <v>0</v>
      </c>
      <c r="BO233" s="240" t="str">
        <f t="shared" si="95"/>
        <v/>
      </c>
      <c r="BP233" s="4">
        <f t="shared" si="96"/>
        <v>0</v>
      </c>
      <c r="BS233" s="376">
        <f t="shared" si="97"/>
        <v>0</v>
      </c>
      <c r="BT233" s="376">
        <f t="shared" si="98"/>
        <v>0</v>
      </c>
      <c r="BW233" s="21">
        <f t="shared" si="99"/>
        <v>1</v>
      </c>
    </row>
    <row r="234" spans="1: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BK234" s="43" t="e">
        <f>BL234/'التقرير الختامي'!$D$15</f>
        <v>#DIV/0!</v>
      </c>
      <c r="BL234" s="4">
        <f t="shared" si="92"/>
        <v>0</v>
      </c>
      <c r="BM234" s="4">
        <f t="shared" si="93"/>
        <v>0</v>
      </c>
      <c r="BN234" s="4">
        <f t="shared" si="94"/>
        <v>0</v>
      </c>
      <c r="BO234" s="240" t="str">
        <f t="shared" si="95"/>
        <v/>
      </c>
      <c r="BP234" s="4">
        <f t="shared" si="96"/>
        <v>0</v>
      </c>
      <c r="BS234" s="376">
        <f t="shared" si="97"/>
        <v>0</v>
      </c>
      <c r="BT234" s="376">
        <f t="shared" si="98"/>
        <v>0</v>
      </c>
      <c r="BW234" s="21">
        <f t="shared" si="99"/>
        <v>1</v>
      </c>
    </row>
    <row r="235" spans="1: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BK235" s="43" t="e">
        <f>BL235/'التقرير الختامي'!$D$15</f>
        <v>#DIV/0!</v>
      </c>
      <c r="BL235" s="4">
        <f t="shared" si="92"/>
        <v>0</v>
      </c>
      <c r="BM235" s="4">
        <f t="shared" si="93"/>
        <v>0</v>
      </c>
      <c r="BN235" s="4">
        <f t="shared" si="94"/>
        <v>0</v>
      </c>
      <c r="BO235" s="240" t="str">
        <f t="shared" si="95"/>
        <v/>
      </c>
      <c r="BP235" s="4">
        <f t="shared" si="96"/>
        <v>0</v>
      </c>
      <c r="BS235" s="376">
        <f t="shared" si="97"/>
        <v>0</v>
      </c>
      <c r="BT235" s="376">
        <f t="shared" si="98"/>
        <v>0</v>
      </c>
      <c r="BW235" s="21">
        <f t="shared" si="99"/>
        <v>1</v>
      </c>
    </row>
    <row r="236" spans="1:75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BK236" s="43" t="e">
        <f>BL236/'التقرير الختامي'!$D$15</f>
        <v>#DIV/0!</v>
      </c>
      <c r="BL236" s="4">
        <f t="shared" si="92"/>
        <v>0</v>
      </c>
      <c r="BM236" s="4">
        <f t="shared" si="93"/>
        <v>0</v>
      </c>
      <c r="BN236" s="4">
        <f t="shared" si="94"/>
        <v>0</v>
      </c>
      <c r="BO236" s="240" t="str">
        <f t="shared" si="95"/>
        <v/>
      </c>
      <c r="BP236" s="4">
        <f t="shared" si="96"/>
        <v>0</v>
      </c>
      <c r="BS236" s="376">
        <f t="shared" si="97"/>
        <v>0</v>
      </c>
      <c r="BT236" s="376">
        <f t="shared" si="98"/>
        <v>0</v>
      </c>
      <c r="BW236" s="21">
        <f t="shared" si="99"/>
        <v>1</v>
      </c>
    </row>
    <row r="237" spans="1: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BK237" s="43" t="e">
        <f>BL237/'التقرير الختامي'!$D$15</f>
        <v>#DIV/0!</v>
      </c>
      <c r="BL237" s="4">
        <f t="shared" si="92"/>
        <v>0</v>
      </c>
      <c r="BM237" s="4">
        <f t="shared" si="93"/>
        <v>0</v>
      </c>
      <c r="BN237" s="4">
        <f t="shared" si="94"/>
        <v>0</v>
      </c>
      <c r="BO237" s="240" t="str">
        <f t="shared" si="95"/>
        <v/>
      </c>
      <c r="BP237" s="4">
        <f t="shared" si="96"/>
        <v>0</v>
      </c>
      <c r="BS237" s="376">
        <f t="shared" si="97"/>
        <v>0</v>
      </c>
      <c r="BT237" s="376">
        <f t="shared" si="98"/>
        <v>0</v>
      </c>
      <c r="BW237" s="21">
        <f t="shared" si="99"/>
        <v>1</v>
      </c>
    </row>
    <row r="238" spans="1: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BK238" s="43" t="e">
        <f>BL238/'التقرير الختامي'!$D$15</f>
        <v>#DIV/0!</v>
      </c>
      <c r="BL238" s="4">
        <f t="shared" si="92"/>
        <v>0</v>
      </c>
      <c r="BM238" s="4">
        <f t="shared" si="93"/>
        <v>0</v>
      </c>
      <c r="BN238" s="4">
        <f t="shared" si="94"/>
        <v>0</v>
      </c>
      <c r="BO238" s="240" t="str">
        <f t="shared" si="95"/>
        <v/>
      </c>
      <c r="BP238" s="4">
        <f t="shared" si="96"/>
        <v>0</v>
      </c>
      <c r="BS238" s="376">
        <f t="shared" si="97"/>
        <v>0</v>
      </c>
      <c r="BT238" s="376">
        <f t="shared" si="98"/>
        <v>0</v>
      </c>
      <c r="BW238" s="21">
        <f t="shared" si="99"/>
        <v>1</v>
      </c>
    </row>
    <row r="239" spans="1:75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BK239" s="43" t="e">
        <f>BL239/'التقرير الختامي'!$D$15</f>
        <v>#DIV/0!</v>
      </c>
      <c r="BL239" s="4">
        <f t="shared" si="92"/>
        <v>0</v>
      </c>
      <c r="BM239" s="4">
        <f t="shared" si="93"/>
        <v>0</v>
      </c>
      <c r="BN239" s="4">
        <f t="shared" si="94"/>
        <v>0</v>
      </c>
      <c r="BO239" s="240" t="str">
        <f t="shared" si="95"/>
        <v/>
      </c>
      <c r="BP239" s="4">
        <f t="shared" si="96"/>
        <v>0</v>
      </c>
      <c r="BS239" s="376">
        <f t="shared" si="97"/>
        <v>0</v>
      </c>
      <c r="BT239" s="376">
        <f t="shared" si="98"/>
        <v>0</v>
      </c>
      <c r="BW239" s="21">
        <f t="shared" si="99"/>
        <v>1</v>
      </c>
    </row>
    <row r="240" spans="1: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BK240" s="43" t="e">
        <f>BL240/'التقرير الختامي'!$D$15</f>
        <v>#DIV/0!</v>
      </c>
      <c r="BL240" s="4">
        <f t="shared" si="92"/>
        <v>0</v>
      </c>
      <c r="BM240" s="4">
        <f t="shared" si="93"/>
        <v>0</v>
      </c>
      <c r="BN240" s="4">
        <f t="shared" si="94"/>
        <v>0</v>
      </c>
      <c r="BO240" s="240" t="str">
        <f t="shared" si="95"/>
        <v/>
      </c>
      <c r="BP240" s="4">
        <f t="shared" si="96"/>
        <v>0</v>
      </c>
      <c r="BS240" s="376">
        <f t="shared" si="97"/>
        <v>0</v>
      </c>
      <c r="BT240" s="376">
        <f t="shared" si="98"/>
        <v>0</v>
      </c>
      <c r="BW240" s="21">
        <f t="shared" si="99"/>
        <v>1</v>
      </c>
    </row>
    <row r="241" spans="1: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BK241" s="43" t="e">
        <f>BL241/'التقرير الختامي'!$D$15</f>
        <v>#DIV/0!</v>
      </c>
      <c r="BL241" s="4">
        <f t="shared" si="92"/>
        <v>0</v>
      </c>
      <c r="BM241" s="4">
        <f t="shared" si="93"/>
        <v>0</v>
      </c>
      <c r="BN241" s="4">
        <f t="shared" si="94"/>
        <v>0</v>
      </c>
      <c r="BO241" s="240" t="str">
        <f t="shared" si="95"/>
        <v/>
      </c>
      <c r="BP241" s="4">
        <f t="shared" si="96"/>
        <v>0</v>
      </c>
      <c r="BS241" s="376">
        <f t="shared" si="97"/>
        <v>0</v>
      </c>
      <c r="BT241" s="376">
        <f t="shared" si="98"/>
        <v>0</v>
      </c>
      <c r="BW241" s="21">
        <f t="shared" si="99"/>
        <v>1</v>
      </c>
    </row>
    <row r="242" spans="1:75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BK242" s="43" t="e">
        <f>BL242/'التقرير الختامي'!$D$15</f>
        <v>#DIV/0!</v>
      </c>
      <c r="BL242" s="4">
        <f t="shared" si="92"/>
        <v>0</v>
      </c>
      <c r="BM242" s="4">
        <f t="shared" si="93"/>
        <v>0</v>
      </c>
      <c r="BN242" s="4">
        <f t="shared" si="94"/>
        <v>0</v>
      </c>
      <c r="BO242" s="240" t="str">
        <f t="shared" si="95"/>
        <v/>
      </c>
      <c r="BP242" s="4">
        <f t="shared" si="96"/>
        <v>0</v>
      </c>
      <c r="BS242" s="376">
        <f t="shared" si="97"/>
        <v>0</v>
      </c>
      <c r="BT242" s="376">
        <f t="shared" si="98"/>
        <v>0</v>
      </c>
      <c r="BW242" s="21">
        <f t="shared" si="99"/>
        <v>1</v>
      </c>
    </row>
    <row r="243" spans="1: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BK243" s="43" t="e">
        <f>BL243/'التقرير الختامي'!$D$15</f>
        <v>#DIV/0!</v>
      </c>
      <c r="BL243" s="4">
        <f t="shared" si="92"/>
        <v>0</v>
      </c>
      <c r="BM243" s="4">
        <f t="shared" si="93"/>
        <v>0</v>
      </c>
      <c r="BN243" s="4">
        <f t="shared" si="94"/>
        <v>0</v>
      </c>
      <c r="BO243" s="240" t="str">
        <f t="shared" si="95"/>
        <v/>
      </c>
      <c r="BP243" s="4">
        <f t="shared" si="96"/>
        <v>0</v>
      </c>
      <c r="BS243" s="376">
        <f t="shared" si="97"/>
        <v>0</v>
      </c>
      <c r="BT243" s="376">
        <f t="shared" si="98"/>
        <v>0</v>
      </c>
      <c r="BW243" s="21">
        <f t="shared" si="99"/>
        <v>1</v>
      </c>
    </row>
    <row r="244" spans="1: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BK244" s="43" t="e">
        <f>BL244/'التقرير الختامي'!$D$15</f>
        <v>#DIV/0!</v>
      </c>
      <c r="BL244" s="4">
        <f t="shared" si="92"/>
        <v>0</v>
      </c>
      <c r="BM244" s="4">
        <f t="shared" si="93"/>
        <v>0</v>
      </c>
      <c r="BN244" s="4">
        <f t="shared" si="94"/>
        <v>0</v>
      </c>
      <c r="BO244" s="240" t="str">
        <f t="shared" si="95"/>
        <v/>
      </c>
      <c r="BP244" s="4">
        <f t="shared" si="96"/>
        <v>0</v>
      </c>
      <c r="BS244" s="376">
        <f t="shared" si="97"/>
        <v>0</v>
      </c>
      <c r="BT244" s="376">
        <f t="shared" si="98"/>
        <v>0</v>
      </c>
      <c r="BW244" s="21">
        <f t="shared" si="99"/>
        <v>1</v>
      </c>
    </row>
    <row r="245" spans="1:75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BK245" s="43" t="e">
        <f>BL245/'التقرير الختامي'!$D$15</f>
        <v>#DIV/0!</v>
      </c>
      <c r="BL245" s="4">
        <f t="shared" si="92"/>
        <v>0</v>
      </c>
      <c r="BM245" s="4">
        <f t="shared" si="93"/>
        <v>0</v>
      </c>
      <c r="BN245" s="4">
        <f t="shared" si="94"/>
        <v>0</v>
      </c>
      <c r="BO245" s="240" t="str">
        <f t="shared" si="95"/>
        <v/>
      </c>
      <c r="BP245" s="4">
        <f t="shared" si="96"/>
        <v>0</v>
      </c>
      <c r="BS245" s="376">
        <f t="shared" si="97"/>
        <v>0</v>
      </c>
      <c r="BT245" s="376">
        <f t="shared" si="98"/>
        <v>0</v>
      </c>
      <c r="BW245" s="21">
        <f t="shared" si="99"/>
        <v>1</v>
      </c>
    </row>
    <row r="246" spans="1: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BK246" s="43" t="e">
        <f>BL246/'التقرير الختامي'!$D$15</f>
        <v>#DIV/0!</v>
      </c>
      <c r="BL246" s="4">
        <f t="shared" si="92"/>
        <v>0</v>
      </c>
      <c r="BM246" s="4">
        <f t="shared" si="93"/>
        <v>0</v>
      </c>
      <c r="BN246" s="4">
        <f t="shared" si="94"/>
        <v>0</v>
      </c>
      <c r="BO246" s="240" t="str">
        <f t="shared" si="95"/>
        <v/>
      </c>
      <c r="BP246" s="4">
        <f t="shared" si="96"/>
        <v>0</v>
      </c>
      <c r="BS246" s="376">
        <f t="shared" si="97"/>
        <v>0</v>
      </c>
      <c r="BT246" s="376">
        <f t="shared" si="98"/>
        <v>0</v>
      </c>
      <c r="BW246" s="21">
        <f t="shared" si="99"/>
        <v>1</v>
      </c>
    </row>
    <row r="247" spans="1: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BK247" s="43" t="e">
        <f>BL247/'التقرير الختامي'!$D$15</f>
        <v>#DIV/0!</v>
      </c>
      <c r="BL247" s="4">
        <f t="shared" si="92"/>
        <v>0</v>
      </c>
      <c r="BM247" s="4">
        <f t="shared" si="93"/>
        <v>0</v>
      </c>
      <c r="BN247" s="4">
        <f t="shared" si="94"/>
        <v>0</v>
      </c>
      <c r="BO247" s="240" t="str">
        <f t="shared" si="95"/>
        <v/>
      </c>
      <c r="BP247" s="4">
        <f t="shared" si="96"/>
        <v>0</v>
      </c>
      <c r="BS247" s="376">
        <f t="shared" si="97"/>
        <v>0</v>
      </c>
      <c r="BT247" s="376">
        <f t="shared" si="98"/>
        <v>0</v>
      </c>
      <c r="BW247" s="21">
        <f t="shared" si="99"/>
        <v>1</v>
      </c>
    </row>
    <row r="248" spans="1:75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BK248" s="43" t="e">
        <f>BL248/'التقرير الختامي'!$D$15</f>
        <v>#DIV/0!</v>
      </c>
      <c r="BL248" s="4">
        <f t="shared" si="92"/>
        <v>0</v>
      </c>
      <c r="BM248" s="4">
        <f t="shared" si="93"/>
        <v>0</v>
      </c>
      <c r="BN248" s="4">
        <f t="shared" si="94"/>
        <v>0</v>
      </c>
      <c r="BO248" s="240" t="str">
        <f t="shared" si="95"/>
        <v/>
      </c>
      <c r="BP248" s="4">
        <f t="shared" si="96"/>
        <v>0</v>
      </c>
      <c r="BS248" s="376">
        <f t="shared" si="97"/>
        <v>0</v>
      </c>
      <c r="BT248" s="376">
        <f t="shared" si="98"/>
        <v>0</v>
      </c>
      <c r="BW248" s="21">
        <f t="shared" si="99"/>
        <v>1</v>
      </c>
    </row>
    <row r="249" spans="1: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BK249" s="43" t="e">
        <f>BL249/'التقرير الختامي'!$D$15</f>
        <v>#DIV/0!</v>
      </c>
      <c r="BL249" s="4">
        <f t="shared" si="92"/>
        <v>0</v>
      </c>
      <c r="BM249" s="4">
        <f t="shared" si="93"/>
        <v>0</v>
      </c>
      <c r="BN249" s="4">
        <f t="shared" si="94"/>
        <v>0</v>
      </c>
      <c r="BO249" s="240" t="str">
        <f t="shared" si="95"/>
        <v/>
      </c>
      <c r="BP249" s="4">
        <f t="shared" si="96"/>
        <v>0</v>
      </c>
      <c r="BS249" s="376">
        <f t="shared" si="97"/>
        <v>0</v>
      </c>
      <c r="BT249" s="376">
        <f t="shared" si="98"/>
        <v>0</v>
      </c>
      <c r="BW249" s="21">
        <f t="shared" si="99"/>
        <v>1</v>
      </c>
    </row>
    <row r="250" spans="1: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BK250" s="43" t="e">
        <f>BL250/'التقرير الختامي'!$D$15</f>
        <v>#DIV/0!</v>
      </c>
      <c r="BL250" s="4">
        <f t="shared" si="92"/>
        <v>0</v>
      </c>
      <c r="BM250" s="4">
        <f t="shared" si="93"/>
        <v>0</v>
      </c>
      <c r="BN250" s="4">
        <f t="shared" si="94"/>
        <v>0</v>
      </c>
      <c r="BO250" s="240" t="str">
        <f t="shared" si="95"/>
        <v/>
      </c>
      <c r="BP250" s="4">
        <f t="shared" si="96"/>
        <v>0</v>
      </c>
      <c r="BS250" s="376">
        <f t="shared" si="97"/>
        <v>0</v>
      </c>
      <c r="BT250" s="376">
        <f t="shared" si="98"/>
        <v>0</v>
      </c>
      <c r="BW250" s="21">
        <f t="shared" si="99"/>
        <v>1</v>
      </c>
    </row>
    <row r="251" spans="1:75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BK251" s="43" t="e">
        <f>BL251/'التقرير الختامي'!$D$15</f>
        <v>#DIV/0!</v>
      </c>
      <c r="BL251" s="4">
        <f t="shared" si="92"/>
        <v>0</v>
      </c>
      <c r="BM251" s="4">
        <f t="shared" si="93"/>
        <v>0</v>
      </c>
      <c r="BN251" s="4">
        <f t="shared" si="94"/>
        <v>0</v>
      </c>
      <c r="BO251" s="240" t="str">
        <f t="shared" si="95"/>
        <v/>
      </c>
      <c r="BP251" s="4">
        <f t="shared" si="96"/>
        <v>0</v>
      </c>
      <c r="BS251" s="376">
        <f t="shared" si="97"/>
        <v>0</v>
      </c>
      <c r="BT251" s="376">
        <f t="shared" si="98"/>
        <v>0</v>
      </c>
      <c r="BW251" s="21">
        <f t="shared" si="99"/>
        <v>1</v>
      </c>
    </row>
    <row r="252" spans="1: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BK252" s="43" t="e">
        <f>BL252/'التقرير الختامي'!$D$15</f>
        <v>#DIV/0!</v>
      </c>
      <c r="BL252" s="4">
        <f t="shared" si="92"/>
        <v>0</v>
      </c>
      <c r="BM252" s="4">
        <f t="shared" si="93"/>
        <v>0</v>
      </c>
      <c r="BN252" s="4">
        <f t="shared" si="94"/>
        <v>0</v>
      </c>
      <c r="BO252" s="240" t="str">
        <f t="shared" si="95"/>
        <v/>
      </c>
      <c r="BP252" s="4">
        <f t="shared" si="96"/>
        <v>0</v>
      </c>
      <c r="BS252" s="376">
        <f t="shared" si="97"/>
        <v>0</v>
      </c>
      <c r="BT252" s="376">
        <f t="shared" si="98"/>
        <v>0</v>
      </c>
      <c r="BW252" s="21">
        <f t="shared" si="99"/>
        <v>1</v>
      </c>
    </row>
    <row r="253" spans="1: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BK253" s="43" t="e">
        <f>BL253/'التقرير الختامي'!$D$15</f>
        <v>#DIV/0!</v>
      </c>
      <c r="BL253" s="4">
        <f t="shared" si="92"/>
        <v>0</v>
      </c>
      <c r="BM253" s="4">
        <f t="shared" si="93"/>
        <v>0</v>
      </c>
      <c r="BN253" s="4">
        <f t="shared" si="94"/>
        <v>0</v>
      </c>
      <c r="BO253" s="240" t="str">
        <f t="shared" si="95"/>
        <v/>
      </c>
      <c r="BP253" s="4">
        <f t="shared" si="96"/>
        <v>0</v>
      </c>
      <c r="BS253" s="376">
        <f t="shared" si="97"/>
        <v>0</v>
      </c>
      <c r="BT253" s="376">
        <f t="shared" si="98"/>
        <v>0</v>
      </c>
      <c r="BW253" s="21">
        <f t="shared" si="99"/>
        <v>1</v>
      </c>
    </row>
    <row r="254" spans="1:75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BK254" s="43" t="e">
        <f>BL254/'التقرير الختامي'!$D$15</f>
        <v>#DIV/0!</v>
      </c>
      <c r="BL254" s="4">
        <f t="shared" si="92"/>
        <v>0</v>
      </c>
      <c r="BM254" s="4">
        <f t="shared" si="93"/>
        <v>0</v>
      </c>
      <c r="BN254" s="4">
        <f t="shared" si="94"/>
        <v>0</v>
      </c>
      <c r="BO254" s="240" t="str">
        <f t="shared" si="95"/>
        <v/>
      </c>
      <c r="BP254" s="4">
        <f t="shared" si="96"/>
        <v>0</v>
      </c>
      <c r="BS254" s="376">
        <f t="shared" si="97"/>
        <v>0</v>
      </c>
      <c r="BT254" s="376">
        <f t="shared" si="98"/>
        <v>0</v>
      </c>
      <c r="BW254" s="21">
        <f t="shared" si="99"/>
        <v>1</v>
      </c>
    </row>
    <row r="255" spans="1: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BK255" s="43" t="e">
        <f>BL255/'التقرير الختامي'!$D$15</f>
        <v>#DIV/0!</v>
      </c>
      <c r="BL255" s="4">
        <f t="shared" si="92"/>
        <v>0</v>
      </c>
      <c r="BM255" s="4">
        <f t="shared" si="93"/>
        <v>0</v>
      </c>
      <c r="BN255" s="4">
        <f t="shared" si="94"/>
        <v>0</v>
      </c>
      <c r="BO255" s="240" t="str">
        <f t="shared" si="95"/>
        <v/>
      </c>
      <c r="BP255" s="4">
        <f t="shared" si="96"/>
        <v>0</v>
      </c>
      <c r="BS255" s="376">
        <f t="shared" si="97"/>
        <v>0</v>
      </c>
      <c r="BT255" s="376">
        <f t="shared" si="98"/>
        <v>0</v>
      </c>
      <c r="BW255" s="21">
        <f t="shared" si="99"/>
        <v>1</v>
      </c>
    </row>
    <row r="256" spans="1: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BK256" s="43" t="e">
        <f>BL256/'التقرير الختامي'!$D$15</f>
        <v>#DIV/0!</v>
      </c>
      <c r="BL256" s="4">
        <f t="shared" si="92"/>
        <v>0</v>
      </c>
      <c r="BM256" s="4">
        <f t="shared" si="93"/>
        <v>0</v>
      </c>
      <c r="BN256" s="4">
        <f t="shared" si="94"/>
        <v>0</v>
      </c>
      <c r="BO256" s="240" t="str">
        <f t="shared" si="95"/>
        <v/>
      </c>
      <c r="BP256" s="4">
        <f t="shared" si="96"/>
        <v>0</v>
      </c>
      <c r="BS256" s="376">
        <f t="shared" si="97"/>
        <v>0</v>
      </c>
      <c r="BT256" s="376">
        <f t="shared" si="98"/>
        <v>0</v>
      </c>
      <c r="BW256" s="21">
        <f t="shared" si="99"/>
        <v>1</v>
      </c>
    </row>
    <row r="257" spans="1:75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BK257" s="43" t="e">
        <f>BL257/'التقرير الختامي'!$D$15</f>
        <v>#DIV/0!</v>
      </c>
      <c r="BL257" s="4">
        <f t="shared" si="92"/>
        <v>0</v>
      </c>
      <c r="BM257" s="4">
        <f t="shared" si="93"/>
        <v>0</v>
      </c>
      <c r="BN257" s="4">
        <f t="shared" si="94"/>
        <v>0</v>
      </c>
      <c r="BO257" s="240" t="str">
        <f t="shared" si="95"/>
        <v/>
      </c>
      <c r="BP257" s="4">
        <f t="shared" si="96"/>
        <v>0</v>
      </c>
      <c r="BS257" s="376">
        <f t="shared" si="97"/>
        <v>0</v>
      </c>
      <c r="BT257" s="376">
        <f t="shared" si="98"/>
        <v>0</v>
      </c>
      <c r="BW257" s="21">
        <f t="shared" si="99"/>
        <v>1</v>
      </c>
    </row>
    <row r="258" spans="1: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BK258" s="43" t="e">
        <f>BL258/'التقرير الختامي'!$D$15</f>
        <v>#DIV/0!</v>
      </c>
      <c r="BL258" s="4">
        <f t="shared" si="92"/>
        <v>0</v>
      </c>
      <c r="BM258" s="4">
        <f t="shared" si="93"/>
        <v>0</v>
      </c>
      <c r="BN258" s="4">
        <f t="shared" si="94"/>
        <v>0</v>
      </c>
      <c r="BO258" s="240" t="str">
        <f t="shared" si="95"/>
        <v/>
      </c>
      <c r="BP258" s="4">
        <f t="shared" si="96"/>
        <v>0</v>
      </c>
      <c r="BS258" s="376">
        <f t="shared" si="97"/>
        <v>0</v>
      </c>
      <c r="BT258" s="376">
        <f t="shared" si="98"/>
        <v>0</v>
      </c>
      <c r="BW258" s="21">
        <f t="shared" si="99"/>
        <v>1</v>
      </c>
    </row>
    <row r="259" spans="1: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BK259" s="43" t="e">
        <f>BL259/'التقرير الختامي'!$D$15</f>
        <v>#DIV/0!</v>
      </c>
      <c r="BL259" s="4">
        <f t="shared" si="92"/>
        <v>0</v>
      </c>
      <c r="BM259" s="4">
        <f t="shared" si="93"/>
        <v>0</v>
      </c>
      <c r="BN259" s="4">
        <f t="shared" si="94"/>
        <v>0</v>
      </c>
      <c r="BO259" s="240" t="str">
        <f t="shared" si="95"/>
        <v/>
      </c>
      <c r="BP259" s="4">
        <f t="shared" si="96"/>
        <v>0</v>
      </c>
      <c r="BS259" s="376">
        <f t="shared" si="97"/>
        <v>0</v>
      </c>
      <c r="BT259" s="376">
        <f t="shared" si="98"/>
        <v>0</v>
      </c>
      <c r="BW259" s="21">
        <f t="shared" si="99"/>
        <v>1</v>
      </c>
    </row>
    <row r="260" spans="1:75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BK260" s="43" t="e">
        <f>BL260/'التقرير الختامي'!$D$15</f>
        <v>#DIV/0!</v>
      </c>
      <c r="BL260" s="4">
        <f t="shared" si="92"/>
        <v>0</v>
      </c>
      <c r="BM260" s="4">
        <f t="shared" si="93"/>
        <v>0</v>
      </c>
      <c r="BN260" s="4">
        <f t="shared" si="94"/>
        <v>0</v>
      </c>
      <c r="BO260" s="240" t="str">
        <f t="shared" si="95"/>
        <v/>
      </c>
      <c r="BP260" s="4">
        <f t="shared" si="96"/>
        <v>0</v>
      </c>
      <c r="BS260" s="376">
        <f t="shared" si="97"/>
        <v>0</v>
      </c>
      <c r="BT260" s="376">
        <f t="shared" si="98"/>
        <v>0</v>
      </c>
      <c r="BW260" s="21">
        <f t="shared" si="99"/>
        <v>1</v>
      </c>
    </row>
    <row r="261" spans="1: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BK261" s="43" t="e">
        <f>BL261/'التقرير الختامي'!$D$15</f>
        <v>#DIV/0!</v>
      </c>
      <c r="BL261" s="4">
        <f t="shared" si="92"/>
        <v>0</v>
      </c>
      <c r="BM261" s="4">
        <f t="shared" si="93"/>
        <v>0</v>
      </c>
      <c r="BN261" s="4">
        <f t="shared" si="94"/>
        <v>0</v>
      </c>
      <c r="BO261" s="240" t="str">
        <f t="shared" si="95"/>
        <v/>
      </c>
      <c r="BP261" s="4">
        <f t="shared" si="96"/>
        <v>0</v>
      </c>
      <c r="BS261" s="376">
        <f t="shared" si="97"/>
        <v>0</v>
      </c>
      <c r="BT261" s="376">
        <f t="shared" si="98"/>
        <v>0</v>
      </c>
      <c r="BW261" s="21">
        <f t="shared" si="99"/>
        <v>1</v>
      </c>
    </row>
    <row r="262" spans="1: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BK262" s="43" t="e">
        <f>BL262/'التقرير الختامي'!$D$15</f>
        <v>#DIV/0!</v>
      </c>
      <c r="BL262" s="4">
        <f t="shared" si="92"/>
        <v>0</v>
      </c>
      <c r="BM262" s="4">
        <f t="shared" si="93"/>
        <v>0</v>
      </c>
      <c r="BN262" s="4">
        <f t="shared" si="94"/>
        <v>0</v>
      </c>
      <c r="BO262" s="240" t="str">
        <f t="shared" si="95"/>
        <v/>
      </c>
      <c r="BP262" s="4">
        <f t="shared" si="96"/>
        <v>0</v>
      </c>
      <c r="BS262" s="376">
        <f t="shared" si="97"/>
        <v>0</v>
      </c>
      <c r="BT262" s="376">
        <f t="shared" si="98"/>
        <v>0</v>
      </c>
      <c r="BW262" s="21">
        <f t="shared" si="99"/>
        <v>1</v>
      </c>
    </row>
    <row r="263" spans="1:75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BK263" s="43" t="e">
        <f>BL263/'التقرير الختامي'!$D$15</f>
        <v>#DIV/0!</v>
      </c>
      <c r="BL263" s="4">
        <f t="shared" si="92"/>
        <v>0</v>
      </c>
      <c r="BM263" s="4">
        <f t="shared" si="93"/>
        <v>0</v>
      </c>
      <c r="BN263" s="4">
        <f t="shared" si="94"/>
        <v>0</v>
      </c>
      <c r="BO263" s="240" t="str">
        <f t="shared" si="95"/>
        <v/>
      </c>
      <c r="BP263" s="4">
        <f t="shared" si="96"/>
        <v>0</v>
      </c>
      <c r="BS263" s="376">
        <f t="shared" si="97"/>
        <v>0</v>
      </c>
      <c r="BT263" s="376">
        <f t="shared" si="98"/>
        <v>0</v>
      </c>
      <c r="BW263" s="21">
        <f t="shared" si="99"/>
        <v>1</v>
      </c>
    </row>
    <row r="264" spans="1: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BK264" s="43" t="e">
        <f>BL264/'التقرير الختامي'!$D$15</f>
        <v>#DIV/0!</v>
      </c>
      <c r="BL264" s="4">
        <f t="shared" ref="BL264:BL327" si="100">COUNTIF(B264:U264,"&gt;=1")</f>
        <v>0</v>
      </c>
      <c r="BM264" s="4">
        <f t="shared" ref="BM264:BM327" si="101">COUNTIF(B264:U264,"=0")</f>
        <v>0</v>
      </c>
      <c r="BN264" s="4">
        <f t="shared" ref="BN264:BN327" si="102">SUM(BL264:BM264)</f>
        <v>0</v>
      </c>
      <c r="BO264" s="240" t="str">
        <f t="shared" ref="BO264:BO327" si="103">IFERROR(BL264/BN264,"")</f>
        <v/>
      </c>
      <c r="BP264" s="4">
        <f t="shared" ref="BP264:BP327" si="104">SUM(B264:U264)</f>
        <v>0</v>
      </c>
      <c r="BS264" s="376">
        <f t="shared" ref="BS264:BS327" si="105">V264</f>
        <v>0</v>
      </c>
      <c r="BT264" s="376">
        <f t="shared" ref="BT264:BT327" si="106">W264</f>
        <v>0</v>
      </c>
      <c r="BW264" s="21">
        <f t="shared" ref="BW264:BW327" si="107">IF(BL264&gt;0,"",IF(BN264=BM264,1,""))</f>
        <v>1</v>
      </c>
    </row>
    <row r="265" spans="1: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BK265" s="43" t="e">
        <f>BL265/'التقرير الختامي'!$D$15</f>
        <v>#DIV/0!</v>
      </c>
      <c r="BL265" s="4">
        <f t="shared" si="100"/>
        <v>0</v>
      </c>
      <c r="BM265" s="4">
        <f t="shared" si="101"/>
        <v>0</v>
      </c>
      <c r="BN265" s="4">
        <f t="shared" si="102"/>
        <v>0</v>
      </c>
      <c r="BO265" s="240" t="str">
        <f t="shared" si="103"/>
        <v/>
      </c>
      <c r="BP265" s="4">
        <f t="shared" si="104"/>
        <v>0</v>
      </c>
      <c r="BS265" s="376">
        <f t="shared" si="105"/>
        <v>0</v>
      </c>
      <c r="BT265" s="376">
        <f t="shared" si="106"/>
        <v>0</v>
      </c>
      <c r="BW265" s="21">
        <f t="shared" si="107"/>
        <v>1</v>
      </c>
    </row>
    <row r="266" spans="1:75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BK266" s="43" t="e">
        <f>BL266/'التقرير الختامي'!$D$15</f>
        <v>#DIV/0!</v>
      </c>
      <c r="BL266" s="4">
        <f t="shared" si="100"/>
        <v>0</v>
      </c>
      <c r="BM266" s="4">
        <f t="shared" si="101"/>
        <v>0</v>
      </c>
      <c r="BN266" s="4">
        <f t="shared" si="102"/>
        <v>0</v>
      </c>
      <c r="BO266" s="240" t="str">
        <f t="shared" si="103"/>
        <v/>
      </c>
      <c r="BP266" s="4">
        <f t="shared" si="104"/>
        <v>0</v>
      </c>
      <c r="BS266" s="376">
        <f t="shared" si="105"/>
        <v>0</v>
      </c>
      <c r="BT266" s="376">
        <f t="shared" si="106"/>
        <v>0</v>
      </c>
      <c r="BW266" s="21">
        <f t="shared" si="107"/>
        <v>1</v>
      </c>
    </row>
    <row r="267" spans="1: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BK267" s="43" t="e">
        <f>BL267/'التقرير الختامي'!$D$15</f>
        <v>#DIV/0!</v>
      </c>
      <c r="BL267" s="4">
        <f t="shared" si="100"/>
        <v>0</v>
      </c>
      <c r="BM267" s="4">
        <f t="shared" si="101"/>
        <v>0</v>
      </c>
      <c r="BN267" s="4">
        <f t="shared" si="102"/>
        <v>0</v>
      </c>
      <c r="BO267" s="240" t="str">
        <f t="shared" si="103"/>
        <v/>
      </c>
      <c r="BP267" s="4">
        <f t="shared" si="104"/>
        <v>0</v>
      </c>
      <c r="BS267" s="376">
        <f t="shared" si="105"/>
        <v>0</v>
      </c>
      <c r="BT267" s="376">
        <f t="shared" si="106"/>
        <v>0</v>
      </c>
      <c r="BW267" s="21">
        <f t="shared" si="107"/>
        <v>1</v>
      </c>
    </row>
    <row r="268" spans="1: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BK268" s="43" t="e">
        <f>BL268/'التقرير الختامي'!$D$15</f>
        <v>#DIV/0!</v>
      </c>
      <c r="BL268" s="4">
        <f t="shared" si="100"/>
        <v>0</v>
      </c>
      <c r="BM268" s="4">
        <f t="shared" si="101"/>
        <v>0</v>
      </c>
      <c r="BN268" s="4">
        <f t="shared" si="102"/>
        <v>0</v>
      </c>
      <c r="BO268" s="240" t="str">
        <f t="shared" si="103"/>
        <v/>
      </c>
      <c r="BP268" s="4">
        <f t="shared" si="104"/>
        <v>0</v>
      </c>
      <c r="BS268" s="376">
        <f t="shared" si="105"/>
        <v>0</v>
      </c>
      <c r="BT268" s="376">
        <f t="shared" si="106"/>
        <v>0</v>
      </c>
      <c r="BW268" s="21">
        <f t="shared" si="107"/>
        <v>1</v>
      </c>
    </row>
    <row r="269" spans="1:75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BK269" s="43" t="e">
        <f>BL269/'التقرير الختامي'!$D$15</f>
        <v>#DIV/0!</v>
      </c>
      <c r="BL269" s="4">
        <f t="shared" si="100"/>
        <v>0</v>
      </c>
      <c r="BM269" s="4">
        <f t="shared" si="101"/>
        <v>0</v>
      </c>
      <c r="BN269" s="4">
        <f t="shared" si="102"/>
        <v>0</v>
      </c>
      <c r="BO269" s="240" t="str">
        <f t="shared" si="103"/>
        <v/>
      </c>
      <c r="BP269" s="4">
        <f t="shared" si="104"/>
        <v>0</v>
      </c>
      <c r="BS269" s="376">
        <f t="shared" si="105"/>
        <v>0</v>
      </c>
      <c r="BT269" s="376">
        <f t="shared" si="106"/>
        <v>0</v>
      </c>
      <c r="BW269" s="21">
        <f t="shared" si="107"/>
        <v>1</v>
      </c>
    </row>
    <row r="270" spans="1: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BK270" s="43" t="e">
        <f>BL270/'التقرير الختامي'!$D$15</f>
        <v>#DIV/0!</v>
      </c>
      <c r="BL270" s="4">
        <f t="shared" si="100"/>
        <v>0</v>
      </c>
      <c r="BM270" s="4">
        <f t="shared" si="101"/>
        <v>0</v>
      </c>
      <c r="BN270" s="4">
        <f t="shared" si="102"/>
        <v>0</v>
      </c>
      <c r="BO270" s="240" t="str">
        <f t="shared" si="103"/>
        <v/>
      </c>
      <c r="BP270" s="4">
        <f t="shared" si="104"/>
        <v>0</v>
      </c>
      <c r="BS270" s="376">
        <f t="shared" si="105"/>
        <v>0</v>
      </c>
      <c r="BT270" s="376">
        <f t="shared" si="106"/>
        <v>0</v>
      </c>
      <c r="BW270" s="21">
        <f t="shared" si="107"/>
        <v>1</v>
      </c>
    </row>
    <row r="271" spans="1: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BK271" s="43" t="e">
        <f>BL271/'التقرير الختامي'!$D$15</f>
        <v>#DIV/0!</v>
      </c>
      <c r="BL271" s="4">
        <f t="shared" si="100"/>
        <v>0</v>
      </c>
      <c r="BM271" s="4">
        <f t="shared" si="101"/>
        <v>0</v>
      </c>
      <c r="BN271" s="4">
        <f t="shared" si="102"/>
        <v>0</v>
      </c>
      <c r="BO271" s="240" t="str">
        <f t="shared" si="103"/>
        <v/>
      </c>
      <c r="BP271" s="4">
        <f t="shared" si="104"/>
        <v>0</v>
      </c>
      <c r="BS271" s="376">
        <f t="shared" si="105"/>
        <v>0</v>
      </c>
      <c r="BT271" s="376">
        <f t="shared" si="106"/>
        <v>0</v>
      </c>
      <c r="BW271" s="21">
        <f t="shared" si="107"/>
        <v>1</v>
      </c>
    </row>
    <row r="272" spans="1:75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BK272" s="43" t="e">
        <f>BL272/'التقرير الختامي'!$D$15</f>
        <v>#DIV/0!</v>
      </c>
      <c r="BL272" s="4">
        <f t="shared" si="100"/>
        <v>0</v>
      </c>
      <c r="BM272" s="4">
        <f t="shared" si="101"/>
        <v>0</v>
      </c>
      <c r="BN272" s="4">
        <f t="shared" si="102"/>
        <v>0</v>
      </c>
      <c r="BO272" s="240" t="str">
        <f t="shared" si="103"/>
        <v/>
      </c>
      <c r="BP272" s="4">
        <f t="shared" si="104"/>
        <v>0</v>
      </c>
      <c r="BS272" s="376">
        <f t="shared" si="105"/>
        <v>0</v>
      </c>
      <c r="BT272" s="376">
        <f t="shared" si="106"/>
        <v>0</v>
      </c>
      <c r="BW272" s="21">
        <f t="shared" si="107"/>
        <v>1</v>
      </c>
    </row>
    <row r="273" spans="1: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BK273" s="43" t="e">
        <f>BL273/'التقرير الختامي'!$D$15</f>
        <v>#DIV/0!</v>
      </c>
      <c r="BL273" s="4">
        <f t="shared" si="100"/>
        <v>0</v>
      </c>
      <c r="BM273" s="4">
        <f t="shared" si="101"/>
        <v>0</v>
      </c>
      <c r="BN273" s="4">
        <f t="shared" si="102"/>
        <v>0</v>
      </c>
      <c r="BO273" s="240" t="str">
        <f t="shared" si="103"/>
        <v/>
      </c>
      <c r="BP273" s="4">
        <f t="shared" si="104"/>
        <v>0</v>
      </c>
      <c r="BS273" s="376">
        <f t="shared" si="105"/>
        <v>0</v>
      </c>
      <c r="BT273" s="376">
        <f t="shared" si="106"/>
        <v>0</v>
      </c>
      <c r="BW273" s="21">
        <f t="shared" si="107"/>
        <v>1</v>
      </c>
    </row>
    <row r="274" spans="1: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BK274" s="43" t="e">
        <f>BL274/'التقرير الختامي'!$D$15</f>
        <v>#DIV/0!</v>
      </c>
      <c r="BL274" s="4">
        <f t="shared" si="100"/>
        <v>0</v>
      </c>
      <c r="BM274" s="4">
        <f t="shared" si="101"/>
        <v>0</v>
      </c>
      <c r="BN274" s="4">
        <f t="shared" si="102"/>
        <v>0</v>
      </c>
      <c r="BO274" s="240" t="str">
        <f t="shared" si="103"/>
        <v/>
      </c>
      <c r="BP274" s="4">
        <f t="shared" si="104"/>
        <v>0</v>
      </c>
      <c r="BS274" s="376">
        <f t="shared" si="105"/>
        <v>0</v>
      </c>
      <c r="BT274" s="376">
        <f t="shared" si="106"/>
        <v>0</v>
      </c>
      <c r="BW274" s="21">
        <f t="shared" si="107"/>
        <v>1</v>
      </c>
    </row>
    <row r="275" spans="1:75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BK275" s="43" t="e">
        <f>BL275/'التقرير الختامي'!$D$15</f>
        <v>#DIV/0!</v>
      </c>
      <c r="BL275" s="4">
        <f t="shared" si="100"/>
        <v>0</v>
      </c>
      <c r="BM275" s="4">
        <f t="shared" si="101"/>
        <v>0</v>
      </c>
      <c r="BN275" s="4">
        <f t="shared" si="102"/>
        <v>0</v>
      </c>
      <c r="BO275" s="240" t="str">
        <f t="shared" si="103"/>
        <v/>
      </c>
      <c r="BP275" s="4">
        <f t="shared" si="104"/>
        <v>0</v>
      </c>
      <c r="BS275" s="376">
        <f t="shared" si="105"/>
        <v>0</v>
      </c>
      <c r="BT275" s="376">
        <f t="shared" si="106"/>
        <v>0</v>
      </c>
      <c r="BW275" s="21">
        <f t="shared" si="107"/>
        <v>1</v>
      </c>
    </row>
    <row r="276" spans="1: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BK276" s="43" t="e">
        <f>BL276/'التقرير الختامي'!$D$15</f>
        <v>#DIV/0!</v>
      </c>
      <c r="BL276" s="4">
        <f t="shared" si="100"/>
        <v>0</v>
      </c>
      <c r="BM276" s="4">
        <f t="shared" si="101"/>
        <v>0</v>
      </c>
      <c r="BN276" s="4">
        <f t="shared" si="102"/>
        <v>0</v>
      </c>
      <c r="BO276" s="240" t="str">
        <f t="shared" si="103"/>
        <v/>
      </c>
      <c r="BP276" s="4">
        <f t="shared" si="104"/>
        <v>0</v>
      </c>
      <c r="BS276" s="376">
        <f t="shared" si="105"/>
        <v>0</v>
      </c>
      <c r="BT276" s="376">
        <f t="shared" si="106"/>
        <v>0</v>
      </c>
      <c r="BW276" s="21">
        <f t="shared" si="107"/>
        <v>1</v>
      </c>
    </row>
    <row r="277" spans="1: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BK277" s="43" t="e">
        <f>BL277/'التقرير الختامي'!$D$15</f>
        <v>#DIV/0!</v>
      </c>
      <c r="BL277" s="4">
        <f t="shared" si="100"/>
        <v>0</v>
      </c>
      <c r="BM277" s="4">
        <f t="shared" si="101"/>
        <v>0</v>
      </c>
      <c r="BN277" s="4">
        <f t="shared" si="102"/>
        <v>0</v>
      </c>
      <c r="BO277" s="240" t="str">
        <f t="shared" si="103"/>
        <v/>
      </c>
      <c r="BP277" s="4">
        <f t="shared" si="104"/>
        <v>0</v>
      </c>
      <c r="BS277" s="376">
        <f t="shared" si="105"/>
        <v>0</v>
      </c>
      <c r="BT277" s="376">
        <f t="shared" si="106"/>
        <v>0</v>
      </c>
      <c r="BW277" s="21">
        <f t="shared" si="107"/>
        <v>1</v>
      </c>
    </row>
    <row r="278" spans="1:75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BK278" s="43" t="e">
        <f>BL278/'التقرير الختامي'!$D$15</f>
        <v>#DIV/0!</v>
      </c>
      <c r="BL278" s="4">
        <f t="shared" si="100"/>
        <v>0</v>
      </c>
      <c r="BM278" s="4">
        <f t="shared" si="101"/>
        <v>0</v>
      </c>
      <c r="BN278" s="4">
        <f t="shared" si="102"/>
        <v>0</v>
      </c>
      <c r="BO278" s="240" t="str">
        <f t="shared" si="103"/>
        <v/>
      </c>
      <c r="BP278" s="4">
        <f t="shared" si="104"/>
        <v>0</v>
      </c>
      <c r="BS278" s="376">
        <f t="shared" si="105"/>
        <v>0</v>
      </c>
      <c r="BT278" s="376">
        <f t="shared" si="106"/>
        <v>0</v>
      </c>
      <c r="BW278" s="21">
        <f t="shared" si="107"/>
        <v>1</v>
      </c>
    </row>
    <row r="279" spans="1: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BK279" s="43" t="e">
        <f>BL279/'التقرير الختامي'!$D$15</f>
        <v>#DIV/0!</v>
      </c>
      <c r="BL279" s="4">
        <f t="shared" si="100"/>
        <v>0</v>
      </c>
      <c r="BM279" s="4">
        <f t="shared" si="101"/>
        <v>0</v>
      </c>
      <c r="BN279" s="4">
        <f t="shared" si="102"/>
        <v>0</v>
      </c>
      <c r="BO279" s="240" t="str">
        <f t="shared" si="103"/>
        <v/>
      </c>
      <c r="BP279" s="4">
        <f t="shared" si="104"/>
        <v>0</v>
      </c>
      <c r="BS279" s="376">
        <f t="shared" si="105"/>
        <v>0</v>
      </c>
      <c r="BT279" s="376">
        <f t="shared" si="106"/>
        <v>0</v>
      </c>
      <c r="BW279" s="21">
        <f t="shared" si="107"/>
        <v>1</v>
      </c>
    </row>
    <row r="280" spans="1: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BK280" s="43" t="e">
        <f>BL280/'التقرير الختامي'!$D$15</f>
        <v>#DIV/0!</v>
      </c>
      <c r="BL280" s="4">
        <f t="shared" si="100"/>
        <v>0</v>
      </c>
      <c r="BM280" s="4">
        <f t="shared" si="101"/>
        <v>0</v>
      </c>
      <c r="BN280" s="4">
        <f t="shared" si="102"/>
        <v>0</v>
      </c>
      <c r="BO280" s="240" t="str">
        <f t="shared" si="103"/>
        <v/>
      </c>
      <c r="BP280" s="4">
        <f t="shared" si="104"/>
        <v>0</v>
      </c>
      <c r="BS280" s="376">
        <f t="shared" si="105"/>
        <v>0</v>
      </c>
      <c r="BT280" s="376">
        <f t="shared" si="106"/>
        <v>0</v>
      </c>
      <c r="BW280" s="21">
        <f t="shared" si="107"/>
        <v>1</v>
      </c>
    </row>
    <row r="281" spans="1:75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BK281" s="43" t="e">
        <f>BL281/'التقرير الختامي'!$D$15</f>
        <v>#DIV/0!</v>
      </c>
      <c r="BL281" s="4">
        <f t="shared" si="100"/>
        <v>0</v>
      </c>
      <c r="BM281" s="4">
        <f t="shared" si="101"/>
        <v>0</v>
      </c>
      <c r="BN281" s="4">
        <f t="shared" si="102"/>
        <v>0</v>
      </c>
      <c r="BO281" s="240" t="str">
        <f t="shared" si="103"/>
        <v/>
      </c>
      <c r="BP281" s="4">
        <f t="shared" si="104"/>
        <v>0</v>
      </c>
      <c r="BS281" s="376">
        <f t="shared" si="105"/>
        <v>0</v>
      </c>
      <c r="BT281" s="376">
        <f t="shared" si="106"/>
        <v>0</v>
      </c>
      <c r="BW281" s="21">
        <f t="shared" si="107"/>
        <v>1</v>
      </c>
    </row>
    <row r="282" spans="1: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BK282" s="43" t="e">
        <f>BL282/'التقرير الختامي'!$D$15</f>
        <v>#DIV/0!</v>
      </c>
      <c r="BL282" s="4">
        <f t="shared" si="100"/>
        <v>0</v>
      </c>
      <c r="BM282" s="4">
        <f t="shared" si="101"/>
        <v>0</v>
      </c>
      <c r="BN282" s="4">
        <f t="shared" si="102"/>
        <v>0</v>
      </c>
      <c r="BO282" s="240" t="str">
        <f t="shared" si="103"/>
        <v/>
      </c>
      <c r="BP282" s="4">
        <f t="shared" si="104"/>
        <v>0</v>
      </c>
      <c r="BS282" s="376">
        <f t="shared" si="105"/>
        <v>0</v>
      </c>
      <c r="BT282" s="376">
        <f t="shared" si="106"/>
        <v>0</v>
      </c>
      <c r="BW282" s="21">
        <f t="shared" si="107"/>
        <v>1</v>
      </c>
    </row>
    <row r="283" spans="1: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BK283" s="43" t="e">
        <f>BL283/'التقرير الختامي'!$D$15</f>
        <v>#DIV/0!</v>
      </c>
      <c r="BL283" s="4">
        <f t="shared" si="100"/>
        <v>0</v>
      </c>
      <c r="BM283" s="4">
        <f t="shared" si="101"/>
        <v>0</v>
      </c>
      <c r="BN283" s="4">
        <f t="shared" si="102"/>
        <v>0</v>
      </c>
      <c r="BO283" s="240" t="str">
        <f t="shared" si="103"/>
        <v/>
      </c>
      <c r="BP283" s="4">
        <f t="shared" si="104"/>
        <v>0</v>
      </c>
      <c r="BS283" s="376">
        <f t="shared" si="105"/>
        <v>0</v>
      </c>
      <c r="BT283" s="376">
        <f t="shared" si="106"/>
        <v>0</v>
      </c>
      <c r="BW283" s="21">
        <f t="shared" si="107"/>
        <v>1</v>
      </c>
    </row>
    <row r="284" spans="1:75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BK284" s="43" t="e">
        <f>BL284/'التقرير الختامي'!$D$15</f>
        <v>#DIV/0!</v>
      </c>
      <c r="BL284" s="4">
        <f t="shared" si="100"/>
        <v>0</v>
      </c>
      <c r="BM284" s="4">
        <f t="shared" si="101"/>
        <v>0</v>
      </c>
      <c r="BN284" s="4">
        <f t="shared" si="102"/>
        <v>0</v>
      </c>
      <c r="BO284" s="240" t="str">
        <f t="shared" si="103"/>
        <v/>
      </c>
      <c r="BP284" s="4">
        <f t="shared" si="104"/>
        <v>0</v>
      </c>
      <c r="BS284" s="376">
        <f t="shared" si="105"/>
        <v>0</v>
      </c>
      <c r="BT284" s="376">
        <f t="shared" si="106"/>
        <v>0</v>
      </c>
      <c r="BW284" s="21">
        <f t="shared" si="107"/>
        <v>1</v>
      </c>
    </row>
    <row r="285" spans="1: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BK285" s="43" t="e">
        <f>BL285/'التقرير الختامي'!$D$15</f>
        <v>#DIV/0!</v>
      </c>
      <c r="BL285" s="4">
        <f t="shared" si="100"/>
        <v>0</v>
      </c>
      <c r="BM285" s="4">
        <f t="shared" si="101"/>
        <v>0</v>
      </c>
      <c r="BN285" s="4">
        <f t="shared" si="102"/>
        <v>0</v>
      </c>
      <c r="BO285" s="240" t="str">
        <f t="shared" si="103"/>
        <v/>
      </c>
      <c r="BP285" s="4">
        <f t="shared" si="104"/>
        <v>0</v>
      </c>
      <c r="BS285" s="376">
        <f t="shared" si="105"/>
        <v>0</v>
      </c>
      <c r="BT285" s="376">
        <f t="shared" si="106"/>
        <v>0</v>
      </c>
      <c r="BW285" s="21">
        <f t="shared" si="107"/>
        <v>1</v>
      </c>
    </row>
    <row r="286" spans="1: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BK286" s="43" t="e">
        <f>BL286/'التقرير الختامي'!$D$15</f>
        <v>#DIV/0!</v>
      </c>
      <c r="BL286" s="4">
        <f t="shared" si="100"/>
        <v>0</v>
      </c>
      <c r="BM286" s="4">
        <f t="shared" si="101"/>
        <v>0</v>
      </c>
      <c r="BN286" s="4">
        <f t="shared" si="102"/>
        <v>0</v>
      </c>
      <c r="BO286" s="240" t="str">
        <f t="shared" si="103"/>
        <v/>
      </c>
      <c r="BP286" s="4">
        <f t="shared" si="104"/>
        <v>0</v>
      </c>
      <c r="BS286" s="376">
        <f t="shared" si="105"/>
        <v>0</v>
      </c>
      <c r="BT286" s="376">
        <f t="shared" si="106"/>
        <v>0</v>
      </c>
      <c r="BW286" s="21">
        <f t="shared" si="107"/>
        <v>1</v>
      </c>
    </row>
    <row r="287" spans="1:75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BK287" s="43" t="e">
        <f>BL287/'التقرير الختامي'!$D$15</f>
        <v>#DIV/0!</v>
      </c>
      <c r="BL287" s="4">
        <f t="shared" si="100"/>
        <v>0</v>
      </c>
      <c r="BM287" s="4">
        <f t="shared" si="101"/>
        <v>0</v>
      </c>
      <c r="BN287" s="4">
        <f t="shared" si="102"/>
        <v>0</v>
      </c>
      <c r="BO287" s="240" t="str">
        <f t="shared" si="103"/>
        <v/>
      </c>
      <c r="BP287" s="4">
        <f t="shared" si="104"/>
        <v>0</v>
      </c>
      <c r="BS287" s="376">
        <f t="shared" si="105"/>
        <v>0</v>
      </c>
      <c r="BT287" s="376">
        <f t="shared" si="106"/>
        <v>0</v>
      </c>
      <c r="BW287" s="21">
        <f t="shared" si="107"/>
        <v>1</v>
      </c>
    </row>
    <row r="288" spans="1: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BK288" s="43" t="e">
        <f>BL288/'التقرير الختامي'!$D$15</f>
        <v>#DIV/0!</v>
      </c>
      <c r="BL288" s="4">
        <f t="shared" si="100"/>
        <v>0</v>
      </c>
      <c r="BM288" s="4">
        <f t="shared" si="101"/>
        <v>0</v>
      </c>
      <c r="BN288" s="4">
        <f t="shared" si="102"/>
        <v>0</v>
      </c>
      <c r="BO288" s="240" t="str">
        <f t="shared" si="103"/>
        <v/>
      </c>
      <c r="BP288" s="4">
        <f t="shared" si="104"/>
        <v>0</v>
      </c>
      <c r="BS288" s="376">
        <f t="shared" si="105"/>
        <v>0</v>
      </c>
      <c r="BT288" s="376">
        <f t="shared" si="106"/>
        <v>0</v>
      </c>
      <c r="BW288" s="21">
        <f t="shared" si="107"/>
        <v>1</v>
      </c>
    </row>
    <row r="289" spans="1: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BK289" s="43" t="e">
        <f>BL289/'التقرير الختامي'!$D$15</f>
        <v>#DIV/0!</v>
      </c>
      <c r="BL289" s="4">
        <f t="shared" si="100"/>
        <v>0</v>
      </c>
      <c r="BM289" s="4">
        <f t="shared" si="101"/>
        <v>0</v>
      </c>
      <c r="BN289" s="4">
        <f t="shared" si="102"/>
        <v>0</v>
      </c>
      <c r="BO289" s="240" t="str">
        <f t="shared" si="103"/>
        <v/>
      </c>
      <c r="BP289" s="4">
        <f t="shared" si="104"/>
        <v>0</v>
      </c>
      <c r="BS289" s="376">
        <f t="shared" si="105"/>
        <v>0</v>
      </c>
      <c r="BT289" s="376">
        <f t="shared" si="106"/>
        <v>0</v>
      </c>
      <c r="BW289" s="21">
        <f t="shared" si="107"/>
        <v>1</v>
      </c>
    </row>
    <row r="290" spans="1:75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BK290" s="43" t="e">
        <f>BL290/'التقرير الختامي'!$D$15</f>
        <v>#DIV/0!</v>
      </c>
      <c r="BL290" s="4">
        <f t="shared" si="100"/>
        <v>0</v>
      </c>
      <c r="BM290" s="4">
        <f t="shared" si="101"/>
        <v>0</v>
      </c>
      <c r="BN290" s="4">
        <f t="shared" si="102"/>
        <v>0</v>
      </c>
      <c r="BO290" s="240" t="str">
        <f t="shared" si="103"/>
        <v/>
      </c>
      <c r="BP290" s="4">
        <f t="shared" si="104"/>
        <v>0</v>
      </c>
      <c r="BS290" s="376">
        <f t="shared" si="105"/>
        <v>0</v>
      </c>
      <c r="BT290" s="376">
        <f t="shared" si="106"/>
        <v>0</v>
      </c>
      <c r="BW290" s="21">
        <f t="shared" si="107"/>
        <v>1</v>
      </c>
    </row>
    <row r="291" spans="1: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BK291" s="43" t="e">
        <f>BL291/'التقرير الختامي'!$D$15</f>
        <v>#DIV/0!</v>
      </c>
      <c r="BL291" s="4">
        <f t="shared" si="100"/>
        <v>0</v>
      </c>
      <c r="BM291" s="4">
        <f t="shared" si="101"/>
        <v>0</v>
      </c>
      <c r="BN291" s="4">
        <f t="shared" si="102"/>
        <v>0</v>
      </c>
      <c r="BO291" s="240" t="str">
        <f t="shared" si="103"/>
        <v/>
      </c>
      <c r="BP291" s="4">
        <f t="shared" si="104"/>
        <v>0</v>
      </c>
      <c r="BS291" s="376">
        <f t="shared" si="105"/>
        <v>0</v>
      </c>
      <c r="BT291" s="376">
        <f t="shared" si="106"/>
        <v>0</v>
      </c>
      <c r="BW291" s="21">
        <f t="shared" si="107"/>
        <v>1</v>
      </c>
    </row>
    <row r="292" spans="1: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BK292" s="43" t="e">
        <f>BL292/'التقرير الختامي'!$D$15</f>
        <v>#DIV/0!</v>
      </c>
      <c r="BL292" s="4">
        <f t="shared" si="100"/>
        <v>0</v>
      </c>
      <c r="BM292" s="4">
        <f t="shared" si="101"/>
        <v>0</v>
      </c>
      <c r="BN292" s="4">
        <f t="shared" si="102"/>
        <v>0</v>
      </c>
      <c r="BO292" s="240" t="str">
        <f t="shared" si="103"/>
        <v/>
      </c>
      <c r="BP292" s="4">
        <f t="shared" si="104"/>
        <v>0</v>
      </c>
      <c r="BS292" s="376">
        <f t="shared" si="105"/>
        <v>0</v>
      </c>
      <c r="BT292" s="376">
        <f t="shared" si="106"/>
        <v>0</v>
      </c>
      <c r="BW292" s="21">
        <f t="shared" si="107"/>
        <v>1</v>
      </c>
    </row>
    <row r="293" spans="1:75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BK293" s="43" t="e">
        <f>BL293/'التقرير الختامي'!$D$15</f>
        <v>#DIV/0!</v>
      </c>
      <c r="BL293" s="4">
        <f t="shared" si="100"/>
        <v>0</v>
      </c>
      <c r="BM293" s="4">
        <f t="shared" si="101"/>
        <v>0</v>
      </c>
      <c r="BN293" s="4">
        <f t="shared" si="102"/>
        <v>0</v>
      </c>
      <c r="BO293" s="240" t="str">
        <f t="shared" si="103"/>
        <v/>
      </c>
      <c r="BP293" s="4">
        <f t="shared" si="104"/>
        <v>0</v>
      </c>
      <c r="BS293" s="376">
        <f t="shared" si="105"/>
        <v>0</v>
      </c>
      <c r="BT293" s="376">
        <f t="shared" si="106"/>
        <v>0</v>
      </c>
      <c r="BW293" s="21">
        <f t="shared" si="107"/>
        <v>1</v>
      </c>
    </row>
    <row r="294" spans="1: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BK294" s="43" t="e">
        <f>BL294/'التقرير الختامي'!$D$15</f>
        <v>#DIV/0!</v>
      </c>
      <c r="BL294" s="4">
        <f t="shared" si="100"/>
        <v>0</v>
      </c>
      <c r="BM294" s="4">
        <f t="shared" si="101"/>
        <v>0</v>
      </c>
      <c r="BN294" s="4">
        <f t="shared" si="102"/>
        <v>0</v>
      </c>
      <c r="BO294" s="240" t="str">
        <f t="shared" si="103"/>
        <v/>
      </c>
      <c r="BP294" s="4">
        <f t="shared" si="104"/>
        <v>0</v>
      </c>
      <c r="BS294" s="376">
        <f t="shared" si="105"/>
        <v>0</v>
      </c>
      <c r="BT294" s="376">
        <f t="shared" si="106"/>
        <v>0</v>
      </c>
      <c r="BW294" s="21">
        <f t="shared" si="107"/>
        <v>1</v>
      </c>
    </row>
    <row r="295" spans="1: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BK295" s="43" t="e">
        <f>BL295/'التقرير الختامي'!$D$15</f>
        <v>#DIV/0!</v>
      </c>
      <c r="BL295" s="4">
        <f t="shared" si="100"/>
        <v>0</v>
      </c>
      <c r="BM295" s="4">
        <f t="shared" si="101"/>
        <v>0</v>
      </c>
      <c r="BN295" s="4">
        <f t="shared" si="102"/>
        <v>0</v>
      </c>
      <c r="BO295" s="240" t="str">
        <f t="shared" si="103"/>
        <v/>
      </c>
      <c r="BP295" s="4">
        <f t="shared" si="104"/>
        <v>0</v>
      </c>
      <c r="BS295" s="376">
        <f t="shared" si="105"/>
        <v>0</v>
      </c>
      <c r="BT295" s="376">
        <f t="shared" si="106"/>
        <v>0</v>
      </c>
      <c r="BW295" s="21">
        <f t="shared" si="107"/>
        <v>1</v>
      </c>
    </row>
    <row r="296" spans="1:75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BK296" s="43" t="e">
        <f>BL296/'التقرير الختامي'!$D$15</f>
        <v>#DIV/0!</v>
      </c>
      <c r="BL296" s="4">
        <f t="shared" si="100"/>
        <v>0</v>
      </c>
      <c r="BM296" s="4">
        <f t="shared" si="101"/>
        <v>0</v>
      </c>
      <c r="BN296" s="4">
        <f t="shared" si="102"/>
        <v>0</v>
      </c>
      <c r="BO296" s="240" t="str">
        <f t="shared" si="103"/>
        <v/>
      </c>
      <c r="BP296" s="4">
        <f t="shared" si="104"/>
        <v>0</v>
      </c>
      <c r="BS296" s="376">
        <f t="shared" si="105"/>
        <v>0</v>
      </c>
      <c r="BT296" s="376">
        <f t="shared" si="106"/>
        <v>0</v>
      </c>
      <c r="BW296" s="21">
        <f t="shared" si="107"/>
        <v>1</v>
      </c>
    </row>
    <row r="297" spans="1: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BK297" s="43" t="e">
        <f>BL297/'التقرير الختامي'!$D$15</f>
        <v>#DIV/0!</v>
      </c>
      <c r="BL297" s="4">
        <f t="shared" si="100"/>
        <v>0</v>
      </c>
      <c r="BM297" s="4">
        <f t="shared" si="101"/>
        <v>0</v>
      </c>
      <c r="BN297" s="4">
        <f t="shared" si="102"/>
        <v>0</v>
      </c>
      <c r="BO297" s="240" t="str">
        <f t="shared" si="103"/>
        <v/>
      </c>
      <c r="BP297" s="4">
        <f t="shared" si="104"/>
        <v>0</v>
      </c>
      <c r="BS297" s="376">
        <f t="shared" si="105"/>
        <v>0</v>
      </c>
      <c r="BT297" s="376">
        <f t="shared" si="106"/>
        <v>0</v>
      </c>
      <c r="BW297" s="21">
        <f t="shared" si="107"/>
        <v>1</v>
      </c>
    </row>
    <row r="298" spans="1: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BK298" s="43" t="e">
        <f>BL298/'التقرير الختامي'!$D$15</f>
        <v>#DIV/0!</v>
      </c>
      <c r="BL298" s="4">
        <f t="shared" si="100"/>
        <v>0</v>
      </c>
      <c r="BM298" s="4">
        <f t="shared" si="101"/>
        <v>0</v>
      </c>
      <c r="BN298" s="4">
        <f t="shared" si="102"/>
        <v>0</v>
      </c>
      <c r="BO298" s="240" t="str">
        <f t="shared" si="103"/>
        <v/>
      </c>
      <c r="BP298" s="4">
        <f t="shared" si="104"/>
        <v>0</v>
      </c>
      <c r="BS298" s="376">
        <f t="shared" si="105"/>
        <v>0</v>
      </c>
      <c r="BT298" s="376">
        <f t="shared" si="106"/>
        <v>0</v>
      </c>
      <c r="BW298" s="21">
        <f t="shared" si="107"/>
        <v>1</v>
      </c>
    </row>
    <row r="299" spans="1:75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BK299" s="43" t="e">
        <f>BL299/'التقرير الختامي'!$D$15</f>
        <v>#DIV/0!</v>
      </c>
      <c r="BL299" s="4">
        <f t="shared" si="100"/>
        <v>0</v>
      </c>
      <c r="BM299" s="4">
        <f t="shared" si="101"/>
        <v>0</v>
      </c>
      <c r="BN299" s="4">
        <f t="shared" si="102"/>
        <v>0</v>
      </c>
      <c r="BO299" s="240" t="str">
        <f t="shared" si="103"/>
        <v/>
      </c>
      <c r="BP299" s="4">
        <f t="shared" si="104"/>
        <v>0</v>
      </c>
      <c r="BS299" s="376">
        <f t="shared" si="105"/>
        <v>0</v>
      </c>
      <c r="BT299" s="376">
        <f t="shared" si="106"/>
        <v>0</v>
      </c>
      <c r="BW299" s="21">
        <f t="shared" si="107"/>
        <v>1</v>
      </c>
    </row>
    <row r="300" spans="1: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BK300" s="43" t="e">
        <f>BL300/'التقرير الختامي'!$D$15</f>
        <v>#DIV/0!</v>
      </c>
      <c r="BL300" s="4">
        <f t="shared" si="100"/>
        <v>0</v>
      </c>
      <c r="BM300" s="4">
        <f t="shared" si="101"/>
        <v>0</v>
      </c>
      <c r="BN300" s="4">
        <f t="shared" si="102"/>
        <v>0</v>
      </c>
      <c r="BO300" s="240" t="str">
        <f t="shared" si="103"/>
        <v/>
      </c>
      <c r="BP300" s="4">
        <f t="shared" si="104"/>
        <v>0</v>
      </c>
      <c r="BS300" s="376">
        <f t="shared" si="105"/>
        <v>0</v>
      </c>
      <c r="BT300" s="376">
        <f t="shared" si="106"/>
        <v>0</v>
      </c>
      <c r="BW300" s="21">
        <f t="shared" si="107"/>
        <v>1</v>
      </c>
    </row>
    <row r="301" spans="1: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BK301" s="43" t="e">
        <f>BL301/'التقرير الختامي'!$D$15</f>
        <v>#DIV/0!</v>
      </c>
      <c r="BL301" s="4">
        <f t="shared" si="100"/>
        <v>0</v>
      </c>
      <c r="BM301" s="4">
        <f t="shared" si="101"/>
        <v>0</v>
      </c>
      <c r="BN301" s="4">
        <f t="shared" si="102"/>
        <v>0</v>
      </c>
      <c r="BO301" s="240" t="str">
        <f t="shared" si="103"/>
        <v/>
      </c>
      <c r="BP301" s="4">
        <f t="shared" si="104"/>
        <v>0</v>
      </c>
      <c r="BS301" s="376">
        <f t="shared" si="105"/>
        <v>0</v>
      </c>
      <c r="BT301" s="376">
        <f t="shared" si="106"/>
        <v>0</v>
      </c>
      <c r="BW301" s="21">
        <f t="shared" si="107"/>
        <v>1</v>
      </c>
    </row>
    <row r="302" spans="1:75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BK302" s="43" t="e">
        <f>BL302/'التقرير الختامي'!$D$15</f>
        <v>#DIV/0!</v>
      </c>
      <c r="BL302" s="4">
        <f t="shared" si="100"/>
        <v>0</v>
      </c>
      <c r="BM302" s="4">
        <f t="shared" si="101"/>
        <v>0</v>
      </c>
      <c r="BN302" s="4">
        <f t="shared" si="102"/>
        <v>0</v>
      </c>
      <c r="BO302" s="240" t="str">
        <f t="shared" si="103"/>
        <v/>
      </c>
      <c r="BP302" s="4">
        <f t="shared" si="104"/>
        <v>0</v>
      </c>
      <c r="BS302" s="376">
        <f t="shared" si="105"/>
        <v>0</v>
      </c>
      <c r="BT302" s="376">
        <f t="shared" si="106"/>
        <v>0</v>
      </c>
      <c r="BW302" s="21">
        <f t="shared" si="107"/>
        <v>1</v>
      </c>
    </row>
    <row r="303" spans="1: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BK303" s="43" t="e">
        <f>BL303/'التقرير الختامي'!$D$15</f>
        <v>#DIV/0!</v>
      </c>
      <c r="BL303" s="4">
        <f t="shared" si="100"/>
        <v>0</v>
      </c>
      <c r="BM303" s="4">
        <f t="shared" si="101"/>
        <v>0</v>
      </c>
      <c r="BN303" s="4">
        <f t="shared" si="102"/>
        <v>0</v>
      </c>
      <c r="BO303" s="240" t="str">
        <f t="shared" si="103"/>
        <v/>
      </c>
      <c r="BP303" s="4">
        <f t="shared" si="104"/>
        <v>0</v>
      </c>
      <c r="BS303" s="376">
        <f t="shared" si="105"/>
        <v>0</v>
      </c>
      <c r="BT303" s="376">
        <f t="shared" si="106"/>
        <v>0</v>
      </c>
      <c r="BW303" s="21">
        <f t="shared" si="107"/>
        <v>1</v>
      </c>
    </row>
    <row r="304" spans="1: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BK304" s="43" t="e">
        <f>BL304/'التقرير الختامي'!$D$15</f>
        <v>#DIV/0!</v>
      </c>
      <c r="BL304" s="4">
        <f t="shared" si="100"/>
        <v>0</v>
      </c>
      <c r="BM304" s="4">
        <f t="shared" si="101"/>
        <v>0</v>
      </c>
      <c r="BN304" s="4">
        <f t="shared" si="102"/>
        <v>0</v>
      </c>
      <c r="BO304" s="240" t="str">
        <f t="shared" si="103"/>
        <v/>
      </c>
      <c r="BP304" s="4">
        <f t="shared" si="104"/>
        <v>0</v>
      </c>
      <c r="BS304" s="376">
        <f t="shared" si="105"/>
        <v>0</v>
      </c>
      <c r="BT304" s="376">
        <f t="shared" si="106"/>
        <v>0</v>
      </c>
      <c r="BW304" s="21">
        <f t="shared" si="107"/>
        <v>1</v>
      </c>
    </row>
    <row r="305" spans="1:75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BK305" s="43" t="e">
        <f>BL305/'التقرير الختامي'!$D$15</f>
        <v>#DIV/0!</v>
      </c>
      <c r="BL305" s="4">
        <f t="shared" si="100"/>
        <v>0</v>
      </c>
      <c r="BM305" s="4">
        <f t="shared" si="101"/>
        <v>0</v>
      </c>
      <c r="BN305" s="4">
        <f t="shared" si="102"/>
        <v>0</v>
      </c>
      <c r="BO305" s="240" t="str">
        <f t="shared" si="103"/>
        <v/>
      </c>
      <c r="BP305" s="4">
        <f t="shared" si="104"/>
        <v>0</v>
      </c>
      <c r="BS305" s="376">
        <f t="shared" si="105"/>
        <v>0</v>
      </c>
      <c r="BT305" s="376">
        <f t="shared" si="106"/>
        <v>0</v>
      </c>
      <c r="BW305" s="21">
        <f t="shared" si="107"/>
        <v>1</v>
      </c>
    </row>
    <row r="306" spans="1: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BK306" s="43" t="e">
        <f>BL306/'التقرير الختامي'!$D$15</f>
        <v>#DIV/0!</v>
      </c>
      <c r="BL306" s="4">
        <f t="shared" si="100"/>
        <v>0</v>
      </c>
      <c r="BM306" s="4">
        <f t="shared" si="101"/>
        <v>0</v>
      </c>
      <c r="BN306" s="4">
        <f t="shared" si="102"/>
        <v>0</v>
      </c>
      <c r="BO306" s="240" t="str">
        <f t="shared" si="103"/>
        <v/>
      </c>
      <c r="BP306" s="4">
        <f t="shared" si="104"/>
        <v>0</v>
      </c>
      <c r="BS306" s="376">
        <f t="shared" si="105"/>
        <v>0</v>
      </c>
      <c r="BT306" s="376">
        <f t="shared" si="106"/>
        <v>0</v>
      </c>
      <c r="BW306" s="21">
        <f t="shared" si="107"/>
        <v>1</v>
      </c>
    </row>
    <row r="307" spans="1: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BK307" s="43" t="e">
        <f>BL307/'التقرير الختامي'!$D$15</f>
        <v>#DIV/0!</v>
      </c>
      <c r="BL307" s="4">
        <f t="shared" si="100"/>
        <v>0</v>
      </c>
      <c r="BM307" s="4">
        <f t="shared" si="101"/>
        <v>0</v>
      </c>
      <c r="BN307" s="4">
        <f t="shared" si="102"/>
        <v>0</v>
      </c>
      <c r="BO307" s="240" t="str">
        <f t="shared" si="103"/>
        <v/>
      </c>
      <c r="BP307" s="4">
        <f t="shared" si="104"/>
        <v>0</v>
      </c>
      <c r="BS307" s="376">
        <f t="shared" si="105"/>
        <v>0</v>
      </c>
      <c r="BT307" s="376">
        <f t="shared" si="106"/>
        <v>0</v>
      </c>
      <c r="BW307" s="21">
        <f t="shared" si="107"/>
        <v>1</v>
      </c>
    </row>
    <row r="308" spans="1:75" customFormat="1" x14ac:dyDescent="0.2">
      <c r="BK308" s="43" t="e">
        <f>BL308/'التقرير الختامي'!$D$15</f>
        <v>#DIV/0!</v>
      </c>
      <c r="BL308" s="4">
        <f t="shared" si="100"/>
        <v>0</v>
      </c>
      <c r="BM308" s="4">
        <f t="shared" si="101"/>
        <v>0</v>
      </c>
      <c r="BN308" s="4">
        <f t="shared" si="102"/>
        <v>0</v>
      </c>
      <c r="BO308" s="240" t="str">
        <f t="shared" si="103"/>
        <v/>
      </c>
      <c r="BP308" s="4">
        <f t="shared" si="104"/>
        <v>0</v>
      </c>
      <c r="BS308" s="376">
        <f t="shared" si="105"/>
        <v>0</v>
      </c>
      <c r="BT308" s="376">
        <f t="shared" si="106"/>
        <v>0</v>
      </c>
      <c r="BW308" s="21">
        <f t="shared" si="107"/>
        <v>1</v>
      </c>
    </row>
    <row r="309" spans="1:75" customFormat="1" x14ac:dyDescent="0.2">
      <c r="BK309" s="43" t="e">
        <f>BL309/'التقرير الختامي'!$D$15</f>
        <v>#DIV/0!</v>
      </c>
      <c r="BL309" s="4">
        <f t="shared" si="100"/>
        <v>0</v>
      </c>
      <c r="BM309" s="4">
        <f t="shared" si="101"/>
        <v>0</v>
      </c>
      <c r="BN309" s="4">
        <f t="shared" si="102"/>
        <v>0</v>
      </c>
      <c r="BO309" s="240" t="str">
        <f t="shared" si="103"/>
        <v/>
      </c>
      <c r="BP309" s="4">
        <f t="shared" si="104"/>
        <v>0</v>
      </c>
      <c r="BS309" s="376">
        <f t="shared" si="105"/>
        <v>0</v>
      </c>
      <c r="BT309" s="376">
        <f t="shared" si="106"/>
        <v>0</v>
      </c>
      <c r="BW309" s="21">
        <f t="shared" si="107"/>
        <v>1</v>
      </c>
    </row>
    <row r="310" spans="1:75" customFormat="1" x14ac:dyDescent="0.2">
      <c r="BK310" s="43" t="e">
        <f>BL310/'التقرير الختامي'!$D$15</f>
        <v>#DIV/0!</v>
      </c>
      <c r="BL310" s="4">
        <f t="shared" si="100"/>
        <v>0</v>
      </c>
      <c r="BM310" s="4">
        <f t="shared" si="101"/>
        <v>0</v>
      </c>
      <c r="BN310" s="4">
        <f t="shared" si="102"/>
        <v>0</v>
      </c>
      <c r="BO310" s="240" t="str">
        <f t="shared" si="103"/>
        <v/>
      </c>
      <c r="BP310" s="4">
        <f t="shared" si="104"/>
        <v>0</v>
      </c>
      <c r="BS310" s="376">
        <f t="shared" si="105"/>
        <v>0</v>
      </c>
      <c r="BT310" s="376">
        <f t="shared" si="106"/>
        <v>0</v>
      </c>
      <c r="BW310" s="21">
        <f t="shared" si="107"/>
        <v>1</v>
      </c>
    </row>
    <row r="311" spans="1:75" s="22" customFormat="1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BK311" s="43" t="e">
        <f>BL311/'التقرير الختامي'!$D$15</f>
        <v>#DIV/0!</v>
      </c>
      <c r="BL311" s="4">
        <f t="shared" si="100"/>
        <v>0</v>
      </c>
      <c r="BM311" s="4">
        <f t="shared" si="101"/>
        <v>0</v>
      </c>
      <c r="BN311" s="4">
        <f t="shared" si="102"/>
        <v>0</v>
      </c>
      <c r="BO311" s="240" t="str">
        <f t="shared" si="103"/>
        <v/>
      </c>
      <c r="BP311" s="4">
        <f t="shared" si="104"/>
        <v>0</v>
      </c>
      <c r="BS311" s="376">
        <f t="shared" si="105"/>
        <v>0</v>
      </c>
      <c r="BT311" s="376">
        <f t="shared" si="106"/>
        <v>0</v>
      </c>
      <c r="BW311" s="21">
        <f t="shared" si="107"/>
        <v>1</v>
      </c>
    </row>
    <row r="312" spans="1:75" customFormat="1" x14ac:dyDescent="0.2">
      <c r="BK312" s="43" t="e">
        <f>BL312/'التقرير الختامي'!$D$15</f>
        <v>#DIV/0!</v>
      </c>
      <c r="BL312" s="4">
        <f t="shared" si="100"/>
        <v>0</v>
      </c>
      <c r="BM312" s="4">
        <f t="shared" si="101"/>
        <v>0</v>
      </c>
      <c r="BN312" s="4">
        <f t="shared" si="102"/>
        <v>0</v>
      </c>
      <c r="BO312" s="240" t="str">
        <f t="shared" si="103"/>
        <v/>
      </c>
      <c r="BP312" s="4">
        <f t="shared" si="104"/>
        <v>0</v>
      </c>
      <c r="BS312" s="376">
        <f t="shared" si="105"/>
        <v>0</v>
      </c>
      <c r="BT312" s="376">
        <f t="shared" si="106"/>
        <v>0</v>
      </c>
      <c r="BW312" s="21">
        <f t="shared" si="107"/>
        <v>1</v>
      </c>
    </row>
    <row r="313" spans="1:75" customFormat="1" x14ac:dyDescent="0.2">
      <c r="BK313" s="43" t="e">
        <f>BL313/'التقرير الختامي'!$D$15</f>
        <v>#DIV/0!</v>
      </c>
      <c r="BL313" s="4">
        <f t="shared" si="100"/>
        <v>0</v>
      </c>
      <c r="BM313" s="4">
        <f t="shared" si="101"/>
        <v>0</v>
      </c>
      <c r="BN313" s="4">
        <f t="shared" si="102"/>
        <v>0</v>
      </c>
      <c r="BO313" s="240" t="str">
        <f t="shared" si="103"/>
        <v/>
      </c>
      <c r="BP313" s="4">
        <f t="shared" si="104"/>
        <v>0</v>
      </c>
      <c r="BS313" s="376">
        <f t="shared" si="105"/>
        <v>0</v>
      </c>
      <c r="BT313" s="376">
        <f t="shared" si="106"/>
        <v>0</v>
      </c>
      <c r="BW313" s="21">
        <f t="shared" si="107"/>
        <v>1</v>
      </c>
    </row>
    <row r="314" spans="1:75" customFormat="1" x14ac:dyDescent="0.2">
      <c r="BK314" s="43" t="e">
        <f>BL314/'التقرير الختامي'!$D$15</f>
        <v>#DIV/0!</v>
      </c>
      <c r="BL314" s="4">
        <f t="shared" si="100"/>
        <v>0</v>
      </c>
      <c r="BM314" s="4">
        <f t="shared" si="101"/>
        <v>0</v>
      </c>
      <c r="BN314" s="4">
        <f t="shared" si="102"/>
        <v>0</v>
      </c>
      <c r="BO314" s="240" t="str">
        <f t="shared" si="103"/>
        <v/>
      </c>
      <c r="BP314" s="4">
        <f t="shared" si="104"/>
        <v>0</v>
      </c>
      <c r="BS314" s="376">
        <f t="shared" si="105"/>
        <v>0</v>
      </c>
      <c r="BT314" s="376">
        <f t="shared" si="106"/>
        <v>0</v>
      </c>
      <c r="BW314" s="21">
        <f t="shared" si="107"/>
        <v>1</v>
      </c>
    </row>
    <row r="315" spans="1:75" customFormat="1" x14ac:dyDescent="0.2">
      <c r="BK315" s="43" t="e">
        <f>BL315/'التقرير الختامي'!$D$15</f>
        <v>#DIV/0!</v>
      </c>
      <c r="BL315" s="4">
        <f t="shared" si="100"/>
        <v>0</v>
      </c>
      <c r="BM315" s="4">
        <f t="shared" si="101"/>
        <v>0</v>
      </c>
      <c r="BN315" s="4">
        <f t="shared" si="102"/>
        <v>0</v>
      </c>
      <c r="BO315" s="240" t="str">
        <f t="shared" si="103"/>
        <v/>
      </c>
      <c r="BP315" s="4">
        <f t="shared" si="104"/>
        <v>0</v>
      </c>
      <c r="BS315" s="376">
        <f t="shared" si="105"/>
        <v>0</v>
      </c>
      <c r="BT315" s="376">
        <f t="shared" si="106"/>
        <v>0</v>
      </c>
      <c r="BW315" s="21">
        <f t="shared" si="107"/>
        <v>1</v>
      </c>
    </row>
    <row r="316" spans="1: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BK316" s="43" t="e">
        <f>BL316/'التقرير الختامي'!$D$15</f>
        <v>#DIV/0!</v>
      </c>
      <c r="BL316" s="4">
        <f t="shared" si="100"/>
        <v>0</v>
      </c>
      <c r="BM316" s="4">
        <f t="shared" si="101"/>
        <v>0</v>
      </c>
      <c r="BN316" s="4">
        <f t="shared" si="102"/>
        <v>0</v>
      </c>
      <c r="BO316" s="240" t="str">
        <f t="shared" si="103"/>
        <v/>
      </c>
      <c r="BP316" s="4">
        <f t="shared" si="104"/>
        <v>0</v>
      </c>
      <c r="BS316" s="376">
        <f t="shared" si="105"/>
        <v>0</v>
      </c>
      <c r="BT316" s="376">
        <f t="shared" si="106"/>
        <v>0</v>
      </c>
      <c r="BW316" s="21">
        <f t="shared" si="107"/>
        <v>1</v>
      </c>
    </row>
    <row r="317" spans="1:75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BK317" s="43" t="e">
        <f>BL317/'التقرير الختامي'!$D$15</f>
        <v>#DIV/0!</v>
      </c>
      <c r="BL317" s="4">
        <f t="shared" si="100"/>
        <v>0</v>
      </c>
      <c r="BM317" s="4">
        <f t="shared" si="101"/>
        <v>0</v>
      </c>
      <c r="BN317" s="4">
        <f t="shared" si="102"/>
        <v>0</v>
      </c>
      <c r="BO317" s="240" t="str">
        <f t="shared" si="103"/>
        <v/>
      </c>
      <c r="BP317" s="4">
        <f t="shared" si="104"/>
        <v>0</v>
      </c>
      <c r="BS317" s="376">
        <f t="shared" si="105"/>
        <v>0</v>
      </c>
      <c r="BT317" s="376">
        <f t="shared" si="106"/>
        <v>0</v>
      </c>
      <c r="BW317" s="21">
        <f t="shared" si="107"/>
        <v>1</v>
      </c>
    </row>
    <row r="318" spans="1: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BK318" s="43" t="e">
        <f>BL318/'التقرير الختامي'!$D$15</f>
        <v>#DIV/0!</v>
      </c>
      <c r="BL318" s="4">
        <f t="shared" si="100"/>
        <v>0</v>
      </c>
      <c r="BM318" s="4">
        <f t="shared" si="101"/>
        <v>0</v>
      </c>
      <c r="BN318" s="4">
        <f t="shared" si="102"/>
        <v>0</v>
      </c>
      <c r="BO318" s="240" t="str">
        <f t="shared" si="103"/>
        <v/>
      </c>
      <c r="BP318" s="4">
        <f t="shared" si="104"/>
        <v>0</v>
      </c>
      <c r="BS318" s="376">
        <f t="shared" si="105"/>
        <v>0</v>
      </c>
      <c r="BT318" s="376">
        <f t="shared" si="106"/>
        <v>0</v>
      </c>
      <c r="BW318" s="21">
        <f t="shared" si="107"/>
        <v>1</v>
      </c>
    </row>
    <row r="319" spans="1: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BK319" s="43" t="e">
        <f>BL319/'التقرير الختامي'!$D$15</f>
        <v>#DIV/0!</v>
      </c>
      <c r="BL319" s="4">
        <f t="shared" si="100"/>
        <v>0</v>
      </c>
      <c r="BM319" s="4">
        <f t="shared" si="101"/>
        <v>0</v>
      </c>
      <c r="BN319" s="4">
        <f t="shared" si="102"/>
        <v>0</v>
      </c>
      <c r="BO319" s="240" t="str">
        <f t="shared" si="103"/>
        <v/>
      </c>
      <c r="BP319" s="4">
        <f t="shared" si="104"/>
        <v>0</v>
      </c>
      <c r="BS319" s="376">
        <f t="shared" si="105"/>
        <v>0</v>
      </c>
      <c r="BT319" s="376">
        <f t="shared" si="106"/>
        <v>0</v>
      </c>
      <c r="BW319" s="21">
        <f t="shared" si="107"/>
        <v>1</v>
      </c>
    </row>
    <row r="320" spans="1:75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BK320" s="43" t="e">
        <f>BL320/'التقرير الختامي'!$D$15</f>
        <v>#DIV/0!</v>
      </c>
      <c r="BL320" s="4">
        <f t="shared" si="100"/>
        <v>0</v>
      </c>
      <c r="BM320" s="4">
        <f t="shared" si="101"/>
        <v>0</v>
      </c>
      <c r="BN320" s="4">
        <f t="shared" si="102"/>
        <v>0</v>
      </c>
      <c r="BO320" s="240" t="str">
        <f t="shared" si="103"/>
        <v/>
      </c>
      <c r="BP320" s="4">
        <f t="shared" si="104"/>
        <v>0</v>
      </c>
      <c r="BS320" s="376">
        <f t="shared" si="105"/>
        <v>0</v>
      </c>
      <c r="BT320" s="376">
        <f t="shared" si="106"/>
        <v>0</v>
      </c>
      <c r="BW320" s="21">
        <f t="shared" si="107"/>
        <v>1</v>
      </c>
    </row>
    <row r="321" spans="1: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BK321" s="43" t="e">
        <f>BL321/'التقرير الختامي'!$D$15</f>
        <v>#DIV/0!</v>
      </c>
      <c r="BL321" s="4">
        <f t="shared" si="100"/>
        <v>0</v>
      </c>
      <c r="BM321" s="4">
        <f t="shared" si="101"/>
        <v>0</v>
      </c>
      <c r="BN321" s="4">
        <f t="shared" si="102"/>
        <v>0</v>
      </c>
      <c r="BO321" s="240" t="str">
        <f t="shared" si="103"/>
        <v/>
      </c>
      <c r="BP321" s="4">
        <f t="shared" si="104"/>
        <v>0</v>
      </c>
      <c r="BS321" s="376">
        <f t="shared" si="105"/>
        <v>0</v>
      </c>
      <c r="BT321" s="376">
        <f t="shared" si="106"/>
        <v>0</v>
      </c>
      <c r="BW321" s="21">
        <f t="shared" si="107"/>
        <v>1</v>
      </c>
    </row>
    <row r="322" spans="1: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BK322" s="43" t="e">
        <f>BL322/'التقرير الختامي'!$D$15</f>
        <v>#DIV/0!</v>
      </c>
      <c r="BL322" s="4">
        <f t="shared" si="100"/>
        <v>0</v>
      </c>
      <c r="BM322" s="4">
        <f t="shared" si="101"/>
        <v>0</v>
      </c>
      <c r="BN322" s="4">
        <f t="shared" si="102"/>
        <v>0</v>
      </c>
      <c r="BO322" s="240" t="str">
        <f t="shared" si="103"/>
        <v/>
      </c>
      <c r="BP322" s="4">
        <f t="shared" si="104"/>
        <v>0</v>
      </c>
      <c r="BS322" s="376">
        <f t="shared" si="105"/>
        <v>0</v>
      </c>
      <c r="BT322" s="376">
        <f t="shared" si="106"/>
        <v>0</v>
      </c>
      <c r="BW322" s="21">
        <f t="shared" si="107"/>
        <v>1</v>
      </c>
    </row>
    <row r="323" spans="1:75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BK323" s="43" t="e">
        <f>BL323/'التقرير الختامي'!$D$15</f>
        <v>#DIV/0!</v>
      </c>
      <c r="BL323" s="4">
        <f t="shared" si="100"/>
        <v>0</v>
      </c>
      <c r="BM323" s="4">
        <f t="shared" si="101"/>
        <v>0</v>
      </c>
      <c r="BN323" s="4">
        <f t="shared" si="102"/>
        <v>0</v>
      </c>
      <c r="BO323" s="240" t="str">
        <f t="shared" si="103"/>
        <v/>
      </c>
      <c r="BP323" s="4">
        <f t="shared" si="104"/>
        <v>0</v>
      </c>
      <c r="BS323" s="376">
        <f t="shared" si="105"/>
        <v>0</v>
      </c>
      <c r="BT323" s="376">
        <f t="shared" si="106"/>
        <v>0</v>
      </c>
      <c r="BW323" s="21">
        <f t="shared" si="107"/>
        <v>1</v>
      </c>
    </row>
    <row r="324" spans="1: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BK324" s="43" t="e">
        <f>BL324/'التقرير الختامي'!$D$15</f>
        <v>#DIV/0!</v>
      </c>
      <c r="BL324" s="4">
        <f t="shared" si="100"/>
        <v>0</v>
      </c>
      <c r="BM324" s="4">
        <f t="shared" si="101"/>
        <v>0</v>
      </c>
      <c r="BN324" s="4">
        <f t="shared" si="102"/>
        <v>0</v>
      </c>
      <c r="BO324" s="240" t="str">
        <f t="shared" si="103"/>
        <v/>
      </c>
      <c r="BP324" s="4">
        <f t="shared" si="104"/>
        <v>0</v>
      </c>
      <c r="BS324" s="376">
        <f t="shared" si="105"/>
        <v>0</v>
      </c>
      <c r="BT324" s="376">
        <f t="shared" si="106"/>
        <v>0</v>
      </c>
      <c r="BW324" s="21">
        <f t="shared" si="107"/>
        <v>1</v>
      </c>
    </row>
    <row r="325" spans="1: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BK325" s="43" t="e">
        <f>BL325/'التقرير الختامي'!$D$15</f>
        <v>#DIV/0!</v>
      </c>
      <c r="BL325" s="4">
        <f t="shared" si="100"/>
        <v>0</v>
      </c>
      <c r="BM325" s="4">
        <f t="shared" si="101"/>
        <v>0</v>
      </c>
      <c r="BN325" s="4">
        <f t="shared" si="102"/>
        <v>0</v>
      </c>
      <c r="BO325" s="240" t="str">
        <f t="shared" si="103"/>
        <v/>
      </c>
      <c r="BP325" s="4">
        <f t="shared" si="104"/>
        <v>0</v>
      </c>
      <c r="BS325" s="376">
        <f t="shared" si="105"/>
        <v>0</v>
      </c>
      <c r="BT325" s="376">
        <f t="shared" si="106"/>
        <v>0</v>
      </c>
      <c r="BW325" s="21">
        <f t="shared" si="107"/>
        <v>1</v>
      </c>
    </row>
    <row r="326" spans="1:75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BK326" s="43" t="e">
        <f>BL326/'التقرير الختامي'!$D$15</f>
        <v>#DIV/0!</v>
      </c>
      <c r="BL326" s="4">
        <f t="shared" si="100"/>
        <v>0</v>
      </c>
      <c r="BM326" s="4">
        <f t="shared" si="101"/>
        <v>0</v>
      </c>
      <c r="BN326" s="4">
        <f t="shared" si="102"/>
        <v>0</v>
      </c>
      <c r="BO326" s="240" t="str">
        <f t="shared" si="103"/>
        <v/>
      </c>
      <c r="BP326" s="4">
        <f t="shared" si="104"/>
        <v>0</v>
      </c>
      <c r="BS326" s="376">
        <f t="shared" si="105"/>
        <v>0</v>
      </c>
      <c r="BT326" s="376">
        <f t="shared" si="106"/>
        <v>0</v>
      </c>
      <c r="BW326" s="21">
        <f t="shared" si="107"/>
        <v>1</v>
      </c>
    </row>
    <row r="327" spans="1: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BK327" s="43" t="e">
        <f>BL327/'التقرير الختامي'!$D$15</f>
        <v>#DIV/0!</v>
      </c>
      <c r="BL327" s="4">
        <f t="shared" si="100"/>
        <v>0</v>
      </c>
      <c r="BM327" s="4">
        <f t="shared" si="101"/>
        <v>0</v>
      </c>
      <c r="BN327" s="4">
        <f t="shared" si="102"/>
        <v>0</v>
      </c>
      <c r="BO327" s="240" t="str">
        <f t="shared" si="103"/>
        <v/>
      </c>
      <c r="BP327" s="4">
        <f t="shared" si="104"/>
        <v>0</v>
      </c>
      <c r="BS327" s="376">
        <f t="shared" si="105"/>
        <v>0</v>
      </c>
      <c r="BT327" s="376">
        <f t="shared" si="106"/>
        <v>0</v>
      </c>
      <c r="BW327" s="21">
        <f t="shared" si="107"/>
        <v>1</v>
      </c>
    </row>
    <row r="328" spans="1: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BK328" s="43" t="e">
        <f>BL328/'التقرير الختامي'!$D$15</f>
        <v>#DIV/0!</v>
      </c>
      <c r="BL328" s="4">
        <f t="shared" ref="BL328:BL391" si="108">COUNTIF(B328:U328,"&gt;=1")</f>
        <v>0</v>
      </c>
      <c r="BM328" s="4">
        <f t="shared" ref="BM328:BM391" si="109">COUNTIF(B328:U328,"=0")</f>
        <v>0</v>
      </c>
      <c r="BN328" s="4">
        <f t="shared" ref="BN328:BN391" si="110">SUM(BL328:BM328)</f>
        <v>0</v>
      </c>
      <c r="BO328" s="240" t="str">
        <f t="shared" ref="BO328:BO391" si="111">IFERROR(BL328/BN328,"")</f>
        <v/>
      </c>
      <c r="BP328" s="4">
        <f t="shared" ref="BP328:BP391" si="112">SUM(B328:U328)</f>
        <v>0</v>
      </c>
      <c r="BS328" s="376">
        <f t="shared" ref="BS328:BS391" si="113">V328</f>
        <v>0</v>
      </c>
      <c r="BT328" s="376">
        <f t="shared" ref="BT328:BT391" si="114">W328</f>
        <v>0</v>
      </c>
      <c r="BW328" s="21">
        <f t="shared" ref="BW328:BW391" si="115">IF(BL328&gt;0,"",IF(BN328=BM328,1,""))</f>
        <v>1</v>
      </c>
    </row>
    <row r="329" spans="1:75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BK329" s="43" t="e">
        <f>BL329/'التقرير الختامي'!$D$15</f>
        <v>#DIV/0!</v>
      </c>
      <c r="BL329" s="4">
        <f t="shared" si="108"/>
        <v>0</v>
      </c>
      <c r="BM329" s="4">
        <f t="shared" si="109"/>
        <v>0</v>
      </c>
      <c r="BN329" s="4">
        <f t="shared" si="110"/>
        <v>0</v>
      </c>
      <c r="BO329" s="240" t="str">
        <f t="shared" si="111"/>
        <v/>
      </c>
      <c r="BP329" s="4">
        <f t="shared" si="112"/>
        <v>0</v>
      </c>
      <c r="BS329" s="376">
        <f t="shared" si="113"/>
        <v>0</v>
      </c>
      <c r="BT329" s="376">
        <f t="shared" si="114"/>
        <v>0</v>
      </c>
      <c r="BW329" s="21">
        <f t="shared" si="115"/>
        <v>1</v>
      </c>
    </row>
    <row r="330" spans="1: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BK330" s="43" t="e">
        <f>BL330/'التقرير الختامي'!$D$15</f>
        <v>#DIV/0!</v>
      </c>
      <c r="BL330" s="4">
        <f t="shared" si="108"/>
        <v>0</v>
      </c>
      <c r="BM330" s="4">
        <f t="shared" si="109"/>
        <v>0</v>
      </c>
      <c r="BN330" s="4">
        <f t="shared" si="110"/>
        <v>0</v>
      </c>
      <c r="BO330" s="240" t="str">
        <f t="shared" si="111"/>
        <v/>
      </c>
      <c r="BP330" s="4">
        <f t="shared" si="112"/>
        <v>0</v>
      </c>
      <c r="BS330" s="376">
        <f t="shared" si="113"/>
        <v>0</v>
      </c>
      <c r="BT330" s="376">
        <f t="shared" si="114"/>
        <v>0</v>
      </c>
      <c r="BW330" s="21">
        <f t="shared" si="115"/>
        <v>1</v>
      </c>
    </row>
    <row r="331" spans="1: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BK331" s="43" t="e">
        <f>BL331/'التقرير الختامي'!$D$15</f>
        <v>#DIV/0!</v>
      </c>
      <c r="BL331" s="4">
        <f t="shared" si="108"/>
        <v>0</v>
      </c>
      <c r="BM331" s="4">
        <f t="shared" si="109"/>
        <v>0</v>
      </c>
      <c r="BN331" s="4">
        <f t="shared" si="110"/>
        <v>0</v>
      </c>
      <c r="BO331" s="240" t="str">
        <f t="shared" si="111"/>
        <v/>
      </c>
      <c r="BP331" s="4">
        <f t="shared" si="112"/>
        <v>0</v>
      </c>
      <c r="BS331" s="376">
        <f t="shared" si="113"/>
        <v>0</v>
      </c>
      <c r="BT331" s="376">
        <f t="shared" si="114"/>
        <v>0</v>
      </c>
      <c r="BW331" s="21">
        <f t="shared" si="115"/>
        <v>1</v>
      </c>
    </row>
    <row r="332" spans="1:75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BK332" s="43" t="e">
        <f>BL332/'التقرير الختامي'!$D$15</f>
        <v>#DIV/0!</v>
      </c>
      <c r="BL332" s="4">
        <f t="shared" si="108"/>
        <v>0</v>
      </c>
      <c r="BM332" s="4">
        <f t="shared" si="109"/>
        <v>0</v>
      </c>
      <c r="BN332" s="4">
        <f t="shared" si="110"/>
        <v>0</v>
      </c>
      <c r="BO332" s="240" t="str">
        <f t="shared" si="111"/>
        <v/>
      </c>
      <c r="BP332" s="4">
        <f t="shared" si="112"/>
        <v>0</v>
      </c>
      <c r="BS332" s="376">
        <f t="shared" si="113"/>
        <v>0</v>
      </c>
      <c r="BT332" s="376">
        <f t="shared" si="114"/>
        <v>0</v>
      </c>
      <c r="BW332" s="21">
        <f t="shared" si="115"/>
        <v>1</v>
      </c>
    </row>
    <row r="333" spans="1: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BK333" s="43" t="e">
        <f>BL333/'التقرير الختامي'!$D$15</f>
        <v>#DIV/0!</v>
      </c>
      <c r="BL333" s="4">
        <f t="shared" si="108"/>
        <v>0</v>
      </c>
      <c r="BM333" s="4">
        <f t="shared" si="109"/>
        <v>0</v>
      </c>
      <c r="BN333" s="4">
        <f t="shared" si="110"/>
        <v>0</v>
      </c>
      <c r="BO333" s="240" t="str">
        <f t="shared" si="111"/>
        <v/>
      </c>
      <c r="BP333" s="4">
        <f t="shared" si="112"/>
        <v>0</v>
      </c>
      <c r="BS333" s="376">
        <f t="shared" si="113"/>
        <v>0</v>
      </c>
      <c r="BT333" s="376">
        <f t="shared" si="114"/>
        <v>0</v>
      </c>
      <c r="BW333" s="21">
        <f t="shared" si="115"/>
        <v>1</v>
      </c>
    </row>
    <row r="334" spans="1: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BK334" s="43" t="e">
        <f>BL334/'التقرير الختامي'!$D$15</f>
        <v>#DIV/0!</v>
      </c>
      <c r="BL334" s="4">
        <f t="shared" si="108"/>
        <v>0</v>
      </c>
      <c r="BM334" s="4">
        <f t="shared" si="109"/>
        <v>0</v>
      </c>
      <c r="BN334" s="4">
        <f t="shared" si="110"/>
        <v>0</v>
      </c>
      <c r="BO334" s="240" t="str">
        <f t="shared" si="111"/>
        <v/>
      </c>
      <c r="BP334" s="4">
        <f t="shared" si="112"/>
        <v>0</v>
      </c>
      <c r="BS334" s="376">
        <f t="shared" si="113"/>
        <v>0</v>
      </c>
      <c r="BT334" s="376">
        <f t="shared" si="114"/>
        <v>0</v>
      </c>
      <c r="BW334" s="21">
        <f t="shared" si="115"/>
        <v>1</v>
      </c>
    </row>
    <row r="335" spans="1:75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BK335" s="43" t="e">
        <f>BL335/'التقرير الختامي'!$D$15</f>
        <v>#DIV/0!</v>
      </c>
      <c r="BL335" s="4">
        <f t="shared" si="108"/>
        <v>0</v>
      </c>
      <c r="BM335" s="4">
        <f t="shared" si="109"/>
        <v>0</v>
      </c>
      <c r="BN335" s="4">
        <f t="shared" si="110"/>
        <v>0</v>
      </c>
      <c r="BO335" s="240" t="str">
        <f t="shared" si="111"/>
        <v/>
      </c>
      <c r="BP335" s="4">
        <f t="shared" si="112"/>
        <v>0</v>
      </c>
      <c r="BS335" s="376">
        <f t="shared" si="113"/>
        <v>0</v>
      </c>
      <c r="BT335" s="376">
        <f t="shared" si="114"/>
        <v>0</v>
      </c>
      <c r="BW335" s="21">
        <f t="shared" si="115"/>
        <v>1</v>
      </c>
    </row>
    <row r="336" spans="1: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BK336" s="43" t="e">
        <f>BL336/'التقرير الختامي'!$D$15</f>
        <v>#DIV/0!</v>
      </c>
      <c r="BL336" s="4">
        <f t="shared" si="108"/>
        <v>0</v>
      </c>
      <c r="BM336" s="4">
        <f t="shared" si="109"/>
        <v>0</v>
      </c>
      <c r="BN336" s="4">
        <f t="shared" si="110"/>
        <v>0</v>
      </c>
      <c r="BO336" s="240" t="str">
        <f t="shared" si="111"/>
        <v/>
      </c>
      <c r="BP336" s="4">
        <f t="shared" si="112"/>
        <v>0</v>
      </c>
      <c r="BS336" s="376">
        <f t="shared" si="113"/>
        <v>0</v>
      </c>
      <c r="BT336" s="376">
        <f t="shared" si="114"/>
        <v>0</v>
      </c>
      <c r="BW336" s="21">
        <f t="shared" si="115"/>
        <v>1</v>
      </c>
    </row>
    <row r="337" spans="1: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BK337" s="43" t="e">
        <f>BL337/'التقرير الختامي'!$D$15</f>
        <v>#DIV/0!</v>
      </c>
      <c r="BL337" s="4">
        <f t="shared" si="108"/>
        <v>0</v>
      </c>
      <c r="BM337" s="4">
        <f t="shared" si="109"/>
        <v>0</v>
      </c>
      <c r="BN337" s="4">
        <f t="shared" si="110"/>
        <v>0</v>
      </c>
      <c r="BO337" s="240" t="str">
        <f t="shared" si="111"/>
        <v/>
      </c>
      <c r="BP337" s="4">
        <f t="shared" si="112"/>
        <v>0</v>
      </c>
      <c r="BS337" s="376">
        <f t="shared" si="113"/>
        <v>0</v>
      </c>
      <c r="BT337" s="376">
        <f t="shared" si="114"/>
        <v>0</v>
      </c>
      <c r="BW337" s="21">
        <f t="shared" si="115"/>
        <v>1</v>
      </c>
    </row>
    <row r="338" spans="1:75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BK338" s="43" t="e">
        <f>BL338/'التقرير الختامي'!$D$15</f>
        <v>#DIV/0!</v>
      </c>
      <c r="BL338" s="4">
        <f t="shared" si="108"/>
        <v>0</v>
      </c>
      <c r="BM338" s="4">
        <f t="shared" si="109"/>
        <v>0</v>
      </c>
      <c r="BN338" s="4">
        <f t="shared" si="110"/>
        <v>0</v>
      </c>
      <c r="BO338" s="240" t="str">
        <f t="shared" si="111"/>
        <v/>
      </c>
      <c r="BP338" s="4">
        <f t="shared" si="112"/>
        <v>0</v>
      </c>
      <c r="BS338" s="376">
        <f t="shared" si="113"/>
        <v>0</v>
      </c>
      <c r="BT338" s="376">
        <f t="shared" si="114"/>
        <v>0</v>
      </c>
      <c r="BW338" s="21">
        <f t="shared" si="115"/>
        <v>1</v>
      </c>
    </row>
    <row r="339" spans="1: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BK339" s="43" t="e">
        <f>BL339/'التقرير الختامي'!$D$15</f>
        <v>#DIV/0!</v>
      </c>
      <c r="BL339" s="4">
        <f t="shared" si="108"/>
        <v>0</v>
      </c>
      <c r="BM339" s="4">
        <f t="shared" si="109"/>
        <v>0</v>
      </c>
      <c r="BN339" s="4">
        <f t="shared" si="110"/>
        <v>0</v>
      </c>
      <c r="BO339" s="240" t="str">
        <f t="shared" si="111"/>
        <v/>
      </c>
      <c r="BP339" s="4">
        <f t="shared" si="112"/>
        <v>0</v>
      </c>
      <c r="BS339" s="376">
        <f t="shared" si="113"/>
        <v>0</v>
      </c>
      <c r="BT339" s="376">
        <f t="shared" si="114"/>
        <v>0</v>
      </c>
      <c r="BW339" s="21">
        <f t="shared" si="115"/>
        <v>1</v>
      </c>
    </row>
    <row r="340" spans="1: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BK340" s="43" t="e">
        <f>BL340/'التقرير الختامي'!$D$15</f>
        <v>#DIV/0!</v>
      </c>
      <c r="BL340" s="4">
        <f t="shared" si="108"/>
        <v>0</v>
      </c>
      <c r="BM340" s="4">
        <f t="shared" si="109"/>
        <v>0</v>
      </c>
      <c r="BN340" s="4">
        <f t="shared" si="110"/>
        <v>0</v>
      </c>
      <c r="BO340" s="240" t="str">
        <f t="shared" si="111"/>
        <v/>
      </c>
      <c r="BP340" s="4">
        <f t="shared" si="112"/>
        <v>0</v>
      </c>
      <c r="BS340" s="376">
        <f t="shared" si="113"/>
        <v>0</v>
      </c>
      <c r="BT340" s="376">
        <f t="shared" si="114"/>
        <v>0</v>
      </c>
      <c r="BW340" s="21">
        <f t="shared" si="115"/>
        <v>1</v>
      </c>
    </row>
    <row r="341" spans="1:75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BK341" s="43" t="e">
        <f>BL341/'التقرير الختامي'!$D$15</f>
        <v>#DIV/0!</v>
      </c>
      <c r="BL341" s="4">
        <f t="shared" si="108"/>
        <v>0</v>
      </c>
      <c r="BM341" s="4">
        <f t="shared" si="109"/>
        <v>0</v>
      </c>
      <c r="BN341" s="4">
        <f t="shared" si="110"/>
        <v>0</v>
      </c>
      <c r="BO341" s="240" t="str">
        <f t="shared" si="111"/>
        <v/>
      </c>
      <c r="BP341" s="4">
        <f t="shared" si="112"/>
        <v>0</v>
      </c>
      <c r="BS341" s="376">
        <f t="shared" si="113"/>
        <v>0</v>
      </c>
      <c r="BT341" s="376">
        <f t="shared" si="114"/>
        <v>0</v>
      </c>
      <c r="BW341" s="21">
        <f t="shared" si="115"/>
        <v>1</v>
      </c>
    </row>
    <row r="342" spans="1: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BK342" s="43" t="e">
        <f>BL342/'التقرير الختامي'!$D$15</f>
        <v>#DIV/0!</v>
      </c>
      <c r="BL342" s="4">
        <f t="shared" si="108"/>
        <v>0</v>
      </c>
      <c r="BM342" s="4">
        <f t="shared" si="109"/>
        <v>0</v>
      </c>
      <c r="BN342" s="4">
        <f t="shared" si="110"/>
        <v>0</v>
      </c>
      <c r="BO342" s="240" t="str">
        <f t="shared" si="111"/>
        <v/>
      </c>
      <c r="BP342" s="4">
        <f t="shared" si="112"/>
        <v>0</v>
      </c>
      <c r="BS342" s="376">
        <f t="shared" si="113"/>
        <v>0</v>
      </c>
      <c r="BT342" s="376">
        <f t="shared" si="114"/>
        <v>0</v>
      </c>
      <c r="BW342" s="21">
        <f t="shared" si="115"/>
        <v>1</v>
      </c>
    </row>
    <row r="343" spans="1: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BK343" s="43" t="e">
        <f>BL343/'التقرير الختامي'!$D$15</f>
        <v>#DIV/0!</v>
      </c>
      <c r="BL343" s="4">
        <f t="shared" si="108"/>
        <v>0</v>
      </c>
      <c r="BM343" s="4">
        <f t="shared" si="109"/>
        <v>0</v>
      </c>
      <c r="BN343" s="4">
        <f t="shared" si="110"/>
        <v>0</v>
      </c>
      <c r="BO343" s="240" t="str">
        <f t="shared" si="111"/>
        <v/>
      </c>
      <c r="BP343" s="4">
        <f t="shared" si="112"/>
        <v>0</v>
      </c>
      <c r="BS343" s="376">
        <f t="shared" si="113"/>
        <v>0</v>
      </c>
      <c r="BT343" s="376">
        <f t="shared" si="114"/>
        <v>0</v>
      </c>
      <c r="BW343" s="21">
        <f t="shared" si="115"/>
        <v>1</v>
      </c>
    </row>
    <row r="344" spans="1:75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BK344" s="43" t="e">
        <f>BL344/'التقرير الختامي'!$D$15</f>
        <v>#DIV/0!</v>
      </c>
      <c r="BL344" s="4">
        <f t="shared" si="108"/>
        <v>0</v>
      </c>
      <c r="BM344" s="4">
        <f t="shared" si="109"/>
        <v>0</v>
      </c>
      <c r="BN344" s="4">
        <f t="shared" si="110"/>
        <v>0</v>
      </c>
      <c r="BO344" s="240" t="str">
        <f t="shared" si="111"/>
        <v/>
      </c>
      <c r="BP344" s="4">
        <f t="shared" si="112"/>
        <v>0</v>
      </c>
      <c r="BS344" s="376">
        <f t="shared" si="113"/>
        <v>0</v>
      </c>
      <c r="BT344" s="376">
        <f t="shared" si="114"/>
        <v>0</v>
      </c>
      <c r="BW344" s="21">
        <f t="shared" si="115"/>
        <v>1</v>
      </c>
    </row>
    <row r="345" spans="1: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BK345" s="43" t="e">
        <f>BL345/'التقرير الختامي'!$D$15</f>
        <v>#DIV/0!</v>
      </c>
      <c r="BL345" s="4">
        <f t="shared" si="108"/>
        <v>0</v>
      </c>
      <c r="BM345" s="4">
        <f t="shared" si="109"/>
        <v>0</v>
      </c>
      <c r="BN345" s="4">
        <f t="shared" si="110"/>
        <v>0</v>
      </c>
      <c r="BO345" s="240" t="str">
        <f t="shared" si="111"/>
        <v/>
      </c>
      <c r="BP345" s="4">
        <f t="shared" si="112"/>
        <v>0</v>
      </c>
      <c r="BS345" s="376">
        <f t="shared" si="113"/>
        <v>0</v>
      </c>
      <c r="BT345" s="376">
        <f t="shared" si="114"/>
        <v>0</v>
      </c>
      <c r="BW345" s="21">
        <f t="shared" si="115"/>
        <v>1</v>
      </c>
    </row>
    <row r="346" spans="1: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BK346" s="43" t="e">
        <f>BL346/'التقرير الختامي'!$D$15</f>
        <v>#DIV/0!</v>
      </c>
      <c r="BL346" s="4">
        <f t="shared" si="108"/>
        <v>0</v>
      </c>
      <c r="BM346" s="4">
        <f t="shared" si="109"/>
        <v>0</v>
      </c>
      <c r="BN346" s="4">
        <f t="shared" si="110"/>
        <v>0</v>
      </c>
      <c r="BO346" s="240" t="str">
        <f t="shared" si="111"/>
        <v/>
      </c>
      <c r="BP346" s="4">
        <f t="shared" si="112"/>
        <v>0</v>
      </c>
      <c r="BS346" s="376">
        <f t="shared" si="113"/>
        <v>0</v>
      </c>
      <c r="BT346" s="376">
        <f t="shared" si="114"/>
        <v>0</v>
      </c>
      <c r="BW346" s="21">
        <f t="shared" si="115"/>
        <v>1</v>
      </c>
    </row>
    <row r="347" spans="1:75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BK347" s="43" t="e">
        <f>BL347/'التقرير الختامي'!$D$15</f>
        <v>#DIV/0!</v>
      </c>
      <c r="BL347" s="4">
        <f t="shared" si="108"/>
        <v>0</v>
      </c>
      <c r="BM347" s="4">
        <f t="shared" si="109"/>
        <v>0</v>
      </c>
      <c r="BN347" s="4">
        <f t="shared" si="110"/>
        <v>0</v>
      </c>
      <c r="BO347" s="240" t="str">
        <f t="shared" si="111"/>
        <v/>
      </c>
      <c r="BP347" s="4">
        <f t="shared" si="112"/>
        <v>0</v>
      </c>
      <c r="BS347" s="376">
        <f t="shared" si="113"/>
        <v>0</v>
      </c>
      <c r="BT347" s="376">
        <f t="shared" si="114"/>
        <v>0</v>
      </c>
      <c r="BW347" s="21">
        <f t="shared" si="115"/>
        <v>1</v>
      </c>
    </row>
    <row r="348" spans="1: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BK348" s="43" t="e">
        <f>BL348/'التقرير الختامي'!$D$15</f>
        <v>#DIV/0!</v>
      </c>
      <c r="BL348" s="4">
        <f t="shared" si="108"/>
        <v>0</v>
      </c>
      <c r="BM348" s="4">
        <f t="shared" si="109"/>
        <v>0</v>
      </c>
      <c r="BN348" s="4">
        <f t="shared" si="110"/>
        <v>0</v>
      </c>
      <c r="BO348" s="240" t="str">
        <f t="shared" si="111"/>
        <v/>
      </c>
      <c r="BP348" s="4">
        <f t="shared" si="112"/>
        <v>0</v>
      </c>
      <c r="BS348" s="376">
        <f t="shared" si="113"/>
        <v>0</v>
      </c>
      <c r="BT348" s="376">
        <f t="shared" si="114"/>
        <v>0</v>
      </c>
      <c r="BW348" s="21">
        <f t="shared" si="115"/>
        <v>1</v>
      </c>
    </row>
    <row r="349" spans="1: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BK349" s="43" t="e">
        <f>BL349/'التقرير الختامي'!$D$15</f>
        <v>#DIV/0!</v>
      </c>
      <c r="BL349" s="4">
        <f t="shared" si="108"/>
        <v>0</v>
      </c>
      <c r="BM349" s="4">
        <f t="shared" si="109"/>
        <v>0</v>
      </c>
      <c r="BN349" s="4">
        <f t="shared" si="110"/>
        <v>0</v>
      </c>
      <c r="BO349" s="240" t="str">
        <f t="shared" si="111"/>
        <v/>
      </c>
      <c r="BP349" s="4">
        <f t="shared" si="112"/>
        <v>0</v>
      </c>
      <c r="BS349" s="376">
        <f t="shared" si="113"/>
        <v>0</v>
      </c>
      <c r="BT349" s="376">
        <f t="shared" si="114"/>
        <v>0</v>
      </c>
      <c r="BW349" s="21">
        <f t="shared" si="115"/>
        <v>1</v>
      </c>
    </row>
    <row r="350" spans="1:75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BK350" s="43" t="e">
        <f>BL350/'التقرير الختامي'!$D$15</f>
        <v>#DIV/0!</v>
      </c>
      <c r="BL350" s="4">
        <f t="shared" si="108"/>
        <v>0</v>
      </c>
      <c r="BM350" s="4">
        <f t="shared" si="109"/>
        <v>0</v>
      </c>
      <c r="BN350" s="4">
        <f t="shared" si="110"/>
        <v>0</v>
      </c>
      <c r="BO350" s="240" t="str">
        <f t="shared" si="111"/>
        <v/>
      </c>
      <c r="BP350" s="4">
        <f t="shared" si="112"/>
        <v>0</v>
      </c>
      <c r="BS350" s="376">
        <f t="shared" si="113"/>
        <v>0</v>
      </c>
      <c r="BT350" s="376">
        <f t="shared" si="114"/>
        <v>0</v>
      </c>
      <c r="BW350" s="21">
        <f t="shared" si="115"/>
        <v>1</v>
      </c>
    </row>
    <row r="351" spans="1: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BK351" s="43" t="e">
        <f>BL351/'التقرير الختامي'!$D$15</f>
        <v>#DIV/0!</v>
      </c>
      <c r="BL351" s="4">
        <f t="shared" si="108"/>
        <v>0</v>
      </c>
      <c r="BM351" s="4">
        <f t="shared" si="109"/>
        <v>0</v>
      </c>
      <c r="BN351" s="4">
        <f t="shared" si="110"/>
        <v>0</v>
      </c>
      <c r="BO351" s="240" t="str">
        <f t="shared" si="111"/>
        <v/>
      </c>
      <c r="BP351" s="4">
        <f t="shared" si="112"/>
        <v>0</v>
      </c>
      <c r="BS351" s="376">
        <f t="shared" si="113"/>
        <v>0</v>
      </c>
      <c r="BT351" s="376">
        <f t="shared" si="114"/>
        <v>0</v>
      </c>
      <c r="BW351" s="21">
        <f t="shared" si="115"/>
        <v>1</v>
      </c>
    </row>
    <row r="352" spans="1: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BK352" s="43" t="e">
        <f>BL352/'التقرير الختامي'!$D$15</f>
        <v>#DIV/0!</v>
      </c>
      <c r="BL352" s="4">
        <f t="shared" si="108"/>
        <v>0</v>
      </c>
      <c r="BM352" s="4">
        <f t="shared" si="109"/>
        <v>0</v>
      </c>
      <c r="BN352" s="4">
        <f t="shared" si="110"/>
        <v>0</v>
      </c>
      <c r="BO352" s="240" t="str">
        <f t="shared" si="111"/>
        <v/>
      </c>
      <c r="BP352" s="4">
        <f t="shared" si="112"/>
        <v>0</v>
      </c>
      <c r="BS352" s="376">
        <f t="shared" si="113"/>
        <v>0</v>
      </c>
      <c r="BT352" s="376">
        <f t="shared" si="114"/>
        <v>0</v>
      </c>
      <c r="BW352" s="21">
        <f t="shared" si="115"/>
        <v>1</v>
      </c>
    </row>
    <row r="353" spans="1:75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BK353" s="43" t="e">
        <f>BL353/'التقرير الختامي'!$D$15</f>
        <v>#DIV/0!</v>
      </c>
      <c r="BL353" s="4">
        <f t="shared" si="108"/>
        <v>0</v>
      </c>
      <c r="BM353" s="4">
        <f t="shared" si="109"/>
        <v>0</v>
      </c>
      <c r="BN353" s="4">
        <f t="shared" si="110"/>
        <v>0</v>
      </c>
      <c r="BO353" s="240" t="str">
        <f t="shared" si="111"/>
        <v/>
      </c>
      <c r="BP353" s="4">
        <f t="shared" si="112"/>
        <v>0</v>
      </c>
      <c r="BS353" s="376">
        <f t="shared" si="113"/>
        <v>0</v>
      </c>
      <c r="BT353" s="376">
        <f t="shared" si="114"/>
        <v>0</v>
      </c>
      <c r="BW353" s="21">
        <f t="shared" si="115"/>
        <v>1</v>
      </c>
    </row>
    <row r="354" spans="1: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BK354" s="43" t="e">
        <f>BL354/'التقرير الختامي'!$D$15</f>
        <v>#DIV/0!</v>
      </c>
      <c r="BL354" s="4">
        <f t="shared" si="108"/>
        <v>0</v>
      </c>
      <c r="BM354" s="4">
        <f t="shared" si="109"/>
        <v>0</v>
      </c>
      <c r="BN354" s="4">
        <f t="shared" si="110"/>
        <v>0</v>
      </c>
      <c r="BO354" s="240" t="str">
        <f t="shared" si="111"/>
        <v/>
      </c>
      <c r="BP354" s="4">
        <f t="shared" si="112"/>
        <v>0</v>
      </c>
      <c r="BS354" s="376">
        <f t="shared" si="113"/>
        <v>0</v>
      </c>
      <c r="BT354" s="376">
        <f t="shared" si="114"/>
        <v>0</v>
      </c>
      <c r="BW354" s="21">
        <f t="shared" si="115"/>
        <v>1</v>
      </c>
    </row>
    <row r="355" spans="1: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BK355" s="43" t="e">
        <f>BL355/'التقرير الختامي'!$D$15</f>
        <v>#DIV/0!</v>
      </c>
      <c r="BL355" s="4">
        <f t="shared" si="108"/>
        <v>0</v>
      </c>
      <c r="BM355" s="4">
        <f t="shared" si="109"/>
        <v>0</v>
      </c>
      <c r="BN355" s="4">
        <f t="shared" si="110"/>
        <v>0</v>
      </c>
      <c r="BO355" s="240" t="str">
        <f t="shared" si="111"/>
        <v/>
      </c>
      <c r="BP355" s="4">
        <f t="shared" si="112"/>
        <v>0</v>
      </c>
      <c r="BS355" s="376">
        <f t="shared" si="113"/>
        <v>0</v>
      </c>
      <c r="BT355" s="376">
        <f t="shared" si="114"/>
        <v>0</v>
      </c>
      <c r="BW355" s="21">
        <f t="shared" si="115"/>
        <v>1</v>
      </c>
    </row>
    <row r="356" spans="1:75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BK356" s="43" t="e">
        <f>BL356/'التقرير الختامي'!$D$15</f>
        <v>#DIV/0!</v>
      </c>
      <c r="BL356" s="4">
        <f t="shared" si="108"/>
        <v>0</v>
      </c>
      <c r="BM356" s="4">
        <f t="shared" si="109"/>
        <v>0</v>
      </c>
      <c r="BN356" s="4">
        <f t="shared" si="110"/>
        <v>0</v>
      </c>
      <c r="BO356" s="240" t="str">
        <f t="shared" si="111"/>
        <v/>
      </c>
      <c r="BP356" s="4">
        <f t="shared" si="112"/>
        <v>0</v>
      </c>
      <c r="BS356" s="376">
        <f t="shared" si="113"/>
        <v>0</v>
      </c>
      <c r="BT356" s="376">
        <f t="shared" si="114"/>
        <v>0</v>
      </c>
      <c r="BW356" s="21">
        <f t="shared" si="115"/>
        <v>1</v>
      </c>
    </row>
    <row r="357" spans="1: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BK357" s="43" t="e">
        <f>BL357/'التقرير الختامي'!$D$15</f>
        <v>#DIV/0!</v>
      </c>
      <c r="BL357" s="4">
        <f t="shared" si="108"/>
        <v>0</v>
      </c>
      <c r="BM357" s="4">
        <f t="shared" si="109"/>
        <v>0</v>
      </c>
      <c r="BN357" s="4">
        <f t="shared" si="110"/>
        <v>0</v>
      </c>
      <c r="BO357" s="240" t="str">
        <f t="shared" si="111"/>
        <v/>
      </c>
      <c r="BP357" s="4">
        <f t="shared" si="112"/>
        <v>0</v>
      </c>
      <c r="BS357" s="376">
        <f t="shared" si="113"/>
        <v>0</v>
      </c>
      <c r="BT357" s="376">
        <f t="shared" si="114"/>
        <v>0</v>
      </c>
      <c r="BW357" s="21">
        <f t="shared" si="115"/>
        <v>1</v>
      </c>
    </row>
    <row r="358" spans="1: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BK358" s="43" t="e">
        <f>BL358/'التقرير الختامي'!$D$15</f>
        <v>#DIV/0!</v>
      </c>
      <c r="BL358" s="4">
        <f t="shared" si="108"/>
        <v>0</v>
      </c>
      <c r="BM358" s="4">
        <f t="shared" si="109"/>
        <v>0</v>
      </c>
      <c r="BN358" s="4">
        <f t="shared" si="110"/>
        <v>0</v>
      </c>
      <c r="BO358" s="240" t="str">
        <f t="shared" si="111"/>
        <v/>
      </c>
      <c r="BP358" s="4">
        <f t="shared" si="112"/>
        <v>0</v>
      </c>
      <c r="BS358" s="376">
        <f t="shared" si="113"/>
        <v>0</v>
      </c>
      <c r="BT358" s="376">
        <f t="shared" si="114"/>
        <v>0</v>
      </c>
      <c r="BW358" s="21">
        <f t="shared" si="115"/>
        <v>1</v>
      </c>
    </row>
    <row r="359" spans="1:75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BK359" s="43" t="e">
        <f>BL359/'التقرير الختامي'!$D$15</f>
        <v>#DIV/0!</v>
      </c>
      <c r="BL359" s="4">
        <f t="shared" si="108"/>
        <v>0</v>
      </c>
      <c r="BM359" s="4">
        <f t="shared" si="109"/>
        <v>0</v>
      </c>
      <c r="BN359" s="4">
        <f t="shared" si="110"/>
        <v>0</v>
      </c>
      <c r="BO359" s="240" t="str">
        <f t="shared" si="111"/>
        <v/>
      </c>
      <c r="BP359" s="4">
        <f t="shared" si="112"/>
        <v>0</v>
      </c>
      <c r="BS359" s="376">
        <f t="shared" si="113"/>
        <v>0</v>
      </c>
      <c r="BT359" s="376">
        <f t="shared" si="114"/>
        <v>0</v>
      </c>
      <c r="BW359" s="21">
        <f t="shared" si="115"/>
        <v>1</v>
      </c>
    </row>
    <row r="360" spans="1:7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BK360" s="43" t="e">
        <f>BL360/'التقرير الختامي'!$D$15</f>
        <v>#DIV/0!</v>
      </c>
      <c r="BL360" s="4">
        <f t="shared" si="108"/>
        <v>0</v>
      </c>
      <c r="BM360" s="4">
        <f t="shared" si="109"/>
        <v>0</v>
      </c>
      <c r="BN360" s="4">
        <f t="shared" si="110"/>
        <v>0</v>
      </c>
      <c r="BO360" s="240" t="str">
        <f t="shared" si="111"/>
        <v/>
      </c>
      <c r="BP360" s="4">
        <f t="shared" si="112"/>
        <v>0</v>
      </c>
      <c r="BS360" s="376">
        <f t="shared" si="113"/>
        <v>0</v>
      </c>
      <c r="BT360" s="376">
        <f t="shared" si="114"/>
        <v>0</v>
      </c>
      <c r="BW360" s="21">
        <f t="shared" si="115"/>
        <v>1</v>
      </c>
    </row>
    <row r="361" spans="1: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BK361" s="43" t="e">
        <f>BL361/'التقرير الختامي'!$D$15</f>
        <v>#DIV/0!</v>
      </c>
      <c r="BL361" s="4">
        <f t="shared" si="108"/>
        <v>0</v>
      </c>
      <c r="BM361" s="4">
        <f t="shared" si="109"/>
        <v>0</v>
      </c>
      <c r="BN361" s="4">
        <f t="shared" si="110"/>
        <v>0</v>
      </c>
      <c r="BO361" s="240" t="str">
        <f t="shared" si="111"/>
        <v/>
      </c>
      <c r="BP361" s="4">
        <f t="shared" si="112"/>
        <v>0</v>
      </c>
      <c r="BS361" s="376">
        <f t="shared" si="113"/>
        <v>0</v>
      </c>
      <c r="BT361" s="376">
        <f t="shared" si="114"/>
        <v>0</v>
      </c>
      <c r="BW361" s="21">
        <f t="shared" si="115"/>
        <v>1</v>
      </c>
    </row>
    <row r="362" spans="1:75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BK362" s="43" t="e">
        <f>BL362/'التقرير الختامي'!$D$15</f>
        <v>#DIV/0!</v>
      </c>
      <c r="BL362" s="4">
        <f t="shared" si="108"/>
        <v>0</v>
      </c>
      <c r="BM362" s="4">
        <f t="shared" si="109"/>
        <v>0</v>
      </c>
      <c r="BN362" s="4">
        <f t="shared" si="110"/>
        <v>0</v>
      </c>
      <c r="BO362" s="240" t="str">
        <f t="shared" si="111"/>
        <v/>
      </c>
      <c r="BP362" s="4">
        <f t="shared" si="112"/>
        <v>0</v>
      </c>
      <c r="BS362" s="376">
        <f t="shared" si="113"/>
        <v>0</v>
      </c>
      <c r="BT362" s="376">
        <f t="shared" si="114"/>
        <v>0</v>
      </c>
      <c r="BW362" s="21">
        <f t="shared" si="115"/>
        <v>1</v>
      </c>
    </row>
    <row r="363" spans="1:7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BK363" s="43" t="e">
        <f>BL363/'التقرير الختامي'!$D$15</f>
        <v>#DIV/0!</v>
      </c>
      <c r="BL363" s="4">
        <f t="shared" si="108"/>
        <v>0</v>
      </c>
      <c r="BM363" s="4">
        <f t="shared" si="109"/>
        <v>0</v>
      </c>
      <c r="BN363" s="4">
        <f t="shared" si="110"/>
        <v>0</v>
      </c>
      <c r="BO363" s="240" t="str">
        <f t="shared" si="111"/>
        <v/>
      </c>
      <c r="BP363" s="4">
        <f t="shared" si="112"/>
        <v>0</v>
      </c>
      <c r="BS363" s="376">
        <f t="shared" si="113"/>
        <v>0</v>
      </c>
      <c r="BT363" s="376">
        <f t="shared" si="114"/>
        <v>0</v>
      </c>
      <c r="BW363" s="21">
        <f t="shared" si="115"/>
        <v>1</v>
      </c>
    </row>
    <row r="364" spans="1: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BK364" s="43" t="e">
        <f>BL364/'التقرير الختامي'!$D$15</f>
        <v>#DIV/0!</v>
      </c>
      <c r="BL364" s="4">
        <f t="shared" si="108"/>
        <v>0</v>
      </c>
      <c r="BM364" s="4">
        <f t="shared" si="109"/>
        <v>0</v>
      </c>
      <c r="BN364" s="4">
        <f t="shared" si="110"/>
        <v>0</v>
      </c>
      <c r="BO364" s="240" t="str">
        <f t="shared" si="111"/>
        <v/>
      </c>
      <c r="BP364" s="4">
        <f t="shared" si="112"/>
        <v>0</v>
      </c>
      <c r="BS364" s="376">
        <f t="shared" si="113"/>
        <v>0</v>
      </c>
      <c r="BT364" s="376">
        <f t="shared" si="114"/>
        <v>0</v>
      </c>
      <c r="BW364" s="21">
        <f t="shared" si="115"/>
        <v>1</v>
      </c>
    </row>
    <row r="365" spans="1:75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BK365" s="43" t="e">
        <f>BL365/'التقرير الختامي'!$D$15</f>
        <v>#DIV/0!</v>
      </c>
      <c r="BL365" s="4">
        <f t="shared" si="108"/>
        <v>0</v>
      </c>
      <c r="BM365" s="4">
        <f t="shared" si="109"/>
        <v>0</v>
      </c>
      <c r="BN365" s="4">
        <f t="shared" si="110"/>
        <v>0</v>
      </c>
      <c r="BO365" s="240" t="str">
        <f t="shared" si="111"/>
        <v/>
      </c>
      <c r="BP365" s="4">
        <f t="shared" si="112"/>
        <v>0</v>
      </c>
      <c r="BS365" s="376">
        <f t="shared" si="113"/>
        <v>0</v>
      </c>
      <c r="BT365" s="376">
        <f t="shared" si="114"/>
        <v>0</v>
      </c>
      <c r="BW365" s="21">
        <f t="shared" si="115"/>
        <v>1</v>
      </c>
    </row>
    <row r="366" spans="1:7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BK366" s="43" t="e">
        <f>BL366/'التقرير الختامي'!$D$15</f>
        <v>#DIV/0!</v>
      </c>
      <c r="BL366" s="4">
        <f t="shared" si="108"/>
        <v>0</v>
      </c>
      <c r="BM366" s="4">
        <f t="shared" si="109"/>
        <v>0</v>
      </c>
      <c r="BN366" s="4">
        <f t="shared" si="110"/>
        <v>0</v>
      </c>
      <c r="BO366" s="240" t="str">
        <f t="shared" si="111"/>
        <v/>
      </c>
      <c r="BP366" s="4">
        <f t="shared" si="112"/>
        <v>0</v>
      </c>
      <c r="BS366" s="376">
        <f t="shared" si="113"/>
        <v>0</v>
      </c>
      <c r="BT366" s="376">
        <f t="shared" si="114"/>
        <v>0</v>
      </c>
      <c r="BW366" s="21">
        <f t="shared" si="115"/>
        <v>1</v>
      </c>
    </row>
    <row r="367" spans="1: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BK367" s="43" t="e">
        <f>BL367/'التقرير الختامي'!$D$15</f>
        <v>#DIV/0!</v>
      </c>
      <c r="BL367" s="4">
        <f t="shared" si="108"/>
        <v>0</v>
      </c>
      <c r="BM367" s="4">
        <f t="shared" si="109"/>
        <v>0</v>
      </c>
      <c r="BN367" s="4">
        <f t="shared" si="110"/>
        <v>0</v>
      </c>
      <c r="BO367" s="240" t="str">
        <f t="shared" si="111"/>
        <v/>
      </c>
      <c r="BP367" s="4">
        <f t="shared" si="112"/>
        <v>0</v>
      </c>
      <c r="BS367" s="376">
        <f t="shared" si="113"/>
        <v>0</v>
      </c>
      <c r="BT367" s="376">
        <f t="shared" si="114"/>
        <v>0</v>
      </c>
      <c r="BW367" s="21">
        <f t="shared" si="115"/>
        <v>1</v>
      </c>
    </row>
    <row r="368" spans="1:75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BK368" s="43" t="e">
        <f>BL368/'التقرير الختامي'!$D$15</f>
        <v>#DIV/0!</v>
      </c>
      <c r="BL368" s="4">
        <f t="shared" si="108"/>
        <v>0</v>
      </c>
      <c r="BM368" s="4">
        <f t="shared" si="109"/>
        <v>0</v>
      </c>
      <c r="BN368" s="4">
        <f t="shared" si="110"/>
        <v>0</v>
      </c>
      <c r="BO368" s="240" t="str">
        <f t="shared" si="111"/>
        <v/>
      </c>
      <c r="BP368" s="4">
        <f t="shared" si="112"/>
        <v>0</v>
      </c>
      <c r="BS368" s="376">
        <f t="shared" si="113"/>
        <v>0</v>
      </c>
      <c r="BT368" s="376">
        <f t="shared" si="114"/>
        <v>0</v>
      </c>
      <c r="BW368" s="21">
        <f t="shared" si="115"/>
        <v>1</v>
      </c>
    </row>
    <row r="369" spans="1:7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BK369" s="43" t="e">
        <f>BL369/'التقرير الختامي'!$D$15</f>
        <v>#DIV/0!</v>
      </c>
      <c r="BL369" s="4">
        <f t="shared" si="108"/>
        <v>0</v>
      </c>
      <c r="BM369" s="4">
        <f t="shared" si="109"/>
        <v>0</v>
      </c>
      <c r="BN369" s="4">
        <f t="shared" si="110"/>
        <v>0</v>
      </c>
      <c r="BO369" s="240" t="str">
        <f t="shared" si="111"/>
        <v/>
      </c>
      <c r="BP369" s="4">
        <f t="shared" si="112"/>
        <v>0</v>
      </c>
      <c r="BS369" s="376">
        <f t="shared" si="113"/>
        <v>0</v>
      </c>
      <c r="BT369" s="376">
        <f t="shared" si="114"/>
        <v>0</v>
      </c>
      <c r="BW369" s="21">
        <f t="shared" si="115"/>
        <v>1</v>
      </c>
    </row>
    <row r="370" spans="1: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BK370" s="43" t="e">
        <f>BL370/'التقرير الختامي'!$D$15</f>
        <v>#DIV/0!</v>
      </c>
      <c r="BL370" s="4">
        <f t="shared" si="108"/>
        <v>0</v>
      </c>
      <c r="BM370" s="4">
        <f t="shared" si="109"/>
        <v>0</v>
      </c>
      <c r="BN370" s="4">
        <f t="shared" si="110"/>
        <v>0</v>
      </c>
      <c r="BO370" s="240" t="str">
        <f t="shared" si="111"/>
        <v/>
      </c>
      <c r="BP370" s="4">
        <f t="shared" si="112"/>
        <v>0</v>
      </c>
      <c r="BS370" s="376">
        <f t="shared" si="113"/>
        <v>0</v>
      </c>
      <c r="BT370" s="376">
        <f t="shared" si="114"/>
        <v>0</v>
      </c>
      <c r="BW370" s="21">
        <f t="shared" si="115"/>
        <v>1</v>
      </c>
    </row>
    <row r="371" spans="1:75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BK371" s="43" t="e">
        <f>BL371/'التقرير الختامي'!$D$15</f>
        <v>#DIV/0!</v>
      </c>
      <c r="BL371" s="4">
        <f t="shared" si="108"/>
        <v>0</v>
      </c>
      <c r="BM371" s="4">
        <f t="shared" si="109"/>
        <v>0</v>
      </c>
      <c r="BN371" s="4">
        <f t="shared" si="110"/>
        <v>0</v>
      </c>
      <c r="BO371" s="240" t="str">
        <f t="shared" si="111"/>
        <v/>
      </c>
      <c r="BP371" s="4">
        <f t="shared" si="112"/>
        <v>0</v>
      </c>
      <c r="BS371" s="376">
        <f t="shared" si="113"/>
        <v>0</v>
      </c>
      <c r="BT371" s="376">
        <f t="shared" si="114"/>
        <v>0</v>
      </c>
      <c r="BW371" s="21">
        <f t="shared" si="115"/>
        <v>1</v>
      </c>
    </row>
    <row r="372" spans="1:7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BK372" s="43" t="e">
        <f>BL372/'التقرير الختامي'!$D$15</f>
        <v>#DIV/0!</v>
      </c>
      <c r="BL372" s="4">
        <f t="shared" si="108"/>
        <v>0</v>
      </c>
      <c r="BM372" s="4">
        <f t="shared" si="109"/>
        <v>0</v>
      </c>
      <c r="BN372" s="4">
        <f t="shared" si="110"/>
        <v>0</v>
      </c>
      <c r="BO372" s="240" t="str">
        <f t="shared" si="111"/>
        <v/>
      </c>
      <c r="BP372" s="4">
        <f t="shared" si="112"/>
        <v>0</v>
      </c>
      <c r="BS372" s="376">
        <f t="shared" si="113"/>
        <v>0</v>
      </c>
      <c r="BT372" s="376">
        <f t="shared" si="114"/>
        <v>0</v>
      </c>
      <c r="BW372" s="21">
        <f t="shared" si="115"/>
        <v>1</v>
      </c>
    </row>
    <row r="373" spans="1: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BK373" s="43" t="e">
        <f>BL373/'التقرير الختامي'!$D$15</f>
        <v>#DIV/0!</v>
      </c>
      <c r="BL373" s="4">
        <f t="shared" si="108"/>
        <v>0</v>
      </c>
      <c r="BM373" s="4">
        <f t="shared" si="109"/>
        <v>0</v>
      </c>
      <c r="BN373" s="4">
        <f t="shared" si="110"/>
        <v>0</v>
      </c>
      <c r="BO373" s="240" t="str">
        <f t="shared" si="111"/>
        <v/>
      </c>
      <c r="BP373" s="4">
        <f t="shared" si="112"/>
        <v>0</v>
      </c>
      <c r="BS373" s="376">
        <f t="shared" si="113"/>
        <v>0</v>
      </c>
      <c r="BT373" s="376">
        <f t="shared" si="114"/>
        <v>0</v>
      </c>
      <c r="BW373" s="21">
        <f t="shared" si="115"/>
        <v>1</v>
      </c>
    </row>
    <row r="374" spans="1:75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BK374" s="43" t="e">
        <f>BL374/'التقرير الختامي'!$D$15</f>
        <v>#DIV/0!</v>
      </c>
      <c r="BL374" s="4">
        <f t="shared" si="108"/>
        <v>0</v>
      </c>
      <c r="BM374" s="4">
        <f t="shared" si="109"/>
        <v>0</v>
      </c>
      <c r="BN374" s="4">
        <f t="shared" si="110"/>
        <v>0</v>
      </c>
      <c r="BO374" s="240" t="str">
        <f t="shared" si="111"/>
        <v/>
      </c>
      <c r="BP374" s="4">
        <f t="shared" si="112"/>
        <v>0</v>
      </c>
      <c r="BS374" s="376">
        <f t="shared" si="113"/>
        <v>0</v>
      </c>
      <c r="BT374" s="376">
        <f t="shared" si="114"/>
        <v>0</v>
      </c>
      <c r="BW374" s="21">
        <f t="shared" si="115"/>
        <v>1</v>
      </c>
    </row>
    <row r="375" spans="1:7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BK375" s="43" t="e">
        <f>BL375/'التقرير الختامي'!$D$15</f>
        <v>#DIV/0!</v>
      </c>
      <c r="BL375" s="4">
        <f t="shared" si="108"/>
        <v>0</v>
      </c>
      <c r="BM375" s="4">
        <f t="shared" si="109"/>
        <v>0</v>
      </c>
      <c r="BN375" s="4">
        <f t="shared" si="110"/>
        <v>0</v>
      </c>
      <c r="BO375" s="240" t="str">
        <f t="shared" si="111"/>
        <v/>
      </c>
      <c r="BP375" s="4">
        <f t="shared" si="112"/>
        <v>0</v>
      </c>
      <c r="BS375" s="376">
        <f t="shared" si="113"/>
        <v>0</v>
      </c>
      <c r="BT375" s="376">
        <f t="shared" si="114"/>
        <v>0</v>
      </c>
      <c r="BW375" s="21">
        <f t="shared" si="115"/>
        <v>1</v>
      </c>
    </row>
    <row r="376" spans="1: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BK376" s="43" t="e">
        <f>BL376/'التقرير الختامي'!$D$15</f>
        <v>#DIV/0!</v>
      </c>
      <c r="BL376" s="4">
        <f t="shared" si="108"/>
        <v>0</v>
      </c>
      <c r="BM376" s="4">
        <f t="shared" si="109"/>
        <v>0</v>
      </c>
      <c r="BN376" s="4">
        <f t="shared" si="110"/>
        <v>0</v>
      </c>
      <c r="BO376" s="240" t="str">
        <f t="shared" si="111"/>
        <v/>
      </c>
      <c r="BP376" s="4">
        <f t="shared" si="112"/>
        <v>0</v>
      </c>
      <c r="BS376" s="376">
        <f t="shared" si="113"/>
        <v>0</v>
      </c>
      <c r="BT376" s="376">
        <f t="shared" si="114"/>
        <v>0</v>
      </c>
      <c r="BW376" s="21">
        <f t="shared" si="115"/>
        <v>1</v>
      </c>
    </row>
    <row r="377" spans="1:75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BK377" s="43" t="e">
        <f>BL377/'التقرير الختامي'!$D$15</f>
        <v>#DIV/0!</v>
      </c>
      <c r="BL377" s="4">
        <f t="shared" si="108"/>
        <v>0</v>
      </c>
      <c r="BM377" s="4">
        <f t="shared" si="109"/>
        <v>0</v>
      </c>
      <c r="BN377" s="4">
        <f t="shared" si="110"/>
        <v>0</v>
      </c>
      <c r="BO377" s="240" t="str">
        <f t="shared" si="111"/>
        <v/>
      </c>
      <c r="BP377" s="4">
        <f t="shared" si="112"/>
        <v>0</v>
      </c>
      <c r="BS377" s="376">
        <f t="shared" si="113"/>
        <v>0</v>
      </c>
      <c r="BT377" s="376">
        <f t="shared" si="114"/>
        <v>0</v>
      </c>
      <c r="BW377" s="21">
        <f t="shared" si="115"/>
        <v>1</v>
      </c>
    </row>
    <row r="378" spans="1:7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BK378" s="43" t="e">
        <f>BL378/'التقرير الختامي'!$D$15</f>
        <v>#DIV/0!</v>
      </c>
      <c r="BL378" s="4">
        <f t="shared" si="108"/>
        <v>0</v>
      </c>
      <c r="BM378" s="4">
        <f t="shared" si="109"/>
        <v>0</v>
      </c>
      <c r="BN378" s="4">
        <f t="shared" si="110"/>
        <v>0</v>
      </c>
      <c r="BO378" s="240" t="str">
        <f t="shared" si="111"/>
        <v/>
      </c>
      <c r="BP378" s="4">
        <f t="shared" si="112"/>
        <v>0</v>
      </c>
      <c r="BS378" s="376">
        <f t="shared" si="113"/>
        <v>0</v>
      </c>
      <c r="BT378" s="376">
        <f t="shared" si="114"/>
        <v>0</v>
      </c>
      <c r="BW378" s="21">
        <f t="shared" si="115"/>
        <v>1</v>
      </c>
    </row>
    <row r="379" spans="1: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BK379" s="43" t="e">
        <f>BL379/'التقرير الختامي'!$D$15</f>
        <v>#DIV/0!</v>
      </c>
      <c r="BL379" s="4">
        <f t="shared" si="108"/>
        <v>0</v>
      </c>
      <c r="BM379" s="4">
        <f t="shared" si="109"/>
        <v>0</v>
      </c>
      <c r="BN379" s="4">
        <f t="shared" si="110"/>
        <v>0</v>
      </c>
      <c r="BO379" s="240" t="str">
        <f t="shared" si="111"/>
        <v/>
      </c>
      <c r="BP379" s="4">
        <f t="shared" si="112"/>
        <v>0</v>
      </c>
      <c r="BS379" s="376">
        <f t="shared" si="113"/>
        <v>0</v>
      </c>
      <c r="BT379" s="376">
        <f t="shared" si="114"/>
        <v>0</v>
      </c>
      <c r="BW379" s="21">
        <f t="shared" si="115"/>
        <v>1</v>
      </c>
    </row>
    <row r="380" spans="1:75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BK380" s="43" t="e">
        <f>BL380/'التقرير الختامي'!$D$15</f>
        <v>#DIV/0!</v>
      </c>
      <c r="BL380" s="4">
        <f t="shared" si="108"/>
        <v>0</v>
      </c>
      <c r="BM380" s="4">
        <f t="shared" si="109"/>
        <v>0</v>
      </c>
      <c r="BN380" s="4">
        <f t="shared" si="110"/>
        <v>0</v>
      </c>
      <c r="BO380" s="240" t="str">
        <f t="shared" si="111"/>
        <v/>
      </c>
      <c r="BP380" s="4">
        <f t="shared" si="112"/>
        <v>0</v>
      </c>
      <c r="BS380" s="376">
        <f t="shared" si="113"/>
        <v>0</v>
      </c>
      <c r="BT380" s="376">
        <f t="shared" si="114"/>
        <v>0</v>
      </c>
      <c r="BW380" s="21">
        <f t="shared" si="115"/>
        <v>1</v>
      </c>
    </row>
    <row r="381" spans="1:7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BK381" s="43" t="e">
        <f>BL381/'التقرير الختامي'!$D$15</f>
        <v>#DIV/0!</v>
      </c>
      <c r="BL381" s="4">
        <f t="shared" si="108"/>
        <v>0</v>
      </c>
      <c r="BM381" s="4">
        <f t="shared" si="109"/>
        <v>0</v>
      </c>
      <c r="BN381" s="4">
        <f t="shared" si="110"/>
        <v>0</v>
      </c>
      <c r="BO381" s="240" t="str">
        <f t="shared" si="111"/>
        <v/>
      </c>
      <c r="BP381" s="4">
        <f t="shared" si="112"/>
        <v>0</v>
      </c>
      <c r="BS381" s="376">
        <f t="shared" si="113"/>
        <v>0</v>
      </c>
      <c r="BT381" s="376">
        <f t="shared" si="114"/>
        <v>0</v>
      </c>
      <c r="BW381" s="21">
        <f t="shared" si="115"/>
        <v>1</v>
      </c>
    </row>
    <row r="382" spans="1: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BK382" s="43" t="e">
        <f>BL382/'التقرير الختامي'!$D$15</f>
        <v>#DIV/0!</v>
      </c>
      <c r="BL382" s="4">
        <f t="shared" si="108"/>
        <v>0</v>
      </c>
      <c r="BM382" s="4">
        <f t="shared" si="109"/>
        <v>0</v>
      </c>
      <c r="BN382" s="4">
        <f t="shared" si="110"/>
        <v>0</v>
      </c>
      <c r="BO382" s="240" t="str">
        <f t="shared" si="111"/>
        <v/>
      </c>
      <c r="BP382" s="4">
        <f t="shared" si="112"/>
        <v>0</v>
      </c>
      <c r="BS382" s="376">
        <f t="shared" si="113"/>
        <v>0</v>
      </c>
      <c r="BT382" s="376">
        <f t="shared" si="114"/>
        <v>0</v>
      </c>
      <c r="BW382" s="21">
        <f t="shared" si="115"/>
        <v>1</v>
      </c>
    </row>
    <row r="383" spans="1:75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BK383" s="43" t="e">
        <f>BL383/'التقرير الختامي'!$D$15</f>
        <v>#DIV/0!</v>
      </c>
      <c r="BL383" s="4">
        <f t="shared" si="108"/>
        <v>0</v>
      </c>
      <c r="BM383" s="4">
        <f t="shared" si="109"/>
        <v>0</v>
      </c>
      <c r="BN383" s="4">
        <f t="shared" si="110"/>
        <v>0</v>
      </c>
      <c r="BO383" s="240" t="str">
        <f t="shared" si="111"/>
        <v/>
      </c>
      <c r="BP383" s="4">
        <f t="shared" si="112"/>
        <v>0</v>
      </c>
      <c r="BS383" s="376">
        <f t="shared" si="113"/>
        <v>0</v>
      </c>
      <c r="BT383" s="376">
        <f t="shared" si="114"/>
        <v>0</v>
      </c>
      <c r="BW383" s="21">
        <f t="shared" si="115"/>
        <v>1</v>
      </c>
    </row>
    <row r="384" spans="1:7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BK384" s="43" t="e">
        <f>BL384/'التقرير الختامي'!$D$15</f>
        <v>#DIV/0!</v>
      </c>
      <c r="BL384" s="4">
        <f t="shared" si="108"/>
        <v>0</v>
      </c>
      <c r="BM384" s="4">
        <f t="shared" si="109"/>
        <v>0</v>
      </c>
      <c r="BN384" s="4">
        <f t="shared" si="110"/>
        <v>0</v>
      </c>
      <c r="BO384" s="240" t="str">
        <f t="shared" si="111"/>
        <v/>
      </c>
      <c r="BP384" s="4">
        <f t="shared" si="112"/>
        <v>0</v>
      </c>
      <c r="BS384" s="376">
        <f t="shared" si="113"/>
        <v>0</v>
      </c>
      <c r="BT384" s="376">
        <f t="shared" si="114"/>
        <v>0</v>
      </c>
      <c r="BW384" s="21">
        <f t="shared" si="115"/>
        <v>1</v>
      </c>
    </row>
    <row r="385" spans="1: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BK385" s="43" t="e">
        <f>BL385/'التقرير الختامي'!$D$15</f>
        <v>#DIV/0!</v>
      </c>
      <c r="BL385" s="4">
        <f t="shared" si="108"/>
        <v>0</v>
      </c>
      <c r="BM385" s="4">
        <f t="shared" si="109"/>
        <v>0</v>
      </c>
      <c r="BN385" s="4">
        <f t="shared" si="110"/>
        <v>0</v>
      </c>
      <c r="BO385" s="240" t="str">
        <f t="shared" si="111"/>
        <v/>
      </c>
      <c r="BP385" s="4">
        <f t="shared" si="112"/>
        <v>0</v>
      </c>
      <c r="BS385" s="376">
        <f t="shared" si="113"/>
        <v>0</v>
      </c>
      <c r="BT385" s="376">
        <f t="shared" si="114"/>
        <v>0</v>
      </c>
      <c r="BW385" s="21">
        <f t="shared" si="115"/>
        <v>1</v>
      </c>
    </row>
    <row r="386" spans="1:75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BK386" s="43" t="e">
        <f>BL386/'التقرير الختامي'!$D$15</f>
        <v>#DIV/0!</v>
      </c>
      <c r="BL386" s="4">
        <f t="shared" si="108"/>
        <v>0</v>
      </c>
      <c r="BM386" s="4">
        <f t="shared" si="109"/>
        <v>0</v>
      </c>
      <c r="BN386" s="4">
        <f t="shared" si="110"/>
        <v>0</v>
      </c>
      <c r="BO386" s="240" t="str">
        <f t="shared" si="111"/>
        <v/>
      </c>
      <c r="BP386" s="4">
        <f t="shared" si="112"/>
        <v>0</v>
      </c>
      <c r="BS386" s="376">
        <f t="shared" si="113"/>
        <v>0</v>
      </c>
      <c r="BT386" s="376">
        <f t="shared" si="114"/>
        <v>0</v>
      </c>
      <c r="BW386" s="21">
        <f t="shared" si="115"/>
        <v>1</v>
      </c>
    </row>
    <row r="387" spans="1:7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BK387" s="43" t="e">
        <f>BL387/'التقرير الختامي'!$D$15</f>
        <v>#DIV/0!</v>
      </c>
      <c r="BL387" s="4">
        <f t="shared" si="108"/>
        <v>0</v>
      </c>
      <c r="BM387" s="4">
        <f t="shared" si="109"/>
        <v>0</v>
      </c>
      <c r="BN387" s="4">
        <f t="shared" si="110"/>
        <v>0</v>
      </c>
      <c r="BO387" s="240" t="str">
        <f t="shared" si="111"/>
        <v/>
      </c>
      <c r="BP387" s="4">
        <f t="shared" si="112"/>
        <v>0</v>
      </c>
      <c r="BS387" s="376">
        <f t="shared" si="113"/>
        <v>0</v>
      </c>
      <c r="BT387" s="376">
        <f t="shared" si="114"/>
        <v>0</v>
      </c>
      <c r="BW387" s="21">
        <f t="shared" si="115"/>
        <v>1</v>
      </c>
    </row>
    <row r="388" spans="1: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BK388" s="43" t="e">
        <f>BL388/'التقرير الختامي'!$D$15</f>
        <v>#DIV/0!</v>
      </c>
      <c r="BL388" s="4">
        <f t="shared" si="108"/>
        <v>0</v>
      </c>
      <c r="BM388" s="4">
        <f t="shared" si="109"/>
        <v>0</v>
      </c>
      <c r="BN388" s="4">
        <f t="shared" si="110"/>
        <v>0</v>
      </c>
      <c r="BO388" s="240" t="str">
        <f t="shared" si="111"/>
        <v/>
      </c>
      <c r="BP388" s="4">
        <f t="shared" si="112"/>
        <v>0</v>
      </c>
      <c r="BS388" s="376">
        <f t="shared" si="113"/>
        <v>0</v>
      </c>
      <c r="BT388" s="376">
        <f t="shared" si="114"/>
        <v>0</v>
      </c>
      <c r="BW388" s="21">
        <f t="shared" si="115"/>
        <v>1</v>
      </c>
    </row>
    <row r="389" spans="1:75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BK389" s="43" t="e">
        <f>BL389/'التقرير الختامي'!$D$15</f>
        <v>#DIV/0!</v>
      </c>
      <c r="BL389" s="4">
        <f t="shared" si="108"/>
        <v>0</v>
      </c>
      <c r="BM389" s="4">
        <f t="shared" si="109"/>
        <v>0</v>
      </c>
      <c r="BN389" s="4">
        <f t="shared" si="110"/>
        <v>0</v>
      </c>
      <c r="BO389" s="240" t="str">
        <f t="shared" si="111"/>
        <v/>
      </c>
      <c r="BP389" s="4">
        <f t="shared" si="112"/>
        <v>0</v>
      </c>
      <c r="BS389" s="376">
        <f t="shared" si="113"/>
        <v>0</v>
      </c>
      <c r="BT389" s="376">
        <f t="shared" si="114"/>
        <v>0</v>
      </c>
      <c r="BW389" s="21">
        <f t="shared" si="115"/>
        <v>1</v>
      </c>
    </row>
    <row r="390" spans="1:7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BK390" s="43" t="e">
        <f>BL390/'التقرير الختامي'!$D$15</f>
        <v>#DIV/0!</v>
      </c>
      <c r="BL390" s="4">
        <f t="shared" si="108"/>
        <v>0</v>
      </c>
      <c r="BM390" s="4">
        <f t="shared" si="109"/>
        <v>0</v>
      </c>
      <c r="BN390" s="4">
        <f t="shared" si="110"/>
        <v>0</v>
      </c>
      <c r="BO390" s="240" t="str">
        <f t="shared" si="111"/>
        <v/>
      </c>
      <c r="BP390" s="4">
        <f t="shared" si="112"/>
        <v>0</v>
      </c>
      <c r="BS390" s="376">
        <f t="shared" si="113"/>
        <v>0</v>
      </c>
      <c r="BT390" s="376">
        <f t="shared" si="114"/>
        <v>0</v>
      </c>
      <c r="BW390" s="21">
        <f t="shared" si="115"/>
        <v>1</v>
      </c>
    </row>
    <row r="391" spans="1: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BK391" s="43" t="e">
        <f>BL391/'التقرير الختامي'!$D$15</f>
        <v>#DIV/0!</v>
      </c>
      <c r="BL391" s="4">
        <f t="shared" si="108"/>
        <v>0</v>
      </c>
      <c r="BM391" s="4">
        <f t="shared" si="109"/>
        <v>0</v>
      </c>
      <c r="BN391" s="4">
        <f t="shared" si="110"/>
        <v>0</v>
      </c>
      <c r="BO391" s="240" t="str">
        <f t="shared" si="111"/>
        <v/>
      </c>
      <c r="BP391" s="4">
        <f t="shared" si="112"/>
        <v>0</v>
      </c>
      <c r="BS391" s="376">
        <f t="shared" si="113"/>
        <v>0</v>
      </c>
      <c r="BT391" s="376">
        <f t="shared" si="114"/>
        <v>0</v>
      </c>
      <c r="BW391" s="21">
        <f t="shared" si="115"/>
        <v>1</v>
      </c>
    </row>
    <row r="392" spans="1:75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BK392" s="43" t="e">
        <f>BL392/'التقرير الختامي'!$D$15</f>
        <v>#DIV/0!</v>
      </c>
      <c r="BL392" s="4">
        <f t="shared" ref="BL392:BL450" si="116">COUNTIF(B392:U392,"&gt;=1")</f>
        <v>0</v>
      </c>
      <c r="BM392" s="4">
        <f t="shared" ref="BM392:BM450" si="117">COUNTIF(B392:U392,"=0")</f>
        <v>0</v>
      </c>
      <c r="BN392" s="4">
        <f>SUM(BL392:BM392)</f>
        <v>0</v>
      </c>
      <c r="BO392" s="240" t="str">
        <f t="shared" ref="BO392:BO450" si="118">IFERROR(BL392/BN392,"")</f>
        <v/>
      </c>
      <c r="BP392" s="4">
        <f t="shared" ref="BP392:BP450" si="119">SUM(B392:U392)</f>
        <v>0</v>
      </c>
      <c r="BS392" s="376">
        <f t="shared" ref="BS392:BS450" si="120">V392</f>
        <v>0</v>
      </c>
      <c r="BT392" s="376">
        <f t="shared" ref="BT392:BT450" si="121">W392</f>
        <v>0</v>
      </c>
      <c r="BW392" s="21">
        <f t="shared" ref="BW392:BW450" si="122">IF(BL392&gt;0,"",IF(BN392=BM392,1,""))</f>
        <v>1</v>
      </c>
    </row>
    <row r="393" spans="1:7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BK393" s="43" t="e">
        <f>BL393/'التقرير الختامي'!$D$15</f>
        <v>#DIV/0!</v>
      </c>
      <c r="BL393" s="4">
        <f t="shared" si="116"/>
        <v>0</v>
      </c>
      <c r="BM393" s="4">
        <f t="shared" si="117"/>
        <v>0</v>
      </c>
      <c r="BN393" s="4">
        <f>SUM(BL393:BM393)</f>
        <v>0</v>
      </c>
      <c r="BO393" s="240" t="str">
        <f t="shared" si="118"/>
        <v/>
      </c>
      <c r="BP393" s="4">
        <f t="shared" si="119"/>
        <v>0</v>
      </c>
      <c r="BS393" s="376">
        <f t="shared" si="120"/>
        <v>0</v>
      </c>
      <c r="BT393" s="376">
        <f t="shared" si="121"/>
        <v>0</v>
      </c>
      <c r="BW393" s="21">
        <f t="shared" si="122"/>
        <v>1</v>
      </c>
    </row>
    <row r="394" spans="1: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BK394" s="43" t="e">
        <f>BL394/'التقرير الختامي'!$D$15</f>
        <v>#DIV/0!</v>
      </c>
      <c r="BL394" s="4">
        <f t="shared" si="116"/>
        <v>0</v>
      </c>
      <c r="BM394" s="4">
        <f t="shared" si="117"/>
        <v>0</v>
      </c>
      <c r="BN394" s="4">
        <f>SUM(BL394:BM394)</f>
        <v>0</v>
      </c>
      <c r="BO394" s="240" t="str">
        <f t="shared" si="118"/>
        <v/>
      </c>
      <c r="BP394" s="4">
        <f t="shared" si="119"/>
        <v>0</v>
      </c>
      <c r="BS394" s="376">
        <f t="shared" si="120"/>
        <v>0</v>
      </c>
      <c r="BT394" s="376">
        <f t="shared" si="121"/>
        <v>0</v>
      </c>
      <c r="BW394" s="21">
        <f t="shared" si="122"/>
        <v>1</v>
      </c>
    </row>
    <row r="395" spans="1:75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BK395" s="43" t="e">
        <f>BL395/'التقرير الختامي'!$D$15</f>
        <v>#DIV/0!</v>
      </c>
      <c r="BL395" s="4">
        <f t="shared" si="116"/>
        <v>0</v>
      </c>
      <c r="BM395" s="4">
        <f t="shared" si="117"/>
        <v>0</v>
      </c>
      <c r="BN395" s="4">
        <f t="shared" ref="BN395:BN450" si="123">SUM(BL395:BM395)</f>
        <v>0</v>
      </c>
      <c r="BO395" s="240" t="str">
        <f t="shared" si="118"/>
        <v/>
      </c>
      <c r="BP395" s="4">
        <f t="shared" si="119"/>
        <v>0</v>
      </c>
      <c r="BS395" s="376">
        <f t="shared" si="120"/>
        <v>0</v>
      </c>
      <c r="BT395" s="376">
        <f t="shared" si="121"/>
        <v>0</v>
      </c>
      <c r="BW395" s="21">
        <f t="shared" si="122"/>
        <v>1</v>
      </c>
    </row>
    <row r="396" spans="1:7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BK396" s="43" t="e">
        <f>BL396/'التقرير الختامي'!$D$15</f>
        <v>#DIV/0!</v>
      </c>
      <c r="BL396" s="4">
        <f t="shared" si="116"/>
        <v>0</v>
      </c>
      <c r="BM396" s="4">
        <f t="shared" si="117"/>
        <v>0</v>
      </c>
      <c r="BN396" s="4">
        <f t="shared" si="123"/>
        <v>0</v>
      </c>
      <c r="BO396" s="240" t="str">
        <f t="shared" si="118"/>
        <v/>
      </c>
      <c r="BP396" s="4">
        <f t="shared" si="119"/>
        <v>0</v>
      </c>
      <c r="BS396" s="376">
        <f t="shared" si="120"/>
        <v>0</v>
      </c>
      <c r="BT396" s="376">
        <f t="shared" si="121"/>
        <v>0</v>
      </c>
      <c r="BW396" s="21">
        <f t="shared" si="122"/>
        <v>1</v>
      </c>
    </row>
    <row r="397" spans="1: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BK397" s="43" t="e">
        <f>BL397/'التقرير الختامي'!$D$15</f>
        <v>#DIV/0!</v>
      </c>
      <c r="BL397" s="4">
        <f t="shared" si="116"/>
        <v>0</v>
      </c>
      <c r="BM397" s="4">
        <f t="shared" si="117"/>
        <v>0</v>
      </c>
      <c r="BN397" s="4">
        <f t="shared" si="123"/>
        <v>0</v>
      </c>
      <c r="BO397" s="240" t="str">
        <f t="shared" si="118"/>
        <v/>
      </c>
      <c r="BP397" s="4">
        <f t="shared" si="119"/>
        <v>0</v>
      </c>
      <c r="BS397" s="376">
        <f t="shared" si="120"/>
        <v>0</v>
      </c>
      <c r="BT397" s="376">
        <f t="shared" si="121"/>
        <v>0</v>
      </c>
      <c r="BW397" s="21">
        <f t="shared" si="122"/>
        <v>1</v>
      </c>
    </row>
    <row r="398" spans="1:75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BK398" s="43" t="e">
        <f>BL398/'التقرير الختامي'!$D$15</f>
        <v>#DIV/0!</v>
      </c>
      <c r="BL398" s="4">
        <f t="shared" si="116"/>
        <v>0</v>
      </c>
      <c r="BM398" s="4">
        <f t="shared" si="117"/>
        <v>0</v>
      </c>
      <c r="BN398" s="4">
        <f t="shared" si="123"/>
        <v>0</v>
      </c>
      <c r="BO398" s="240" t="str">
        <f t="shared" si="118"/>
        <v/>
      </c>
      <c r="BP398" s="4">
        <f t="shared" si="119"/>
        <v>0</v>
      </c>
      <c r="BS398" s="376">
        <f t="shared" si="120"/>
        <v>0</v>
      </c>
      <c r="BT398" s="376">
        <f t="shared" si="121"/>
        <v>0</v>
      </c>
      <c r="BW398" s="21">
        <f t="shared" si="122"/>
        <v>1</v>
      </c>
    </row>
    <row r="399" spans="1:7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BK399" s="43" t="e">
        <f>BL399/'التقرير الختامي'!$D$15</f>
        <v>#DIV/0!</v>
      </c>
      <c r="BL399" s="4">
        <f t="shared" si="116"/>
        <v>0</v>
      </c>
      <c r="BM399" s="4">
        <f t="shared" si="117"/>
        <v>0</v>
      </c>
      <c r="BN399" s="4">
        <f t="shared" si="123"/>
        <v>0</v>
      </c>
      <c r="BO399" s="240" t="str">
        <f t="shared" si="118"/>
        <v/>
      </c>
      <c r="BP399" s="4">
        <f t="shared" si="119"/>
        <v>0</v>
      </c>
      <c r="BS399" s="376">
        <f t="shared" si="120"/>
        <v>0</v>
      </c>
      <c r="BT399" s="376">
        <f t="shared" si="121"/>
        <v>0</v>
      </c>
      <c r="BW399" s="21">
        <f t="shared" si="122"/>
        <v>1</v>
      </c>
    </row>
    <row r="400" spans="1: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BK400" s="43" t="e">
        <f>BL400/'التقرير الختامي'!$D$15</f>
        <v>#DIV/0!</v>
      </c>
      <c r="BL400" s="4">
        <f t="shared" si="116"/>
        <v>0</v>
      </c>
      <c r="BM400" s="4">
        <f t="shared" si="117"/>
        <v>0</v>
      </c>
      <c r="BN400" s="4">
        <f t="shared" si="123"/>
        <v>0</v>
      </c>
      <c r="BO400" s="240" t="str">
        <f t="shared" si="118"/>
        <v/>
      </c>
      <c r="BP400" s="4">
        <f t="shared" si="119"/>
        <v>0</v>
      </c>
      <c r="BS400" s="376">
        <f t="shared" si="120"/>
        <v>0</v>
      </c>
      <c r="BT400" s="376">
        <f t="shared" si="121"/>
        <v>0</v>
      </c>
      <c r="BW400" s="21">
        <f t="shared" si="122"/>
        <v>1</v>
      </c>
    </row>
    <row r="401" spans="1:75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BK401" s="43" t="e">
        <f>BL401/'التقرير الختامي'!$D$15</f>
        <v>#DIV/0!</v>
      </c>
      <c r="BL401" s="4">
        <f t="shared" si="116"/>
        <v>0</v>
      </c>
      <c r="BM401" s="4">
        <f t="shared" si="117"/>
        <v>0</v>
      </c>
      <c r="BN401" s="4">
        <f t="shared" si="123"/>
        <v>0</v>
      </c>
      <c r="BO401" s="240" t="str">
        <f t="shared" si="118"/>
        <v/>
      </c>
      <c r="BP401" s="4">
        <f t="shared" si="119"/>
        <v>0</v>
      </c>
      <c r="BS401" s="376">
        <f t="shared" si="120"/>
        <v>0</v>
      </c>
      <c r="BT401" s="376">
        <f t="shared" si="121"/>
        <v>0</v>
      </c>
      <c r="BW401" s="21">
        <f t="shared" si="122"/>
        <v>1</v>
      </c>
    </row>
    <row r="402" spans="1:7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BK402" s="43" t="e">
        <f>BL402/'التقرير الختامي'!$D$15</f>
        <v>#DIV/0!</v>
      </c>
      <c r="BL402" s="4">
        <f t="shared" si="116"/>
        <v>0</v>
      </c>
      <c r="BM402" s="4">
        <f t="shared" si="117"/>
        <v>0</v>
      </c>
      <c r="BN402" s="4">
        <f t="shared" si="123"/>
        <v>0</v>
      </c>
      <c r="BO402" s="240" t="str">
        <f t="shared" si="118"/>
        <v/>
      </c>
      <c r="BP402" s="4">
        <f t="shared" si="119"/>
        <v>0</v>
      </c>
      <c r="BS402" s="376">
        <f t="shared" si="120"/>
        <v>0</v>
      </c>
      <c r="BT402" s="376">
        <f t="shared" si="121"/>
        <v>0</v>
      </c>
      <c r="BW402" s="21">
        <f t="shared" si="122"/>
        <v>1</v>
      </c>
    </row>
    <row r="403" spans="1: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BK403" s="43" t="e">
        <f>BL403/'التقرير الختامي'!$D$15</f>
        <v>#DIV/0!</v>
      </c>
      <c r="BL403" s="4">
        <f t="shared" si="116"/>
        <v>0</v>
      </c>
      <c r="BM403" s="4">
        <f t="shared" si="117"/>
        <v>0</v>
      </c>
      <c r="BN403" s="4">
        <f t="shared" si="123"/>
        <v>0</v>
      </c>
      <c r="BO403" s="240" t="str">
        <f t="shared" si="118"/>
        <v/>
      </c>
      <c r="BP403" s="4">
        <f t="shared" si="119"/>
        <v>0</v>
      </c>
      <c r="BS403" s="376">
        <f t="shared" si="120"/>
        <v>0</v>
      </c>
      <c r="BT403" s="376">
        <f t="shared" si="121"/>
        <v>0</v>
      </c>
      <c r="BW403" s="21">
        <f t="shared" si="122"/>
        <v>1</v>
      </c>
    </row>
    <row r="404" spans="1:75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BK404" s="43" t="e">
        <f>BL404/'التقرير الختامي'!$D$15</f>
        <v>#DIV/0!</v>
      </c>
      <c r="BL404" s="4">
        <f t="shared" si="116"/>
        <v>0</v>
      </c>
      <c r="BM404" s="4">
        <f t="shared" si="117"/>
        <v>0</v>
      </c>
      <c r="BN404" s="4">
        <f t="shared" si="123"/>
        <v>0</v>
      </c>
      <c r="BO404" s="240" t="str">
        <f t="shared" si="118"/>
        <v/>
      </c>
      <c r="BP404" s="4">
        <f t="shared" si="119"/>
        <v>0</v>
      </c>
      <c r="BS404" s="376">
        <f t="shared" si="120"/>
        <v>0</v>
      </c>
      <c r="BT404" s="376">
        <f t="shared" si="121"/>
        <v>0</v>
      </c>
      <c r="BW404" s="21">
        <f t="shared" si="122"/>
        <v>1</v>
      </c>
    </row>
    <row r="405" spans="1:7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BK405" s="43" t="e">
        <f>BL405/'التقرير الختامي'!$D$15</f>
        <v>#DIV/0!</v>
      </c>
      <c r="BL405" s="4">
        <f t="shared" si="116"/>
        <v>0</v>
      </c>
      <c r="BM405" s="4">
        <f t="shared" si="117"/>
        <v>0</v>
      </c>
      <c r="BN405" s="4">
        <f t="shared" si="123"/>
        <v>0</v>
      </c>
      <c r="BO405" s="240" t="str">
        <f t="shared" si="118"/>
        <v/>
      </c>
      <c r="BP405" s="4">
        <f t="shared" si="119"/>
        <v>0</v>
      </c>
      <c r="BS405" s="376">
        <f t="shared" si="120"/>
        <v>0</v>
      </c>
      <c r="BT405" s="376">
        <f t="shared" si="121"/>
        <v>0</v>
      </c>
      <c r="BW405" s="21">
        <f t="shared" si="122"/>
        <v>1</v>
      </c>
    </row>
    <row r="406" spans="1: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BK406" s="43" t="e">
        <f>BL406/'التقرير الختامي'!$D$15</f>
        <v>#DIV/0!</v>
      </c>
      <c r="BL406" s="4">
        <f t="shared" si="116"/>
        <v>0</v>
      </c>
      <c r="BM406" s="4">
        <f t="shared" si="117"/>
        <v>0</v>
      </c>
      <c r="BN406" s="4">
        <f t="shared" si="123"/>
        <v>0</v>
      </c>
      <c r="BO406" s="240" t="str">
        <f t="shared" si="118"/>
        <v/>
      </c>
      <c r="BP406" s="4">
        <f t="shared" si="119"/>
        <v>0</v>
      </c>
      <c r="BS406" s="376">
        <f t="shared" si="120"/>
        <v>0</v>
      </c>
      <c r="BT406" s="376">
        <f t="shared" si="121"/>
        <v>0</v>
      </c>
      <c r="BW406" s="21">
        <f t="shared" si="122"/>
        <v>1</v>
      </c>
    </row>
    <row r="407" spans="1:75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BK407" s="43" t="e">
        <f>BL407/'التقرير الختامي'!$D$15</f>
        <v>#DIV/0!</v>
      </c>
      <c r="BL407" s="4">
        <f t="shared" si="116"/>
        <v>0</v>
      </c>
      <c r="BM407" s="4">
        <f t="shared" si="117"/>
        <v>0</v>
      </c>
      <c r="BN407" s="4">
        <f t="shared" si="123"/>
        <v>0</v>
      </c>
      <c r="BO407" s="240" t="str">
        <f t="shared" si="118"/>
        <v/>
      </c>
      <c r="BP407" s="4">
        <f t="shared" si="119"/>
        <v>0</v>
      </c>
      <c r="BS407" s="376">
        <f t="shared" si="120"/>
        <v>0</v>
      </c>
      <c r="BT407" s="376">
        <f t="shared" si="121"/>
        <v>0</v>
      </c>
      <c r="BW407" s="21">
        <f t="shared" si="122"/>
        <v>1</v>
      </c>
    </row>
    <row r="408" spans="1:7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BK408" s="43" t="e">
        <f>BL408/'التقرير الختامي'!$D$15</f>
        <v>#DIV/0!</v>
      </c>
      <c r="BL408" s="4">
        <f t="shared" si="116"/>
        <v>0</v>
      </c>
      <c r="BM408" s="4">
        <f t="shared" si="117"/>
        <v>0</v>
      </c>
      <c r="BN408" s="4">
        <f t="shared" si="123"/>
        <v>0</v>
      </c>
      <c r="BO408" s="240" t="str">
        <f t="shared" si="118"/>
        <v/>
      </c>
      <c r="BP408" s="4">
        <f t="shared" si="119"/>
        <v>0</v>
      </c>
      <c r="BS408" s="376">
        <f t="shared" si="120"/>
        <v>0</v>
      </c>
      <c r="BT408" s="376">
        <f t="shared" si="121"/>
        <v>0</v>
      </c>
      <c r="BW408" s="21">
        <f t="shared" si="122"/>
        <v>1</v>
      </c>
    </row>
    <row r="409" spans="1: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BK409" s="43" t="e">
        <f>BL409/'التقرير الختامي'!$D$15</f>
        <v>#DIV/0!</v>
      </c>
      <c r="BL409" s="4">
        <f t="shared" si="116"/>
        <v>0</v>
      </c>
      <c r="BM409" s="4">
        <f t="shared" si="117"/>
        <v>0</v>
      </c>
      <c r="BN409" s="4">
        <f t="shared" si="123"/>
        <v>0</v>
      </c>
      <c r="BO409" s="240" t="str">
        <f t="shared" si="118"/>
        <v/>
      </c>
      <c r="BP409" s="4">
        <f t="shared" si="119"/>
        <v>0</v>
      </c>
      <c r="BS409" s="376">
        <f t="shared" si="120"/>
        <v>0</v>
      </c>
      <c r="BT409" s="376">
        <f t="shared" si="121"/>
        <v>0</v>
      </c>
      <c r="BW409" s="21">
        <f t="shared" si="122"/>
        <v>1</v>
      </c>
    </row>
    <row r="410" spans="1:75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BK410" s="43" t="e">
        <f>BL410/'التقرير الختامي'!$D$15</f>
        <v>#DIV/0!</v>
      </c>
      <c r="BL410" s="4">
        <f t="shared" si="116"/>
        <v>0</v>
      </c>
      <c r="BM410" s="4">
        <f t="shared" si="117"/>
        <v>0</v>
      </c>
      <c r="BN410" s="4">
        <f t="shared" si="123"/>
        <v>0</v>
      </c>
      <c r="BO410" s="240" t="str">
        <f t="shared" si="118"/>
        <v/>
      </c>
      <c r="BP410" s="4">
        <f t="shared" si="119"/>
        <v>0</v>
      </c>
      <c r="BS410" s="376">
        <f t="shared" si="120"/>
        <v>0</v>
      </c>
      <c r="BT410" s="376">
        <f t="shared" si="121"/>
        <v>0</v>
      </c>
      <c r="BW410" s="21">
        <f t="shared" si="122"/>
        <v>1</v>
      </c>
    </row>
    <row r="411" spans="1:7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BK411" s="43" t="e">
        <f>BL411/'التقرير الختامي'!$D$15</f>
        <v>#DIV/0!</v>
      </c>
      <c r="BL411" s="4">
        <f t="shared" si="116"/>
        <v>0</v>
      </c>
      <c r="BM411" s="4">
        <f t="shared" si="117"/>
        <v>0</v>
      </c>
      <c r="BN411" s="4">
        <f t="shared" si="123"/>
        <v>0</v>
      </c>
      <c r="BO411" s="240" t="str">
        <f t="shared" si="118"/>
        <v/>
      </c>
      <c r="BP411" s="4">
        <f t="shared" si="119"/>
        <v>0</v>
      </c>
      <c r="BS411" s="376">
        <f t="shared" si="120"/>
        <v>0</v>
      </c>
      <c r="BT411" s="376">
        <f t="shared" si="121"/>
        <v>0</v>
      </c>
      <c r="BW411" s="21">
        <f t="shared" si="122"/>
        <v>1</v>
      </c>
    </row>
    <row r="412" spans="1: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BK412" s="43" t="e">
        <f>BL412/'التقرير الختامي'!$D$15</f>
        <v>#DIV/0!</v>
      </c>
      <c r="BL412" s="4">
        <f t="shared" si="116"/>
        <v>0</v>
      </c>
      <c r="BM412" s="4">
        <f t="shared" si="117"/>
        <v>0</v>
      </c>
      <c r="BN412" s="4">
        <f t="shared" si="123"/>
        <v>0</v>
      </c>
      <c r="BO412" s="240" t="str">
        <f t="shared" si="118"/>
        <v/>
      </c>
      <c r="BP412" s="4">
        <f t="shared" si="119"/>
        <v>0</v>
      </c>
      <c r="BS412" s="376">
        <f t="shared" si="120"/>
        <v>0</v>
      </c>
      <c r="BT412" s="376">
        <f t="shared" si="121"/>
        <v>0</v>
      </c>
      <c r="BW412" s="21">
        <f t="shared" si="122"/>
        <v>1</v>
      </c>
    </row>
    <row r="413" spans="1:75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BK413" s="43" t="e">
        <f>BL413/'التقرير الختامي'!$D$15</f>
        <v>#DIV/0!</v>
      </c>
      <c r="BL413" s="4">
        <f t="shared" si="116"/>
        <v>0</v>
      </c>
      <c r="BM413" s="4">
        <f t="shared" si="117"/>
        <v>0</v>
      </c>
      <c r="BN413" s="4">
        <f t="shared" si="123"/>
        <v>0</v>
      </c>
      <c r="BO413" s="240" t="str">
        <f t="shared" si="118"/>
        <v/>
      </c>
      <c r="BP413" s="4">
        <f t="shared" si="119"/>
        <v>0</v>
      </c>
      <c r="BS413" s="376">
        <f t="shared" si="120"/>
        <v>0</v>
      </c>
      <c r="BT413" s="376">
        <f t="shared" si="121"/>
        <v>0</v>
      </c>
      <c r="BW413" s="21">
        <f t="shared" si="122"/>
        <v>1</v>
      </c>
    </row>
    <row r="414" spans="1:7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BK414" s="43" t="e">
        <f>BL414/'التقرير الختامي'!$D$15</f>
        <v>#DIV/0!</v>
      </c>
      <c r="BL414" s="4">
        <f t="shared" si="116"/>
        <v>0</v>
      </c>
      <c r="BM414" s="4">
        <f t="shared" si="117"/>
        <v>0</v>
      </c>
      <c r="BN414" s="4">
        <f t="shared" si="123"/>
        <v>0</v>
      </c>
      <c r="BO414" s="240" t="str">
        <f t="shared" si="118"/>
        <v/>
      </c>
      <c r="BP414" s="4">
        <f t="shared" si="119"/>
        <v>0</v>
      </c>
      <c r="BS414" s="376">
        <f t="shared" si="120"/>
        <v>0</v>
      </c>
      <c r="BT414" s="376">
        <f t="shared" si="121"/>
        <v>0</v>
      </c>
      <c r="BW414" s="21">
        <f t="shared" si="122"/>
        <v>1</v>
      </c>
    </row>
    <row r="415" spans="1: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BK415" s="43" t="e">
        <f>BL415/'التقرير الختامي'!$D$15</f>
        <v>#DIV/0!</v>
      </c>
      <c r="BL415" s="4">
        <f t="shared" si="116"/>
        <v>0</v>
      </c>
      <c r="BM415" s="4">
        <f t="shared" si="117"/>
        <v>0</v>
      </c>
      <c r="BN415" s="4">
        <f t="shared" si="123"/>
        <v>0</v>
      </c>
      <c r="BO415" s="240" t="str">
        <f t="shared" si="118"/>
        <v/>
      </c>
      <c r="BP415" s="4">
        <f t="shared" si="119"/>
        <v>0</v>
      </c>
      <c r="BS415" s="376">
        <f t="shared" si="120"/>
        <v>0</v>
      </c>
      <c r="BT415" s="376">
        <f t="shared" si="121"/>
        <v>0</v>
      </c>
      <c r="BW415" s="21">
        <f t="shared" si="122"/>
        <v>1</v>
      </c>
    </row>
    <row r="416" spans="1:75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BK416" s="43" t="e">
        <f>BL416/'التقرير الختامي'!$D$15</f>
        <v>#DIV/0!</v>
      </c>
      <c r="BL416" s="4">
        <f t="shared" si="116"/>
        <v>0</v>
      </c>
      <c r="BM416" s="4">
        <f t="shared" si="117"/>
        <v>0</v>
      </c>
      <c r="BN416" s="4">
        <f t="shared" si="123"/>
        <v>0</v>
      </c>
      <c r="BO416" s="240" t="str">
        <f t="shared" si="118"/>
        <v/>
      </c>
      <c r="BP416" s="4">
        <f t="shared" si="119"/>
        <v>0</v>
      </c>
      <c r="BS416" s="376">
        <f t="shared" si="120"/>
        <v>0</v>
      </c>
      <c r="BT416" s="376">
        <f t="shared" si="121"/>
        <v>0</v>
      </c>
      <c r="BW416" s="21">
        <f t="shared" si="122"/>
        <v>1</v>
      </c>
    </row>
    <row r="417" spans="1:7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BK417" s="43" t="e">
        <f>BL417/'التقرير الختامي'!$D$15</f>
        <v>#DIV/0!</v>
      </c>
      <c r="BL417" s="4">
        <f t="shared" si="116"/>
        <v>0</v>
      </c>
      <c r="BM417" s="4">
        <f t="shared" si="117"/>
        <v>0</v>
      </c>
      <c r="BN417" s="4">
        <f t="shared" si="123"/>
        <v>0</v>
      </c>
      <c r="BO417" s="240" t="str">
        <f t="shared" si="118"/>
        <v/>
      </c>
      <c r="BP417" s="4">
        <f t="shared" si="119"/>
        <v>0</v>
      </c>
      <c r="BS417" s="376">
        <f t="shared" si="120"/>
        <v>0</v>
      </c>
      <c r="BT417" s="376">
        <f t="shared" si="121"/>
        <v>0</v>
      </c>
      <c r="BW417" s="21">
        <f t="shared" si="122"/>
        <v>1</v>
      </c>
    </row>
    <row r="418" spans="1: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BK418" s="43" t="e">
        <f>BL418/'التقرير الختامي'!$D$15</f>
        <v>#DIV/0!</v>
      </c>
      <c r="BL418" s="4">
        <f t="shared" si="116"/>
        <v>0</v>
      </c>
      <c r="BM418" s="4">
        <f t="shared" si="117"/>
        <v>0</v>
      </c>
      <c r="BN418" s="4">
        <f t="shared" si="123"/>
        <v>0</v>
      </c>
      <c r="BO418" s="240" t="str">
        <f t="shared" si="118"/>
        <v/>
      </c>
      <c r="BP418" s="4">
        <f t="shared" si="119"/>
        <v>0</v>
      </c>
      <c r="BS418" s="376">
        <f t="shared" si="120"/>
        <v>0</v>
      </c>
      <c r="BT418" s="376">
        <f t="shared" si="121"/>
        <v>0</v>
      </c>
      <c r="BW418" s="21">
        <f t="shared" si="122"/>
        <v>1</v>
      </c>
    </row>
    <row r="419" spans="1:75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BK419" s="43" t="e">
        <f>BL419/'التقرير الختامي'!$D$15</f>
        <v>#DIV/0!</v>
      </c>
      <c r="BL419" s="4">
        <f t="shared" si="116"/>
        <v>0</v>
      </c>
      <c r="BM419" s="4">
        <f t="shared" si="117"/>
        <v>0</v>
      </c>
      <c r="BN419" s="4">
        <f t="shared" si="123"/>
        <v>0</v>
      </c>
      <c r="BO419" s="240" t="str">
        <f t="shared" si="118"/>
        <v/>
      </c>
      <c r="BP419" s="4">
        <f t="shared" si="119"/>
        <v>0</v>
      </c>
      <c r="BS419" s="376">
        <f t="shared" si="120"/>
        <v>0</v>
      </c>
      <c r="BT419" s="376">
        <f t="shared" si="121"/>
        <v>0</v>
      </c>
      <c r="BW419" s="21">
        <f t="shared" si="122"/>
        <v>1</v>
      </c>
    </row>
    <row r="420" spans="1:7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BK420" s="43" t="e">
        <f>BL420/'التقرير الختامي'!$D$15</f>
        <v>#DIV/0!</v>
      </c>
      <c r="BL420" s="4">
        <f t="shared" si="116"/>
        <v>0</v>
      </c>
      <c r="BM420" s="4">
        <f t="shared" si="117"/>
        <v>0</v>
      </c>
      <c r="BN420" s="4">
        <f t="shared" si="123"/>
        <v>0</v>
      </c>
      <c r="BO420" s="240" t="str">
        <f t="shared" si="118"/>
        <v/>
      </c>
      <c r="BP420" s="4">
        <f t="shared" si="119"/>
        <v>0</v>
      </c>
      <c r="BS420" s="376">
        <f t="shared" si="120"/>
        <v>0</v>
      </c>
      <c r="BT420" s="376">
        <f t="shared" si="121"/>
        <v>0</v>
      </c>
      <c r="BW420" s="21">
        <f t="shared" si="122"/>
        <v>1</v>
      </c>
    </row>
    <row r="421" spans="1: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BK421" s="43" t="e">
        <f>BL421/'التقرير الختامي'!$D$15</f>
        <v>#DIV/0!</v>
      </c>
      <c r="BL421" s="4">
        <f t="shared" si="116"/>
        <v>0</v>
      </c>
      <c r="BM421" s="4">
        <f t="shared" si="117"/>
        <v>0</v>
      </c>
      <c r="BN421" s="4">
        <f t="shared" si="123"/>
        <v>0</v>
      </c>
      <c r="BO421" s="240" t="str">
        <f t="shared" si="118"/>
        <v/>
      </c>
      <c r="BP421" s="4">
        <f t="shared" si="119"/>
        <v>0</v>
      </c>
      <c r="BS421" s="376">
        <f t="shared" si="120"/>
        <v>0</v>
      </c>
      <c r="BT421" s="376">
        <f t="shared" si="121"/>
        <v>0</v>
      </c>
      <c r="BW421" s="21">
        <f t="shared" si="122"/>
        <v>1</v>
      </c>
    </row>
    <row r="422" spans="1:75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BK422" s="43" t="e">
        <f>BL422/'التقرير الختامي'!$D$15</f>
        <v>#DIV/0!</v>
      </c>
      <c r="BL422" s="4">
        <f t="shared" si="116"/>
        <v>0</v>
      </c>
      <c r="BM422" s="4">
        <f t="shared" si="117"/>
        <v>0</v>
      </c>
      <c r="BN422" s="4">
        <f t="shared" si="123"/>
        <v>0</v>
      </c>
      <c r="BO422" s="240" t="str">
        <f t="shared" si="118"/>
        <v/>
      </c>
      <c r="BP422" s="4">
        <f t="shared" si="119"/>
        <v>0</v>
      </c>
      <c r="BS422" s="376">
        <f t="shared" si="120"/>
        <v>0</v>
      </c>
      <c r="BT422" s="376">
        <f t="shared" si="121"/>
        <v>0</v>
      </c>
      <c r="BW422" s="21">
        <f t="shared" si="122"/>
        <v>1</v>
      </c>
    </row>
    <row r="423" spans="1:7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BK423" s="43" t="e">
        <f>BL423/'التقرير الختامي'!$D$15</f>
        <v>#DIV/0!</v>
      </c>
      <c r="BL423" s="4">
        <f t="shared" si="116"/>
        <v>0</v>
      </c>
      <c r="BM423" s="4">
        <f t="shared" si="117"/>
        <v>0</v>
      </c>
      <c r="BN423" s="4">
        <f t="shared" si="123"/>
        <v>0</v>
      </c>
      <c r="BO423" s="240" t="str">
        <f t="shared" si="118"/>
        <v/>
      </c>
      <c r="BP423" s="4">
        <f t="shared" si="119"/>
        <v>0</v>
      </c>
      <c r="BS423" s="376">
        <f t="shared" si="120"/>
        <v>0</v>
      </c>
      <c r="BT423" s="376">
        <f t="shared" si="121"/>
        <v>0</v>
      </c>
      <c r="BW423" s="21">
        <f t="shared" si="122"/>
        <v>1</v>
      </c>
    </row>
    <row r="424" spans="1: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BK424" s="43" t="e">
        <f>BL424/'التقرير الختامي'!$D$15</f>
        <v>#DIV/0!</v>
      </c>
      <c r="BL424" s="4">
        <f t="shared" si="116"/>
        <v>0</v>
      </c>
      <c r="BM424" s="4">
        <f t="shared" si="117"/>
        <v>0</v>
      </c>
      <c r="BN424" s="4">
        <f t="shared" si="123"/>
        <v>0</v>
      </c>
      <c r="BO424" s="240" t="str">
        <f t="shared" si="118"/>
        <v/>
      </c>
      <c r="BP424" s="4">
        <f t="shared" si="119"/>
        <v>0</v>
      </c>
      <c r="BS424" s="376">
        <f t="shared" si="120"/>
        <v>0</v>
      </c>
      <c r="BT424" s="376">
        <f t="shared" si="121"/>
        <v>0</v>
      </c>
      <c r="BW424" s="21">
        <f t="shared" si="122"/>
        <v>1</v>
      </c>
    </row>
    <row r="425" spans="1:75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BK425" s="43" t="e">
        <f>BL425/'التقرير الختامي'!$D$15</f>
        <v>#DIV/0!</v>
      </c>
      <c r="BL425" s="4">
        <f t="shared" si="116"/>
        <v>0</v>
      </c>
      <c r="BM425" s="4">
        <f t="shared" si="117"/>
        <v>0</v>
      </c>
      <c r="BN425" s="4">
        <f t="shared" si="123"/>
        <v>0</v>
      </c>
      <c r="BO425" s="240" t="str">
        <f t="shared" si="118"/>
        <v/>
      </c>
      <c r="BP425" s="4">
        <f t="shared" si="119"/>
        <v>0</v>
      </c>
      <c r="BS425" s="376">
        <f t="shared" si="120"/>
        <v>0</v>
      </c>
      <c r="BT425" s="376">
        <f t="shared" si="121"/>
        <v>0</v>
      </c>
      <c r="BW425" s="21">
        <f t="shared" si="122"/>
        <v>1</v>
      </c>
    </row>
    <row r="426" spans="1:7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BK426" s="43" t="e">
        <f>BL426/'التقرير الختامي'!$D$15</f>
        <v>#DIV/0!</v>
      </c>
      <c r="BL426" s="4">
        <f t="shared" si="116"/>
        <v>0</v>
      </c>
      <c r="BM426" s="4">
        <f t="shared" si="117"/>
        <v>0</v>
      </c>
      <c r="BN426" s="4">
        <f t="shared" si="123"/>
        <v>0</v>
      </c>
      <c r="BO426" s="240" t="str">
        <f t="shared" si="118"/>
        <v/>
      </c>
      <c r="BP426" s="4">
        <f t="shared" si="119"/>
        <v>0</v>
      </c>
      <c r="BS426" s="376">
        <f t="shared" si="120"/>
        <v>0</v>
      </c>
      <c r="BT426" s="376">
        <f t="shared" si="121"/>
        <v>0</v>
      </c>
      <c r="BW426" s="21">
        <f t="shared" si="122"/>
        <v>1</v>
      </c>
    </row>
    <row r="427" spans="1: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BK427" s="43" t="e">
        <f>BL427/'التقرير الختامي'!$D$15</f>
        <v>#DIV/0!</v>
      </c>
      <c r="BL427" s="4">
        <f t="shared" si="116"/>
        <v>0</v>
      </c>
      <c r="BM427" s="4">
        <f t="shared" si="117"/>
        <v>0</v>
      </c>
      <c r="BN427" s="4">
        <f t="shared" si="123"/>
        <v>0</v>
      </c>
      <c r="BO427" s="240" t="str">
        <f t="shared" si="118"/>
        <v/>
      </c>
      <c r="BP427" s="4">
        <f t="shared" si="119"/>
        <v>0</v>
      </c>
      <c r="BS427" s="376">
        <f t="shared" si="120"/>
        <v>0</v>
      </c>
      <c r="BT427" s="376">
        <f t="shared" si="121"/>
        <v>0</v>
      </c>
      <c r="BW427" s="21">
        <f t="shared" si="122"/>
        <v>1</v>
      </c>
    </row>
    <row r="428" spans="1:75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BK428" s="43" t="e">
        <f>BL428/'التقرير الختامي'!$D$15</f>
        <v>#DIV/0!</v>
      </c>
      <c r="BL428" s="4">
        <f t="shared" si="116"/>
        <v>0</v>
      </c>
      <c r="BM428" s="4">
        <f t="shared" si="117"/>
        <v>0</v>
      </c>
      <c r="BN428" s="4">
        <f t="shared" si="123"/>
        <v>0</v>
      </c>
      <c r="BO428" s="240" t="str">
        <f t="shared" si="118"/>
        <v/>
      </c>
      <c r="BP428" s="4">
        <f t="shared" si="119"/>
        <v>0</v>
      </c>
      <c r="BS428" s="376">
        <f t="shared" si="120"/>
        <v>0</v>
      </c>
      <c r="BT428" s="376">
        <f t="shared" si="121"/>
        <v>0</v>
      </c>
      <c r="BW428" s="21">
        <f t="shared" si="122"/>
        <v>1</v>
      </c>
    </row>
    <row r="429" spans="1:7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BK429" s="43" t="e">
        <f>BL429/'التقرير الختامي'!$D$15</f>
        <v>#DIV/0!</v>
      </c>
      <c r="BL429" s="4">
        <f t="shared" si="116"/>
        <v>0</v>
      </c>
      <c r="BM429" s="4">
        <f t="shared" si="117"/>
        <v>0</v>
      </c>
      <c r="BN429" s="4">
        <f t="shared" si="123"/>
        <v>0</v>
      </c>
      <c r="BO429" s="240" t="str">
        <f t="shared" si="118"/>
        <v/>
      </c>
      <c r="BP429" s="4">
        <f t="shared" si="119"/>
        <v>0</v>
      </c>
      <c r="BS429" s="376">
        <f t="shared" si="120"/>
        <v>0</v>
      </c>
      <c r="BT429" s="376">
        <f t="shared" si="121"/>
        <v>0</v>
      </c>
      <c r="BW429" s="21">
        <f t="shared" si="122"/>
        <v>1</v>
      </c>
    </row>
    <row r="430" spans="1: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BK430" s="43" t="e">
        <f>BL430/'التقرير الختامي'!$D$15</f>
        <v>#DIV/0!</v>
      </c>
      <c r="BL430" s="4">
        <f t="shared" si="116"/>
        <v>0</v>
      </c>
      <c r="BM430" s="4">
        <f t="shared" si="117"/>
        <v>0</v>
      </c>
      <c r="BN430" s="4">
        <f t="shared" si="123"/>
        <v>0</v>
      </c>
      <c r="BO430" s="240" t="str">
        <f t="shared" si="118"/>
        <v/>
      </c>
      <c r="BP430" s="4">
        <f t="shared" si="119"/>
        <v>0</v>
      </c>
      <c r="BS430" s="376">
        <f t="shared" si="120"/>
        <v>0</v>
      </c>
      <c r="BT430" s="376">
        <f t="shared" si="121"/>
        <v>0</v>
      </c>
      <c r="BW430" s="21">
        <f t="shared" si="122"/>
        <v>1</v>
      </c>
    </row>
    <row r="431" spans="1:75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BK431" s="43" t="e">
        <f>BL431/'التقرير الختامي'!$D$15</f>
        <v>#DIV/0!</v>
      </c>
      <c r="BL431" s="4">
        <f t="shared" si="116"/>
        <v>0</v>
      </c>
      <c r="BM431" s="4">
        <f t="shared" si="117"/>
        <v>0</v>
      </c>
      <c r="BN431" s="4">
        <f t="shared" si="123"/>
        <v>0</v>
      </c>
      <c r="BO431" s="240" t="str">
        <f t="shared" si="118"/>
        <v/>
      </c>
      <c r="BP431" s="4">
        <f t="shared" si="119"/>
        <v>0</v>
      </c>
      <c r="BS431" s="376">
        <f t="shared" si="120"/>
        <v>0</v>
      </c>
      <c r="BT431" s="376">
        <f t="shared" si="121"/>
        <v>0</v>
      </c>
      <c r="BW431" s="21">
        <f t="shared" si="122"/>
        <v>1</v>
      </c>
    </row>
    <row r="432" spans="1:7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BK432" s="43" t="e">
        <f>BL432/'التقرير الختامي'!$D$15</f>
        <v>#DIV/0!</v>
      </c>
      <c r="BL432" s="4">
        <f t="shared" si="116"/>
        <v>0</v>
      </c>
      <c r="BM432" s="4">
        <f t="shared" si="117"/>
        <v>0</v>
      </c>
      <c r="BN432" s="4">
        <f t="shared" si="123"/>
        <v>0</v>
      </c>
      <c r="BO432" s="240" t="str">
        <f t="shared" si="118"/>
        <v/>
      </c>
      <c r="BP432" s="4">
        <f t="shared" si="119"/>
        <v>0</v>
      </c>
      <c r="BS432" s="376">
        <f t="shared" si="120"/>
        <v>0</v>
      </c>
      <c r="BT432" s="376">
        <f t="shared" si="121"/>
        <v>0</v>
      </c>
      <c r="BW432" s="21">
        <f t="shared" si="122"/>
        <v>1</v>
      </c>
    </row>
    <row r="433" spans="1: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BK433" s="43" t="e">
        <f>BL433/'التقرير الختامي'!$D$15</f>
        <v>#DIV/0!</v>
      </c>
      <c r="BL433" s="4">
        <f t="shared" si="116"/>
        <v>0</v>
      </c>
      <c r="BM433" s="4">
        <f t="shared" si="117"/>
        <v>0</v>
      </c>
      <c r="BN433" s="4">
        <f t="shared" si="123"/>
        <v>0</v>
      </c>
      <c r="BO433" s="240" t="str">
        <f t="shared" si="118"/>
        <v/>
      </c>
      <c r="BP433" s="4">
        <f t="shared" si="119"/>
        <v>0</v>
      </c>
      <c r="BS433" s="376">
        <f t="shared" si="120"/>
        <v>0</v>
      </c>
      <c r="BT433" s="376">
        <f t="shared" si="121"/>
        <v>0</v>
      </c>
      <c r="BW433" s="21">
        <f t="shared" si="122"/>
        <v>1</v>
      </c>
    </row>
    <row r="434" spans="1:75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BK434" s="43" t="e">
        <f>BL434/'التقرير الختامي'!$D$15</f>
        <v>#DIV/0!</v>
      </c>
      <c r="BL434" s="4">
        <f t="shared" si="116"/>
        <v>0</v>
      </c>
      <c r="BM434" s="4">
        <f t="shared" si="117"/>
        <v>0</v>
      </c>
      <c r="BN434" s="4">
        <f t="shared" si="123"/>
        <v>0</v>
      </c>
      <c r="BO434" s="240" t="str">
        <f t="shared" si="118"/>
        <v/>
      </c>
      <c r="BP434" s="4">
        <f t="shared" si="119"/>
        <v>0</v>
      </c>
      <c r="BS434" s="376">
        <f t="shared" si="120"/>
        <v>0</v>
      </c>
      <c r="BT434" s="376">
        <f t="shared" si="121"/>
        <v>0</v>
      </c>
      <c r="BW434" s="21">
        <f t="shared" si="122"/>
        <v>1</v>
      </c>
    </row>
    <row r="435" spans="1:7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BK435" s="43" t="e">
        <f>BL435/'التقرير الختامي'!$D$15</f>
        <v>#DIV/0!</v>
      </c>
      <c r="BL435" s="4">
        <f t="shared" si="116"/>
        <v>0</v>
      </c>
      <c r="BM435" s="4">
        <f t="shared" si="117"/>
        <v>0</v>
      </c>
      <c r="BN435" s="4">
        <f t="shared" si="123"/>
        <v>0</v>
      </c>
      <c r="BO435" s="240" t="str">
        <f t="shared" si="118"/>
        <v/>
      </c>
      <c r="BP435" s="4">
        <f t="shared" si="119"/>
        <v>0</v>
      </c>
      <c r="BS435" s="376">
        <f t="shared" si="120"/>
        <v>0</v>
      </c>
      <c r="BT435" s="376">
        <f t="shared" si="121"/>
        <v>0</v>
      </c>
      <c r="BW435" s="21">
        <f t="shared" si="122"/>
        <v>1</v>
      </c>
    </row>
    <row r="436" spans="1: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BK436" s="43" t="e">
        <f>BL436/'التقرير الختامي'!$D$15</f>
        <v>#DIV/0!</v>
      </c>
      <c r="BL436" s="4">
        <f t="shared" si="116"/>
        <v>0</v>
      </c>
      <c r="BM436" s="4">
        <f t="shared" si="117"/>
        <v>0</v>
      </c>
      <c r="BN436" s="4">
        <f t="shared" si="123"/>
        <v>0</v>
      </c>
      <c r="BO436" s="240" t="str">
        <f t="shared" si="118"/>
        <v/>
      </c>
      <c r="BP436" s="4">
        <f t="shared" si="119"/>
        <v>0</v>
      </c>
      <c r="BS436" s="376">
        <f t="shared" si="120"/>
        <v>0</v>
      </c>
      <c r="BT436" s="376">
        <f t="shared" si="121"/>
        <v>0</v>
      </c>
      <c r="BW436" s="21">
        <f t="shared" si="122"/>
        <v>1</v>
      </c>
    </row>
    <row r="437" spans="1:75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BK437" s="43" t="e">
        <f>BL437/'التقرير الختامي'!$D$15</f>
        <v>#DIV/0!</v>
      </c>
      <c r="BL437" s="4">
        <f t="shared" si="116"/>
        <v>0</v>
      </c>
      <c r="BM437" s="4">
        <f t="shared" si="117"/>
        <v>0</v>
      </c>
      <c r="BN437" s="4">
        <f t="shared" si="123"/>
        <v>0</v>
      </c>
      <c r="BO437" s="240" t="str">
        <f t="shared" si="118"/>
        <v/>
      </c>
      <c r="BP437" s="4">
        <f t="shared" si="119"/>
        <v>0</v>
      </c>
      <c r="BS437" s="376">
        <f t="shared" si="120"/>
        <v>0</v>
      </c>
      <c r="BT437" s="376">
        <f t="shared" si="121"/>
        <v>0</v>
      </c>
      <c r="BW437" s="21">
        <f t="shared" si="122"/>
        <v>1</v>
      </c>
    </row>
    <row r="438" spans="1:7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BK438" s="43" t="e">
        <f>BL438/'التقرير الختامي'!$D$15</f>
        <v>#DIV/0!</v>
      </c>
      <c r="BL438" s="4">
        <f t="shared" si="116"/>
        <v>0</v>
      </c>
      <c r="BM438" s="4">
        <f t="shared" si="117"/>
        <v>0</v>
      </c>
      <c r="BN438" s="4">
        <f t="shared" si="123"/>
        <v>0</v>
      </c>
      <c r="BO438" s="240" t="str">
        <f t="shared" si="118"/>
        <v/>
      </c>
      <c r="BP438" s="4">
        <f t="shared" si="119"/>
        <v>0</v>
      </c>
      <c r="BS438" s="376">
        <f t="shared" si="120"/>
        <v>0</v>
      </c>
      <c r="BT438" s="376">
        <f t="shared" si="121"/>
        <v>0</v>
      </c>
      <c r="BW438" s="21">
        <f t="shared" si="122"/>
        <v>1</v>
      </c>
    </row>
    <row r="439" spans="1: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BK439" s="43" t="e">
        <f>BL439/'التقرير الختامي'!$D$15</f>
        <v>#DIV/0!</v>
      </c>
      <c r="BL439" s="4">
        <f t="shared" si="116"/>
        <v>0</v>
      </c>
      <c r="BM439" s="4">
        <f t="shared" si="117"/>
        <v>0</v>
      </c>
      <c r="BN439" s="4">
        <f t="shared" si="123"/>
        <v>0</v>
      </c>
      <c r="BO439" s="240" t="str">
        <f t="shared" si="118"/>
        <v/>
      </c>
      <c r="BP439" s="4">
        <f t="shared" si="119"/>
        <v>0</v>
      </c>
      <c r="BS439" s="376">
        <f t="shared" si="120"/>
        <v>0</v>
      </c>
      <c r="BT439" s="376">
        <f t="shared" si="121"/>
        <v>0</v>
      </c>
      <c r="BW439" s="21">
        <f t="shared" si="122"/>
        <v>1</v>
      </c>
    </row>
    <row r="440" spans="1:75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BK440" s="43" t="e">
        <f>BL440/'التقرير الختامي'!$D$15</f>
        <v>#DIV/0!</v>
      </c>
      <c r="BL440" s="4">
        <f t="shared" si="116"/>
        <v>0</v>
      </c>
      <c r="BM440" s="4">
        <f t="shared" si="117"/>
        <v>0</v>
      </c>
      <c r="BN440" s="4">
        <f t="shared" si="123"/>
        <v>0</v>
      </c>
      <c r="BO440" s="240" t="str">
        <f t="shared" si="118"/>
        <v/>
      </c>
      <c r="BP440" s="4">
        <f t="shared" si="119"/>
        <v>0</v>
      </c>
      <c r="BS440" s="376">
        <f t="shared" si="120"/>
        <v>0</v>
      </c>
      <c r="BT440" s="376">
        <f t="shared" si="121"/>
        <v>0</v>
      </c>
      <c r="BW440" s="21">
        <f t="shared" si="122"/>
        <v>1</v>
      </c>
    </row>
    <row r="441" spans="1:7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BK441" s="43" t="e">
        <f>BL441/'التقرير الختامي'!$D$15</f>
        <v>#DIV/0!</v>
      </c>
      <c r="BL441" s="4">
        <f t="shared" si="116"/>
        <v>0</v>
      </c>
      <c r="BM441" s="4">
        <f t="shared" si="117"/>
        <v>0</v>
      </c>
      <c r="BN441" s="4">
        <f t="shared" si="123"/>
        <v>0</v>
      </c>
      <c r="BO441" s="240" t="str">
        <f t="shared" si="118"/>
        <v/>
      </c>
      <c r="BP441" s="4">
        <f t="shared" si="119"/>
        <v>0</v>
      </c>
      <c r="BS441" s="376">
        <f t="shared" si="120"/>
        <v>0</v>
      </c>
      <c r="BT441" s="376">
        <f t="shared" si="121"/>
        <v>0</v>
      </c>
      <c r="BW441" s="21">
        <f t="shared" si="122"/>
        <v>1</v>
      </c>
    </row>
    <row r="442" spans="1: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BK442" s="43" t="e">
        <f>BL442/'التقرير الختامي'!$D$15</f>
        <v>#DIV/0!</v>
      </c>
      <c r="BL442" s="4">
        <f t="shared" si="116"/>
        <v>0</v>
      </c>
      <c r="BM442" s="4">
        <f t="shared" si="117"/>
        <v>0</v>
      </c>
      <c r="BN442" s="4">
        <f t="shared" si="123"/>
        <v>0</v>
      </c>
      <c r="BO442" s="240" t="str">
        <f t="shared" si="118"/>
        <v/>
      </c>
      <c r="BP442" s="4">
        <f t="shared" si="119"/>
        <v>0</v>
      </c>
      <c r="BS442" s="376">
        <f t="shared" si="120"/>
        <v>0</v>
      </c>
      <c r="BT442" s="376">
        <f t="shared" si="121"/>
        <v>0</v>
      </c>
      <c r="BW442" s="21">
        <f t="shared" si="122"/>
        <v>1</v>
      </c>
    </row>
    <row r="443" spans="1:75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BK443" s="43" t="e">
        <f>BL443/'التقرير الختامي'!$D$15</f>
        <v>#DIV/0!</v>
      </c>
      <c r="BL443" s="4">
        <f t="shared" si="116"/>
        <v>0</v>
      </c>
      <c r="BM443" s="4">
        <f t="shared" si="117"/>
        <v>0</v>
      </c>
      <c r="BN443" s="4">
        <f t="shared" si="123"/>
        <v>0</v>
      </c>
      <c r="BO443" s="240" t="str">
        <f t="shared" si="118"/>
        <v/>
      </c>
      <c r="BP443" s="4">
        <f t="shared" si="119"/>
        <v>0</v>
      </c>
      <c r="BS443" s="376">
        <f t="shared" si="120"/>
        <v>0</v>
      </c>
      <c r="BT443" s="376">
        <f t="shared" si="121"/>
        <v>0</v>
      </c>
      <c r="BW443" s="21">
        <f t="shared" si="122"/>
        <v>1</v>
      </c>
    </row>
    <row r="444" spans="1:7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BK444" s="43" t="e">
        <f>BL444/'التقرير الختامي'!$D$15</f>
        <v>#DIV/0!</v>
      </c>
      <c r="BL444" s="4">
        <f t="shared" si="116"/>
        <v>0</v>
      </c>
      <c r="BM444" s="4">
        <f t="shared" si="117"/>
        <v>0</v>
      </c>
      <c r="BN444" s="4">
        <f t="shared" si="123"/>
        <v>0</v>
      </c>
      <c r="BO444" s="240" t="str">
        <f t="shared" si="118"/>
        <v/>
      </c>
      <c r="BP444" s="4">
        <f t="shared" si="119"/>
        <v>0</v>
      </c>
      <c r="BS444" s="376">
        <f t="shared" si="120"/>
        <v>0</v>
      </c>
      <c r="BT444" s="376">
        <f t="shared" si="121"/>
        <v>0</v>
      </c>
      <c r="BW444" s="21">
        <f t="shared" si="122"/>
        <v>1</v>
      </c>
    </row>
    <row r="445" spans="1: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BK445" s="43" t="e">
        <f>BL445/'التقرير الختامي'!$D$15</f>
        <v>#DIV/0!</v>
      </c>
      <c r="BL445" s="4">
        <f t="shared" si="116"/>
        <v>0</v>
      </c>
      <c r="BM445" s="4">
        <f t="shared" si="117"/>
        <v>0</v>
      </c>
      <c r="BN445" s="4">
        <f t="shared" si="123"/>
        <v>0</v>
      </c>
      <c r="BO445" s="240" t="str">
        <f t="shared" si="118"/>
        <v/>
      </c>
      <c r="BP445" s="4">
        <f t="shared" si="119"/>
        <v>0</v>
      </c>
      <c r="BS445" s="376">
        <f t="shared" si="120"/>
        <v>0</v>
      </c>
      <c r="BT445" s="376">
        <f t="shared" si="121"/>
        <v>0</v>
      </c>
      <c r="BW445" s="21">
        <f t="shared" si="122"/>
        <v>1</v>
      </c>
    </row>
    <row r="446" spans="1:75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BK446" s="43" t="e">
        <f>BL446/'التقرير الختامي'!$D$15</f>
        <v>#DIV/0!</v>
      </c>
      <c r="BL446" s="4">
        <f t="shared" si="116"/>
        <v>0</v>
      </c>
      <c r="BM446" s="4">
        <f t="shared" si="117"/>
        <v>0</v>
      </c>
      <c r="BN446" s="4">
        <f t="shared" si="123"/>
        <v>0</v>
      </c>
      <c r="BO446" s="240" t="str">
        <f t="shared" si="118"/>
        <v/>
      </c>
      <c r="BP446" s="4">
        <f t="shared" si="119"/>
        <v>0</v>
      </c>
      <c r="BS446" s="376">
        <f t="shared" si="120"/>
        <v>0</v>
      </c>
      <c r="BT446" s="376">
        <f t="shared" si="121"/>
        <v>0</v>
      </c>
      <c r="BW446" s="21">
        <f t="shared" si="122"/>
        <v>1</v>
      </c>
    </row>
    <row r="447" spans="1:7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BK447" s="43" t="e">
        <f>BL447/'التقرير الختامي'!$D$15</f>
        <v>#DIV/0!</v>
      </c>
      <c r="BL447" s="4">
        <f t="shared" si="116"/>
        <v>0</v>
      </c>
      <c r="BM447" s="4">
        <f t="shared" si="117"/>
        <v>0</v>
      </c>
      <c r="BN447" s="4">
        <f t="shared" si="123"/>
        <v>0</v>
      </c>
      <c r="BO447" s="240" t="str">
        <f t="shared" si="118"/>
        <v/>
      </c>
      <c r="BP447" s="4">
        <f t="shared" si="119"/>
        <v>0</v>
      </c>
      <c r="BS447" s="376">
        <f t="shared" si="120"/>
        <v>0</v>
      </c>
      <c r="BT447" s="376">
        <f t="shared" si="121"/>
        <v>0</v>
      </c>
      <c r="BW447" s="21">
        <f t="shared" si="122"/>
        <v>1</v>
      </c>
    </row>
    <row r="448" spans="1: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BK448" s="43" t="e">
        <f>BL448/'التقرير الختامي'!$D$15</f>
        <v>#DIV/0!</v>
      </c>
      <c r="BL448" s="4">
        <f t="shared" si="116"/>
        <v>0</v>
      </c>
      <c r="BM448" s="4">
        <f t="shared" si="117"/>
        <v>0</v>
      </c>
      <c r="BN448" s="4">
        <f t="shared" si="123"/>
        <v>0</v>
      </c>
      <c r="BO448" s="240" t="str">
        <f t="shared" si="118"/>
        <v/>
      </c>
      <c r="BP448" s="4">
        <f t="shared" si="119"/>
        <v>0</v>
      </c>
      <c r="BS448" s="376">
        <f t="shared" si="120"/>
        <v>0</v>
      </c>
      <c r="BT448" s="376">
        <f t="shared" si="121"/>
        <v>0</v>
      </c>
      <c r="BW448" s="21">
        <f t="shared" si="122"/>
        <v>1</v>
      </c>
    </row>
    <row r="449" spans="1:75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BK449" s="43" t="e">
        <f>BL449/'التقرير الختامي'!$D$15</f>
        <v>#DIV/0!</v>
      </c>
      <c r="BL449" s="4">
        <f t="shared" si="116"/>
        <v>0</v>
      </c>
      <c r="BM449" s="4">
        <f t="shared" si="117"/>
        <v>0</v>
      </c>
      <c r="BN449" s="4">
        <f t="shared" si="123"/>
        <v>0</v>
      </c>
      <c r="BO449" s="240" t="str">
        <f t="shared" si="118"/>
        <v/>
      </c>
      <c r="BP449" s="4">
        <f t="shared" si="119"/>
        <v>0</v>
      </c>
      <c r="BS449" s="376">
        <f t="shared" si="120"/>
        <v>0</v>
      </c>
      <c r="BT449" s="376">
        <f t="shared" si="121"/>
        <v>0</v>
      </c>
      <c r="BW449" s="21">
        <f t="shared" si="122"/>
        <v>1</v>
      </c>
    </row>
    <row r="450" spans="1:7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BK450" s="43" t="e">
        <f>BL450/'التقرير الختامي'!$D$15</f>
        <v>#DIV/0!</v>
      </c>
      <c r="BL450" s="4">
        <f t="shared" si="116"/>
        <v>0</v>
      </c>
      <c r="BM450" s="4">
        <f t="shared" si="117"/>
        <v>0</v>
      </c>
      <c r="BN450" s="4">
        <f t="shared" si="123"/>
        <v>0</v>
      </c>
      <c r="BO450" s="240" t="str">
        <f t="shared" si="118"/>
        <v/>
      </c>
      <c r="BP450" s="4">
        <f t="shared" si="119"/>
        <v>0</v>
      </c>
      <c r="BS450" s="376">
        <f t="shared" si="120"/>
        <v>0</v>
      </c>
      <c r="BT450" s="376">
        <f t="shared" si="121"/>
        <v>0</v>
      </c>
      <c r="BW450" s="21">
        <f t="shared" si="122"/>
        <v>1</v>
      </c>
    </row>
    <row r="454" spans="1:75" x14ac:dyDescent="0.2">
      <c r="B454" s="21">
        <v>1</v>
      </c>
      <c r="C454" s="21">
        <v>2</v>
      </c>
      <c r="D454" s="21">
        <v>3</v>
      </c>
      <c r="E454" s="21">
        <v>4</v>
      </c>
      <c r="F454" s="21">
        <v>5</v>
      </c>
      <c r="G454" s="21">
        <v>6</v>
      </c>
      <c r="H454" s="21">
        <v>7</v>
      </c>
      <c r="I454" s="21">
        <v>8</v>
      </c>
      <c r="J454" s="21">
        <v>9</v>
      </c>
      <c r="K454" s="21">
        <v>10</v>
      </c>
      <c r="L454" s="21">
        <v>11</v>
      </c>
      <c r="M454" s="21">
        <v>12</v>
      </c>
      <c r="N454" s="21">
        <v>13</v>
      </c>
      <c r="O454" s="21">
        <v>14</v>
      </c>
      <c r="P454" s="21">
        <v>15</v>
      </c>
      <c r="Q454" s="21">
        <v>16</v>
      </c>
      <c r="R454" s="21">
        <v>17</v>
      </c>
      <c r="S454" s="21">
        <v>18</v>
      </c>
      <c r="T454" s="21">
        <v>19</v>
      </c>
      <c r="U454" s="21">
        <v>20</v>
      </c>
      <c r="V454" s="21">
        <v>21</v>
      </c>
      <c r="W454" s="21">
        <v>22</v>
      </c>
      <c r="X454" s="21">
        <v>23</v>
      </c>
      <c r="Y454" s="21">
        <v>24</v>
      </c>
      <c r="Z454" s="21">
        <v>25</v>
      </c>
      <c r="AA454" s="21">
        <v>26</v>
      </c>
      <c r="AB454" s="21">
        <v>27</v>
      </c>
      <c r="AC454" s="21">
        <v>28</v>
      </c>
      <c r="AD454" s="21">
        <v>29</v>
      </c>
      <c r="AE454" s="21">
        <v>30</v>
      </c>
      <c r="AF454" s="21">
        <v>31</v>
      </c>
      <c r="AG454" s="21">
        <v>32</v>
      </c>
      <c r="AH454" s="21">
        <v>33</v>
      </c>
      <c r="BP454" s="21"/>
      <c r="BQ454" s="21"/>
    </row>
    <row r="455" spans="1:75" customFormat="1" x14ac:dyDescent="0.2">
      <c r="B455">
        <f>COUNTIF(B7:B450,"&gt;=1")</f>
        <v>0</v>
      </c>
      <c r="C455">
        <f t="shared" ref="C455:AH455" si="124">COUNTIF(C7:C450,"&gt;=1")</f>
        <v>0</v>
      </c>
      <c r="D455">
        <f t="shared" si="124"/>
        <v>0</v>
      </c>
      <c r="E455">
        <f t="shared" si="124"/>
        <v>0</v>
      </c>
      <c r="F455">
        <f t="shared" si="124"/>
        <v>0</v>
      </c>
      <c r="G455">
        <f t="shared" si="124"/>
        <v>0</v>
      </c>
      <c r="H455">
        <f t="shared" si="124"/>
        <v>0</v>
      </c>
      <c r="I455">
        <f t="shared" si="124"/>
        <v>0</v>
      </c>
      <c r="J455">
        <f t="shared" si="124"/>
        <v>0</v>
      </c>
      <c r="K455">
        <f t="shared" si="124"/>
        <v>0</v>
      </c>
      <c r="L455">
        <f t="shared" si="124"/>
        <v>0</v>
      </c>
      <c r="M455">
        <f t="shared" si="124"/>
        <v>0</v>
      </c>
      <c r="N455">
        <f t="shared" si="124"/>
        <v>0</v>
      </c>
      <c r="O455">
        <f t="shared" si="124"/>
        <v>0</v>
      </c>
      <c r="P455">
        <f t="shared" si="124"/>
        <v>0</v>
      </c>
      <c r="Q455">
        <f t="shared" si="124"/>
        <v>0</v>
      </c>
      <c r="R455">
        <f t="shared" si="124"/>
        <v>0</v>
      </c>
      <c r="S455">
        <f t="shared" si="124"/>
        <v>0</v>
      </c>
      <c r="T455">
        <f t="shared" si="124"/>
        <v>0</v>
      </c>
      <c r="U455">
        <f t="shared" si="124"/>
        <v>0</v>
      </c>
      <c r="V455">
        <f t="shared" si="124"/>
        <v>0</v>
      </c>
      <c r="W455">
        <f t="shared" si="124"/>
        <v>0</v>
      </c>
      <c r="X455">
        <f t="shared" si="124"/>
        <v>0</v>
      </c>
      <c r="Y455">
        <f t="shared" si="124"/>
        <v>0</v>
      </c>
      <c r="Z455">
        <f t="shared" si="124"/>
        <v>0</v>
      </c>
      <c r="AA455">
        <f t="shared" si="124"/>
        <v>0</v>
      </c>
      <c r="AB455">
        <f t="shared" si="124"/>
        <v>0</v>
      </c>
      <c r="AC455">
        <f t="shared" si="124"/>
        <v>0</v>
      </c>
      <c r="AD455">
        <f t="shared" si="124"/>
        <v>0</v>
      </c>
      <c r="AE455">
        <f t="shared" si="124"/>
        <v>0</v>
      </c>
      <c r="AF455">
        <f t="shared" si="124"/>
        <v>0</v>
      </c>
      <c r="AG455">
        <f t="shared" si="124"/>
        <v>0</v>
      </c>
      <c r="AH455">
        <f t="shared" si="124"/>
        <v>0</v>
      </c>
      <c r="BK455" s="238"/>
      <c r="BO455" s="241"/>
    </row>
    <row r="456" spans="1:75" customFormat="1" x14ac:dyDescent="0.2">
      <c r="B456" s="22" t="e">
        <f>B455/I459</f>
        <v>#DIV/0!</v>
      </c>
      <c r="C456" s="22" t="e">
        <f>C455/I459</f>
        <v>#DIV/0!</v>
      </c>
      <c r="D456" s="22" t="e">
        <f>D455/I459</f>
        <v>#DIV/0!</v>
      </c>
      <c r="E456" s="22" t="e">
        <f>E455/I459</f>
        <v>#DIV/0!</v>
      </c>
      <c r="F456" s="22" t="e">
        <f>F455/I459</f>
        <v>#DIV/0!</v>
      </c>
      <c r="G456" s="22" t="e">
        <f>G455/I459</f>
        <v>#DIV/0!</v>
      </c>
      <c r="H456" s="22" t="e">
        <f>H455/I459</f>
        <v>#DIV/0!</v>
      </c>
      <c r="I456" s="22" t="e">
        <f>I455/I459</f>
        <v>#DIV/0!</v>
      </c>
      <c r="J456" s="22" t="e">
        <f>J455/I459</f>
        <v>#DIV/0!</v>
      </c>
      <c r="K456" s="22" t="e">
        <f>K455/I459</f>
        <v>#DIV/0!</v>
      </c>
      <c r="L456" s="22" t="e">
        <f>L455/I459</f>
        <v>#DIV/0!</v>
      </c>
      <c r="M456" s="22" t="e">
        <f>M455/I459</f>
        <v>#DIV/0!</v>
      </c>
      <c r="N456" s="22" t="e">
        <f>N455/I459</f>
        <v>#DIV/0!</v>
      </c>
      <c r="O456" s="22" t="e">
        <f>O455/I459</f>
        <v>#DIV/0!</v>
      </c>
      <c r="P456" s="22" t="e">
        <f>P455/I459</f>
        <v>#DIV/0!</v>
      </c>
      <c r="Q456" s="22" t="e">
        <f>Q455/I459</f>
        <v>#DIV/0!</v>
      </c>
      <c r="R456" s="22" t="e">
        <f>R455/I459</f>
        <v>#DIV/0!</v>
      </c>
      <c r="S456" s="22" t="e">
        <f>S455/I459</f>
        <v>#DIV/0!</v>
      </c>
      <c r="T456" s="22" t="e">
        <f>T455/I459</f>
        <v>#DIV/0!</v>
      </c>
      <c r="U456" s="22" t="e">
        <f>U455/I459</f>
        <v>#DIV/0!</v>
      </c>
      <c r="V456" s="22" t="e">
        <f>V455/I459</f>
        <v>#DIV/0!</v>
      </c>
      <c r="W456" s="22" t="e">
        <f>W455/I459</f>
        <v>#DIV/0!</v>
      </c>
      <c r="X456" s="22" t="e">
        <f>X455/I459</f>
        <v>#DIV/0!</v>
      </c>
      <c r="Y456" s="22" t="e">
        <f>Y455/I459</f>
        <v>#DIV/0!</v>
      </c>
      <c r="Z456" s="22" t="e">
        <f>Z455/I459</f>
        <v>#DIV/0!</v>
      </c>
      <c r="AA456" s="22" t="e">
        <f>AA455/I459</f>
        <v>#DIV/0!</v>
      </c>
      <c r="AB456" s="22" t="e">
        <f>AB455/I459</f>
        <v>#DIV/0!</v>
      </c>
      <c r="AC456" s="22" t="e">
        <f>AC455/I459</f>
        <v>#DIV/0!</v>
      </c>
      <c r="AD456" s="22" t="e">
        <f>AD455/I459</f>
        <v>#DIV/0!</v>
      </c>
      <c r="AE456" s="22" t="e">
        <f>AE455/I459</f>
        <v>#DIV/0!</v>
      </c>
      <c r="AF456" s="22" t="e">
        <f>AF455/I459</f>
        <v>#DIV/0!</v>
      </c>
      <c r="AG456" s="22" t="e">
        <f>AG455/I459</f>
        <v>#DIV/0!</v>
      </c>
      <c r="AH456" s="22" t="e">
        <f>AH455/I459</f>
        <v>#DIV/0!</v>
      </c>
      <c r="BK456" s="238"/>
      <c r="BO456" s="241"/>
    </row>
    <row r="457" spans="1:75" customFormat="1" x14ac:dyDescent="0.2">
      <c r="BK457" s="238"/>
      <c r="BO457" s="241"/>
    </row>
    <row r="458" spans="1:75" customFormat="1" x14ac:dyDescent="0.2">
      <c r="BK458" s="238"/>
      <c r="BO458" s="241"/>
    </row>
    <row r="459" spans="1:75" customFormat="1" x14ac:dyDescent="0.2">
      <c r="B459" t="s">
        <v>79</v>
      </c>
      <c r="D459">
        <f>COUNTIFS(B456:AH456,"&lt;50%",B456:AH456,"&gt;1%")</f>
        <v>0</v>
      </c>
      <c r="H459" t="s">
        <v>78</v>
      </c>
      <c r="I459">
        <f>COUNTIF(A7:A450,"*")</f>
        <v>0</v>
      </c>
      <c r="BK459" s="238"/>
      <c r="BO459" s="241"/>
    </row>
    <row r="460" spans="1:75" x14ac:dyDescent="0.2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BP460" s="21"/>
      <c r="BQ460" s="21"/>
    </row>
    <row r="461" spans="1:75" x14ac:dyDescent="0.2">
      <c r="D461" s="21">
        <f>COUNTIF(B456:U456,"&gt;50%")</f>
        <v>0</v>
      </c>
      <c r="BP461" s="21"/>
      <c r="BQ461" s="21"/>
    </row>
    <row r="463" spans="1:75" x14ac:dyDescent="0.2">
      <c r="B463">
        <f>COUNTIF(B7:B451,"=0")</f>
        <v>0</v>
      </c>
      <c r="C463">
        <f t="shared" ref="C463:AH463" si="125">COUNTIF(C7:C451,"=0")</f>
        <v>0</v>
      </c>
      <c r="D463">
        <f t="shared" si="125"/>
        <v>0</v>
      </c>
      <c r="E463">
        <f t="shared" si="125"/>
        <v>0</v>
      </c>
      <c r="F463">
        <f t="shared" si="125"/>
        <v>0</v>
      </c>
      <c r="G463">
        <f t="shared" si="125"/>
        <v>0</v>
      </c>
      <c r="H463">
        <f t="shared" si="125"/>
        <v>0</v>
      </c>
      <c r="I463">
        <f t="shared" si="125"/>
        <v>0</v>
      </c>
      <c r="J463">
        <f t="shared" si="125"/>
        <v>0</v>
      </c>
      <c r="K463">
        <f t="shared" si="125"/>
        <v>0</v>
      </c>
      <c r="L463">
        <f t="shared" si="125"/>
        <v>0</v>
      </c>
      <c r="M463">
        <f t="shared" si="125"/>
        <v>0</v>
      </c>
      <c r="N463">
        <f t="shared" si="125"/>
        <v>0</v>
      </c>
      <c r="O463">
        <f t="shared" si="125"/>
        <v>0</v>
      </c>
      <c r="P463">
        <f t="shared" si="125"/>
        <v>0</v>
      </c>
      <c r="Q463">
        <f t="shared" si="125"/>
        <v>0</v>
      </c>
      <c r="R463">
        <f t="shared" si="125"/>
        <v>0</v>
      </c>
      <c r="S463">
        <f t="shared" si="125"/>
        <v>0</v>
      </c>
      <c r="T463">
        <f t="shared" si="125"/>
        <v>0</v>
      </c>
      <c r="U463">
        <f t="shared" si="125"/>
        <v>0</v>
      </c>
      <c r="V463">
        <f t="shared" si="125"/>
        <v>0</v>
      </c>
      <c r="W463">
        <f t="shared" si="125"/>
        <v>0</v>
      </c>
      <c r="X463">
        <f t="shared" si="125"/>
        <v>0</v>
      </c>
      <c r="Y463">
        <f t="shared" si="125"/>
        <v>0</v>
      </c>
      <c r="Z463">
        <f t="shared" si="125"/>
        <v>0</v>
      </c>
      <c r="AA463">
        <f t="shared" si="125"/>
        <v>0</v>
      </c>
      <c r="AB463">
        <f t="shared" si="125"/>
        <v>0</v>
      </c>
      <c r="AC463">
        <f t="shared" si="125"/>
        <v>0</v>
      </c>
      <c r="AD463">
        <f t="shared" si="125"/>
        <v>0</v>
      </c>
      <c r="AE463">
        <f t="shared" si="125"/>
        <v>0</v>
      </c>
      <c r="AF463">
        <f t="shared" si="125"/>
        <v>0</v>
      </c>
      <c r="AG463">
        <f t="shared" si="125"/>
        <v>0</v>
      </c>
      <c r="AH463">
        <f t="shared" si="125"/>
        <v>0</v>
      </c>
      <c r="BP463" s="21"/>
      <c r="BQ463" s="21"/>
    </row>
  </sheetData>
  <mergeCells count="1">
    <mergeCell ref="B2:H2"/>
  </mergeCells>
  <conditionalFormatting sqref="B87:U193">
    <cfRule type="colorScale" priority="18">
      <colorScale>
        <cfvo type="num" val="0"/>
        <cfvo type="num" val="7"/>
        <color rgb="FFADD8E6"/>
        <color rgb="FF0000FF"/>
      </colorScale>
    </cfRule>
  </conditionalFormatting>
  <conditionalFormatting sqref="V87:V193">
    <cfRule type="colorScale" priority="17">
      <colorScale>
        <cfvo type="num" val="0"/>
        <cfvo type="num" val="140"/>
        <color rgb="FFADD8E6"/>
        <color rgb="FF0000FF"/>
      </colorScale>
    </cfRule>
  </conditionalFormatting>
  <conditionalFormatting sqref="B58:U86">
    <cfRule type="colorScale" priority="8">
      <colorScale>
        <cfvo type="num" val="0"/>
        <cfvo type="num" val="7"/>
        <color rgb="FFADD8E6"/>
        <color rgb="FF0000FF"/>
      </colorScale>
    </cfRule>
  </conditionalFormatting>
  <conditionalFormatting sqref="V58:V86">
    <cfRule type="colorScale" priority="7">
      <colorScale>
        <cfvo type="num" val="0"/>
        <cfvo type="num" val="140"/>
        <color rgb="FFADD8E6"/>
        <color rgb="FF0000FF"/>
      </colorScale>
    </cfRule>
  </conditionalFormatting>
  <conditionalFormatting sqref="B35:U57">
    <cfRule type="colorScale" priority="4">
      <colorScale>
        <cfvo type="num" val="0"/>
        <cfvo type="num" val="7"/>
        <color rgb="FFADD8E6"/>
        <color rgb="FF0000FF"/>
      </colorScale>
    </cfRule>
  </conditionalFormatting>
  <conditionalFormatting sqref="V35:V57">
    <cfRule type="colorScale" priority="3">
      <colorScale>
        <cfvo type="num" val="0"/>
        <cfvo type="num" val="140"/>
        <color rgb="FFADD8E6"/>
        <color rgb="FF0000FF"/>
      </colorScale>
    </cfRule>
  </conditionalFormatting>
  <conditionalFormatting sqref="B6:U34">
    <cfRule type="colorScale" priority="2">
      <colorScale>
        <cfvo type="num" val="0"/>
        <cfvo type="num" val="7"/>
        <color rgb="FFADD8E6"/>
        <color rgb="FF0000FF"/>
      </colorScale>
    </cfRule>
  </conditionalFormatting>
  <conditionalFormatting sqref="V6:V34">
    <cfRule type="colorScale" priority="1">
      <colorScale>
        <cfvo type="num" val="0"/>
        <cfvo type="num" val="140"/>
        <color rgb="FFADD8E6"/>
        <color rgb="FF0000FF"/>
      </colorScale>
    </cfRule>
  </conditionalFormatting>
  <pageMargins left="0.7" right="0.7" top="0.75" bottom="0.75" header="0.3" footer="0.3"/>
  <pageSetup paperSize="9" orientation="portrait" r:id="rId1"/>
  <ignoredErrors>
    <ignoredError sqref="BL451:BM65541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D3"/>
  <sheetViews>
    <sheetView rightToLeft="1" workbookViewId="0">
      <selection activeCell="B3" sqref="B3:D3"/>
    </sheetView>
  </sheetViews>
  <sheetFormatPr defaultRowHeight="15" x14ac:dyDescent="0.2"/>
  <sheetData>
    <row r="3" spans="2:4" x14ac:dyDescent="0.2">
      <c r="B3" s="483"/>
      <c r="C3" s="483"/>
      <c r="D3" s="483"/>
    </row>
  </sheetData>
  <mergeCells count="1">
    <mergeCell ref="B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13">
    <tabColor rgb="FFFF0000"/>
  </sheetPr>
  <dimension ref="A1:CK143"/>
  <sheetViews>
    <sheetView rightToLeft="1" topLeftCell="BG1" workbookViewId="0">
      <selection activeCell="BM47" sqref="BM47"/>
    </sheetView>
  </sheetViews>
  <sheetFormatPr defaultColWidth="0" defaultRowHeight="15" zeroHeight="1" x14ac:dyDescent="0.2"/>
  <cols>
    <col min="1" max="1" width="0.265625" hidden="1" customWidth="1"/>
    <col min="2" max="2" width="23.80859375" hidden="1" customWidth="1"/>
    <col min="3" max="22" width="5.6484375" style="4" hidden="1" customWidth="1"/>
    <col min="23" max="23" width="8.0703125" style="4" hidden="1" customWidth="1"/>
    <col min="24" max="24" width="28.3828125" style="4" hidden="1" customWidth="1"/>
    <col min="25" max="27" width="0" style="4" hidden="1" customWidth="1"/>
    <col min="28" max="29" width="9.953125" hidden="1" customWidth="1"/>
    <col min="30" max="57" width="9.01171875" hidden="1" customWidth="1"/>
    <col min="58" max="58" width="6.05078125" hidden="1" customWidth="1"/>
    <col min="59" max="59" width="9.01171875" customWidth="1"/>
    <col min="60" max="60" width="3.62890625" customWidth="1"/>
    <col min="61" max="61" width="55.5546875" style="286" customWidth="1"/>
    <col min="62" max="62" width="12.5078125" hidden="1" customWidth="1"/>
    <col min="63" max="63" width="29.86328125" hidden="1" customWidth="1"/>
    <col min="64" max="64" width="8.875" customWidth="1"/>
    <col min="65" max="65" width="13.31640625" style="4" customWidth="1"/>
    <col min="66" max="66" width="11.8359375" style="4" customWidth="1"/>
    <col min="67" max="67" width="9.81640625" style="4" customWidth="1"/>
    <col min="68" max="68" width="3.62890625" style="4" customWidth="1"/>
    <col min="69" max="69" width="11.8359375" style="4" customWidth="1"/>
    <col min="70" max="70" width="12.23828125" style="4" customWidth="1"/>
    <col min="71" max="71" width="9.01171875" customWidth="1"/>
    <col min="72" max="72" width="12.64453125" customWidth="1"/>
    <col min="73" max="73" width="13.31640625" customWidth="1"/>
    <col min="74" max="74" width="9.81640625" hidden="1" customWidth="1"/>
    <col min="75" max="75" width="2.95703125" customWidth="1"/>
    <col min="76" max="76" width="10.89453125" customWidth="1"/>
    <col min="77" max="77" width="11.1640625" customWidth="1"/>
    <col min="78" max="89" width="9.01171875" customWidth="1"/>
    <col min="90" max="16384" width="9.01171875" hidden="1"/>
  </cols>
  <sheetData>
    <row r="1" spans="2:77" ht="15.75" thickBot="1" x14ac:dyDescent="0.25">
      <c r="B1" s="184"/>
      <c r="BV1" s="283" t="s">
        <v>242</v>
      </c>
    </row>
    <row r="2" spans="2:77" ht="15.75" thickBot="1" x14ac:dyDescent="0.25">
      <c r="G2" s="502" t="s">
        <v>212</v>
      </c>
      <c r="H2" s="503"/>
      <c r="I2" s="503"/>
      <c r="J2" s="503"/>
      <c r="K2" s="503"/>
      <c r="L2" s="503"/>
      <c r="M2" s="503"/>
      <c r="N2" s="503"/>
      <c r="O2" s="503"/>
      <c r="P2" s="504"/>
      <c r="R2" s="505" t="s">
        <v>161</v>
      </c>
      <c r="S2" s="505"/>
      <c r="T2" s="505"/>
      <c r="U2" s="506"/>
      <c r="V2" s="195">
        <f>'الخطة العلاجية '!T3:V3</f>
        <v>0</v>
      </c>
      <c r="BM2" s="291" t="s">
        <v>244</v>
      </c>
      <c r="BN2" s="273">
        <f>'الترتيب حسب الفقرات'!AA5</f>
        <v>0</v>
      </c>
      <c r="BQ2" s="291" t="s">
        <v>243</v>
      </c>
      <c r="BR2" s="273">
        <f>'الترتيب حسب النسبة المئوية'!L18</f>
        <v>0</v>
      </c>
      <c r="BT2" s="304"/>
      <c r="BU2" s="304"/>
      <c r="BV2" s="306" t="s">
        <v>240</v>
      </c>
      <c r="BW2" s="304"/>
      <c r="BX2" s="304"/>
      <c r="BY2" s="304"/>
    </row>
    <row r="3" spans="2:77" ht="15.75" thickBot="1" x14ac:dyDescent="0.25">
      <c r="Y3" s="502" t="s">
        <v>235</v>
      </c>
      <c r="Z3" s="503"/>
      <c r="AA3" s="503"/>
      <c r="AB3" s="503"/>
      <c r="AC3" s="504"/>
      <c r="BT3" s="304"/>
      <c r="BU3" s="499" t="s">
        <v>252</v>
      </c>
      <c r="BV3" s="499"/>
      <c r="BW3" s="499"/>
      <c r="BX3" s="499"/>
      <c r="BY3" s="304"/>
    </row>
    <row r="4" spans="2:77" ht="36" customHeight="1" thickBot="1" x14ac:dyDescent="0.25">
      <c r="B4" s="485" t="s">
        <v>60</v>
      </c>
      <c r="C4" s="487" t="s">
        <v>213</v>
      </c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9"/>
      <c r="W4" s="493" t="s">
        <v>162</v>
      </c>
      <c r="X4" s="188"/>
      <c r="Y4" s="495" t="s">
        <v>4</v>
      </c>
      <c r="Z4" s="497" t="s">
        <v>91</v>
      </c>
      <c r="AA4" s="507" t="s">
        <v>193</v>
      </c>
      <c r="AB4" s="509" t="s">
        <v>195</v>
      </c>
      <c r="AC4" s="507" t="s">
        <v>194</v>
      </c>
      <c r="BI4" s="511" t="s">
        <v>246</v>
      </c>
      <c r="BJ4" s="511"/>
      <c r="BK4" s="511"/>
      <c r="BL4" s="290" t="s">
        <v>245</v>
      </c>
      <c r="BM4" s="293" t="s">
        <v>194</v>
      </c>
      <c r="BN4" s="288" t="s">
        <v>92</v>
      </c>
      <c r="BO4" s="415"/>
      <c r="BQ4" s="292" t="s">
        <v>193</v>
      </c>
      <c r="BR4" s="289" t="s">
        <v>139</v>
      </c>
      <c r="BS4" s="290" t="s">
        <v>245</v>
      </c>
      <c r="BT4" s="305" t="s">
        <v>193</v>
      </c>
      <c r="BU4" s="301" t="s">
        <v>194</v>
      </c>
      <c r="BW4" s="304"/>
      <c r="BX4" s="305" t="s">
        <v>193</v>
      </c>
      <c r="BY4" s="301" t="s">
        <v>194</v>
      </c>
    </row>
    <row r="5" spans="2:77" ht="15" customHeight="1" thickBot="1" x14ac:dyDescent="0.25">
      <c r="B5" s="486"/>
      <c r="C5" s="490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2"/>
      <c r="W5" s="494"/>
      <c r="X5" s="188"/>
      <c r="Y5" s="496"/>
      <c r="Z5" s="498"/>
      <c r="AA5" s="508"/>
      <c r="AB5" s="510"/>
      <c r="AC5" s="508"/>
      <c r="AL5">
        <v>1</v>
      </c>
      <c r="AM5">
        <v>2</v>
      </c>
      <c r="AN5">
        <v>3</v>
      </c>
      <c r="AO5">
        <v>4</v>
      </c>
      <c r="AP5">
        <v>5</v>
      </c>
      <c r="AQ5">
        <v>6</v>
      </c>
      <c r="AR5">
        <v>7</v>
      </c>
      <c r="AS5">
        <v>8</v>
      </c>
      <c r="AT5">
        <v>9</v>
      </c>
      <c r="AU5">
        <v>10</v>
      </c>
      <c r="AV5">
        <v>11</v>
      </c>
      <c r="AW5">
        <v>12</v>
      </c>
      <c r="AX5">
        <v>13</v>
      </c>
      <c r="AY5">
        <v>14</v>
      </c>
      <c r="AZ5">
        <v>15</v>
      </c>
      <c r="BA5">
        <v>16</v>
      </c>
      <c r="BB5">
        <v>17</v>
      </c>
      <c r="BC5">
        <v>18</v>
      </c>
      <c r="BD5">
        <v>19</v>
      </c>
      <c r="BE5">
        <v>20</v>
      </c>
      <c r="BH5" s="4" t="s">
        <v>1</v>
      </c>
      <c r="BI5" s="322"/>
      <c r="BJ5" s="283" t="s">
        <v>242</v>
      </c>
      <c r="BK5" s="284" t="s">
        <v>241</v>
      </c>
      <c r="BO5" s="4" t="s">
        <v>303</v>
      </c>
      <c r="BT5" s="501" t="s">
        <v>253</v>
      </c>
      <c r="BU5" s="501"/>
      <c r="BV5" s="304"/>
      <c r="BW5" s="304"/>
      <c r="BX5" s="500" t="s">
        <v>254</v>
      </c>
      <c r="BY5" s="500"/>
    </row>
    <row r="6" spans="2:77" x14ac:dyDescent="0.2">
      <c r="B6" s="192">
        <f>'ادخال البيانات'!A7</f>
        <v>0</v>
      </c>
      <c r="C6" s="192" t="str">
        <f>'ادخال البيانات'!AP7</f>
        <v/>
      </c>
      <c r="D6" s="192" t="str">
        <f>'ادخال البيانات'!AQ7</f>
        <v/>
      </c>
      <c r="E6" s="192" t="str">
        <f>'ادخال البيانات'!AR7</f>
        <v/>
      </c>
      <c r="F6" s="192" t="str">
        <f>'ادخال البيانات'!AS7</f>
        <v/>
      </c>
      <c r="G6" s="192" t="str">
        <f>'ادخال البيانات'!AT7</f>
        <v/>
      </c>
      <c r="H6" s="192" t="str">
        <f>'ادخال البيانات'!AU7</f>
        <v/>
      </c>
      <c r="I6" s="192" t="str">
        <f>'ادخال البيانات'!AV7</f>
        <v/>
      </c>
      <c r="J6" s="192" t="str">
        <f>'ادخال البيانات'!AW7</f>
        <v/>
      </c>
      <c r="K6" s="192" t="str">
        <f>'ادخال البيانات'!AX7</f>
        <v/>
      </c>
      <c r="L6" s="192" t="str">
        <f>'ادخال البيانات'!AY7</f>
        <v/>
      </c>
      <c r="M6" s="192" t="str">
        <f>'ادخال البيانات'!AZ7</f>
        <v/>
      </c>
      <c r="N6" s="192" t="str">
        <f>'ادخال البيانات'!BA7</f>
        <v/>
      </c>
      <c r="O6" s="192" t="str">
        <f>'ادخال البيانات'!BB7</f>
        <v/>
      </c>
      <c r="P6" s="192" t="str">
        <f>'ادخال البيانات'!BC7</f>
        <v/>
      </c>
      <c r="Q6" s="192" t="str">
        <f>'ادخال البيانات'!BD7</f>
        <v/>
      </c>
      <c r="R6" s="192" t="str">
        <f>'ادخال البيانات'!BE7</f>
        <v/>
      </c>
      <c r="S6" s="192" t="str">
        <f>'ادخال البيانات'!BF7</f>
        <v/>
      </c>
      <c r="T6" s="192" t="str">
        <f>'ادخال البيانات'!BG7</f>
        <v/>
      </c>
      <c r="U6" s="192" t="str">
        <f>'ادخال البيانات'!BH7</f>
        <v/>
      </c>
      <c r="V6" s="193" t="str">
        <f>'ادخال البيانات'!BI7</f>
        <v/>
      </c>
      <c r="W6" s="189">
        <f>COUNTIF(C6:V6,"&gt;0")</f>
        <v>0</v>
      </c>
      <c r="Y6" s="185">
        <v>1</v>
      </c>
      <c r="Z6" s="6">
        <f>AL6</f>
        <v>0</v>
      </c>
      <c r="AA6" s="6">
        <f>'الترتيب حسب النسبة المئوية'!$L$18-Z6</f>
        <v>0</v>
      </c>
      <c r="AB6" s="222" t="e">
        <f>Z6/'الترتيب حسب النسبة المئوية'!$L$18</f>
        <v>#DIV/0!</v>
      </c>
      <c r="AC6" s="223" t="e">
        <f>AA6/'الترتيب حسب النسبة المئوية'!$L$18</f>
        <v>#DIV/0!</v>
      </c>
      <c r="AL6">
        <f t="shared" ref="AL6:BE6" si="0">COUNTIF($C$6:$V$143,AL5)</f>
        <v>0</v>
      </c>
      <c r="AM6">
        <f t="shared" si="0"/>
        <v>0</v>
      </c>
      <c r="AN6">
        <f t="shared" si="0"/>
        <v>0</v>
      </c>
      <c r="AO6">
        <f t="shared" si="0"/>
        <v>0</v>
      </c>
      <c r="AP6">
        <f t="shared" si="0"/>
        <v>0</v>
      </c>
      <c r="AQ6">
        <f t="shared" si="0"/>
        <v>0</v>
      </c>
      <c r="AR6">
        <f t="shared" si="0"/>
        <v>0</v>
      </c>
      <c r="AS6">
        <f t="shared" si="0"/>
        <v>0</v>
      </c>
      <c r="AT6">
        <f t="shared" si="0"/>
        <v>0</v>
      </c>
      <c r="AU6">
        <f t="shared" si="0"/>
        <v>0</v>
      </c>
      <c r="AV6">
        <f t="shared" si="0"/>
        <v>0</v>
      </c>
      <c r="AW6">
        <f t="shared" si="0"/>
        <v>0</v>
      </c>
      <c r="AX6">
        <f t="shared" si="0"/>
        <v>0</v>
      </c>
      <c r="AY6">
        <f t="shared" si="0"/>
        <v>0</v>
      </c>
      <c r="AZ6">
        <f t="shared" si="0"/>
        <v>0</v>
      </c>
      <c r="BA6">
        <f t="shared" si="0"/>
        <v>0</v>
      </c>
      <c r="BB6">
        <f t="shared" si="0"/>
        <v>0</v>
      </c>
      <c r="BC6">
        <f t="shared" si="0"/>
        <v>0</v>
      </c>
      <c r="BD6">
        <f t="shared" si="0"/>
        <v>0</v>
      </c>
      <c r="BE6">
        <f t="shared" si="0"/>
        <v>0</v>
      </c>
      <c r="BG6" s="1" t="e">
        <f>BO6</f>
        <v>#VALUE!</v>
      </c>
      <c r="BH6" s="287">
        <v>1</v>
      </c>
      <c r="BI6">
        <f>مهارات!C5</f>
        <v>0</v>
      </c>
      <c r="BJ6" t="s">
        <v>240</v>
      </c>
      <c r="BL6" s="287">
        <v>1</v>
      </c>
      <c r="BM6" s="218" t="str">
        <f>IF(BL6&gt;$BN$2,"",AC6)</f>
        <v/>
      </c>
      <c r="BN6" s="218" t="str">
        <f>IF(BL6&gt;$BN$2,"",AB6)</f>
        <v/>
      </c>
      <c r="BO6" s="4" t="e">
        <f>RANK(BM6,$BM$6:$BM$25,0)+COUNTIF($BM$6:BM6,BM6)-1</f>
        <v>#VALUE!</v>
      </c>
      <c r="BQ6" s="6" t="str">
        <f>IF(BL6&gt;$BN$2,"",AA6)</f>
        <v/>
      </c>
      <c r="BR6" s="6" t="str">
        <f>IF(BL6&gt;$BN$2,"",Z6)</f>
        <v/>
      </c>
      <c r="BS6" s="287">
        <f>BL6</f>
        <v>1</v>
      </c>
      <c r="BT6" s="303" t="str">
        <f>BQ6</f>
        <v/>
      </c>
      <c r="BU6" s="308" t="str">
        <f>BM6</f>
        <v/>
      </c>
      <c r="BX6" s="310">
        <v>6</v>
      </c>
      <c r="BY6" s="307" t="e">
        <f>IF(BX6="","",BX6/$BR$2)</f>
        <v>#DIV/0!</v>
      </c>
    </row>
    <row r="7" spans="2:77" x14ac:dyDescent="0.2">
      <c r="B7" s="186">
        <f>'ادخال البيانات'!A8</f>
        <v>0</v>
      </c>
      <c r="C7" s="186" t="str">
        <f>'ادخال البيانات'!AP8</f>
        <v/>
      </c>
      <c r="D7" s="186" t="str">
        <f>'ادخال البيانات'!AQ8</f>
        <v/>
      </c>
      <c r="E7" s="186" t="str">
        <f>'ادخال البيانات'!AR8</f>
        <v/>
      </c>
      <c r="F7" s="186" t="str">
        <f>'ادخال البيانات'!AS8</f>
        <v/>
      </c>
      <c r="G7" s="186" t="str">
        <f>'ادخال البيانات'!AT8</f>
        <v/>
      </c>
      <c r="H7" s="186" t="str">
        <f>'ادخال البيانات'!AU8</f>
        <v/>
      </c>
      <c r="I7" s="186" t="str">
        <f>'ادخال البيانات'!AV8</f>
        <v/>
      </c>
      <c r="J7" s="186" t="str">
        <f>'ادخال البيانات'!AW8</f>
        <v/>
      </c>
      <c r="K7" s="186" t="str">
        <f>'ادخال البيانات'!AX8</f>
        <v/>
      </c>
      <c r="L7" s="186" t="str">
        <f>'ادخال البيانات'!AY8</f>
        <v/>
      </c>
      <c r="M7" s="186" t="str">
        <f>'ادخال البيانات'!AZ8</f>
        <v/>
      </c>
      <c r="N7" s="186" t="str">
        <f>'ادخال البيانات'!BA8</f>
        <v/>
      </c>
      <c r="O7" s="186" t="str">
        <f>'ادخال البيانات'!BB8</f>
        <v/>
      </c>
      <c r="P7" s="186" t="str">
        <f>'ادخال البيانات'!BC8</f>
        <v/>
      </c>
      <c r="Q7" s="186" t="str">
        <f>'ادخال البيانات'!BD8</f>
        <v/>
      </c>
      <c r="R7" s="186" t="str">
        <f>'ادخال البيانات'!BE8</f>
        <v/>
      </c>
      <c r="S7" s="186" t="str">
        <f>'ادخال البيانات'!BF8</f>
        <v/>
      </c>
      <c r="T7" s="186" t="str">
        <f>'ادخال البيانات'!BG8</f>
        <v/>
      </c>
      <c r="U7" s="186" t="str">
        <f>'ادخال البيانات'!BH8</f>
        <v/>
      </c>
      <c r="V7" s="187" t="str">
        <f>'ادخال البيانات'!BI8</f>
        <v/>
      </c>
      <c r="W7" s="200">
        <f t="shared" ref="W7:W70" si="1">COUNTIF(C7:V7,"&gt;0")</f>
        <v>0</v>
      </c>
      <c r="Y7" s="219">
        <v>2</v>
      </c>
      <c r="Z7" s="220">
        <f>AM6</f>
        <v>0</v>
      </c>
      <c r="AA7" s="220">
        <f>'الترتيب حسب النسبة المئوية'!$L$18-Z7</f>
        <v>0</v>
      </c>
      <c r="AB7" s="224" t="e">
        <f>Z7/'الترتيب حسب النسبة المئوية'!$L$18</f>
        <v>#DIV/0!</v>
      </c>
      <c r="AC7" s="225" t="e">
        <f>AA7/'الترتيب حسب النسبة المئوية'!$L$18</f>
        <v>#DIV/0!</v>
      </c>
      <c r="BG7" s="1" t="e">
        <f t="shared" ref="BG7:BG25" si="2">BO7</f>
        <v>#VALUE!</v>
      </c>
      <c r="BH7" s="287">
        <v>2</v>
      </c>
      <c r="BI7">
        <f>مهارات!C6</f>
        <v>0</v>
      </c>
      <c r="BJ7" t="s">
        <v>240</v>
      </c>
      <c r="BL7" s="287">
        <v>2</v>
      </c>
      <c r="BM7" s="218" t="str">
        <f t="shared" ref="BM7:BM25" si="3">IF(BL7&gt;$BN$2,"",AC7)</f>
        <v/>
      </c>
      <c r="BN7" s="218" t="str">
        <f t="shared" ref="BN7:BN25" si="4">IF(BL7&gt;$BN$2,"",AB7)</f>
        <v/>
      </c>
      <c r="BO7" s="4" t="e">
        <f>RANK(BM7,$BM$6:$BM$25,0)+COUNTIF($BM$6:BM7,BM7)-1</f>
        <v>#VALUE!</v>
      </c>
      <c r="BQ7" s="6" t="str">
        <f t="shared" ref="BQ7:BQ25" si="5">IF(BL7&gt;$BN$2,"",AA7)</f>
        <v/>
      </c>
      <c r="BR7" s="6" t="str">
        <f t="shared" ref="BR7:BR25" si="6">IF(BL7&gt;$BN$2,"",Z7)</f>
        <v/>
      </c>
      <c r="BS7" s="287">
        <f t="shared" ref="BS7:BS25" si="7">BL7</f>
        <v>2</v>
      </c>
      <c r="BT7" s="302" t="str">
        <f t="shared" ref="BT7:BT25" si="8">BQ7</f>
        <v/>
      </c>
      <c r="BU7" s="309" t="str">
        <f t="shared" ref="BU7:BU25" si="9">BM7</f>
        <v/>
      </c>
      <c r="BX7" s="232">
        <v>6</v>
      </c>
      <c r="BY7" s="307" t="e">
        <f t="shared" ref="BY7:BY25" si="10">IF(BX7="","",BX7/$BR$2)</f>
        <v>#DIV/0!</v>
      </c>
    </row>
    <row r="8" spans="2:77" x14ac:dyDescent="0.2">
      <c r="B8" s="6">
        <f>'ادخال البيانات'!A9</f>
        <v>0</v>
      </c>
      <c r="C8" s="6" t="str">
        <f>'ادخال البيانات'!AP9</f>
        <v/>
      </c>
      <c r="D8" s="6" t="str">
        <f>'ادخال البيانات'!AQ9</f>
        <v/>
      </c>
      <c r="E8" s="6" t="str">
        <f>'ادخال البيانات'!AR9</f>
        <v/>
      </c>
      <c r="F8" s="6" t="str">
        <f>'ادخال البيانات'!AS9</f>
        <v/>
      </c>
      <c r="G8" s="6" t="str">
        <f>'ادخال البيانات'!AT9</f>
        <v/>
      </c>
      <c r="H8" s="6" t="str">
        <f>'ادخال البيانات'!AU9</f>
        <v/>
      </c>
      <c r="I8" s="6" t="str">
        <f>'ادخال البيانات'!AV9</f>
        <v/>
      </c>
      <c r="J8" s="6" t="str">
        <f>'ادخال البيانات'!AW9</f>
        <v/>
      </c>
      <c r="K8" s="6" t="str">
        <f>'ادخال البيانات'!AX9</f>
        <v/>
      </c>
      <c r="L8" s="6" t="str">
        <f>'ادخال البيانات'!AY9</f>
        <v/>
      </c>
      <c r="M8" s="6" t="str">
        <f>'ادخال البيانات'!AZ9</f>
        <v/>
      </c>
      <c r="N8" s="6" t="str">
        <f>'ادخال البيانات'!BA9</f>
        <v/>
      </c>
      <c r="O8" s="6" t="str">
        <f>'ادخال البيانات'!BB9</f>
        <v/>
      </c>
      <c r="P8" s="6" t="str">
        <f>'ادخال البيانات'!BC9</f>
        <v/>
      </c>
      <c r="Q8" s="6" t="str">
        <f>'ادخال البيانات'!BD9</f>
        <v/>
      </c>
      <c r="R8" s="6" t="str">
        <f>'ادخال البيانات'!BE9</f>
        <v/>
      </c>
      <c r="S8" s="6" t="str">
        <f>'ادخال البيانات'!BF9</f>
        <v/>
      </c>
      <c r="T8" s="6" t="str">
        <f>'ادخال البيانات'!BG9</f>
        <v/>
      </c>
      <c r="U8" s="6" t="str">
        <f>'ادخال البيانات'!BH9</f>
        <v/>
      </c>
      <c r="V8" s="183" t="str">
        <f>'ادخال البيانات'!BI9</f>
        <v/>
      </c>
      <c r="W8" s="190">
        <f t="shared" si="1"/>
        <v>0</v>
      </c>
      <c r="Y8" s="185">
        <v>3</v>
      </c>
      <c r="Z8" s="6">
        <f>AN6</f>
        <v>0</v>
      </c>
      <c r="AA8" s="6">
        <f>'الترتيب حسب النسبة المئوية'!$L$18-Z8</f>
        <v>0</v>
      </c>
      <c r="AB8" s="222" t="e">
        <f>Z8/'الترتيب حسب النسبة المئوية'!$L$18</f>
        <v>#DIV/0!</v>
      </c>
      <c r="AC8" s="223" t="e">
        <f>AA8/'الترتيب حسب النسبة المئوية'!$L$18</f>
        <v>#DIV/0!</v>
      </c>
      <c r="BG8" s="1" t="e">
        <f t="shared" si="2"/>
        <v>#VALUE!</v>
      </c>
      <c r="BH8" s="287">
        <v>3</v>
      </c>
      <c r="BI8">
        <f>مهارات!C7</f>
        <v>0</v>
      </c>
      <c r="BJ8" t="s">
        <v>240</v>
      </c>
      <c r="BL8" s="287">
        <v>3</v>
      </c>
      <c r="BM8" s="218" t="str">
        <f t="shared" si="3"/>
        <v/>
      </c>
      <c r="BN8" s="218" t="str">
        <f t="shared" si="4"/>
        <v/>
      </c>
      <c r="BO8" s="4" t="e">
        <f>RANK(BM8,$BM$6:$BM$25,0)+COUNTIF($BM$6:BM8,BM8)-1</f>
        <v>#VALUE!</v>
      </c>
      <c r="BQ8" s="6" t="str">
        <f t="shared" si="5"/>
        <v/>
      </c>
      <c r="BR8" s="6" t="str">
        <f t="shared" si="6"/>
        <v/>
      </c>
      <c r="BS8" s="287">
        <f t="shared" si="7"/>
        <v>3</v>
      </c>
      <c r="BT8" s="302" t="str">
        <f t="shared" si="8"/>
        <v/>
      </c>
      <c r="BU8" s="309" t="str">
        <f t="shared" si="9"/>
        <v/>
      </c>
      <c r="BX8" s="232">
        <v>6</v>
      </c>
      <c r="BY8" s="307" t="e">
        <f t="shared" si="10"/>
        <v>#DIV/0!</v>
      </c>
    </row>
    <row r="9" spans="2:77" x14ac:dyDescent="0.2">
      <c r="B9" s="186">
        <f>'ادخال البيانات'!A10</f>
        <v>0</v>
      </c>
      <c r="C9" s="186" t="str">
        <f>'ادخال البيانات'!AP10</f>
        <v/>
      </c>
      <c r="D9" s="186" t="str">
        <f>'ادخال البيانات'!AQ10</f>
        <v/>
      </c>
      <c r="E9" s="186" t="str">
        <f>'ادخال البيانات'!AR10</f>
        <v/>
      </c>
      <c r="F9" s="186" t="str">
        <f>'ادخال البيانات'!AS10</f>
        <v/>
      </c>
      <c r="G9" s="186" t="str">
        <f>'ادخال البيانات'!AT10</f>
        <v/>
      </c>
      <c r="H9" s="186" t="str">
        <f>'ادخال البيانات'!AU10</f>
        <v/>
      </c>
      <c r="I9" s="186" t="str">
        <f>'ادخال البيانات'!AV10</f>
        <v/>
      </c>
      <c r="J9" s="186" t="str">
        <f>'ادخال البيانات'!AW10</f>
        <v/>
      </c>
      <c r="K9" s="186" t="str">
        <f>'ادخال البيانات'!AX10</f>
        <v/>
      </c>
      <c r="L9" s="186" t="str">
        <f>'ادخال البيانات'!AY10</f>
        <v/>
      </c>
      <c r="M9" s="186" t="str">
        <f>'ادخال البيانات'!AZ10</f>
        <v/>
      </c>
      <c r="N9" s="186" t="str">
        <f>'ادخال البيانات'!BA10</f>
        <v/>
      </c>
      <c r="O9" s="186" t="str">
        <f>'ادخال البيانات'!BB10</f>
        <v/>
      </c>
      <c r="P9" s="186" t="str">
        <f>'ادخال البيانات'!BC10</f>
        <v/>
      </c>
      <c r="Q9" s="186" t="str">
        <f>'ادخال البيانات'!BD10</f>
        <v/>
      </c>
      <c r="R9" s="186" t="str">
        <f>'ادخال البيانات'!BE10</f>
        <v/>
      </c>
      <c r="S9" s="186" t="str">
        <f>'ادخال البيانات'!BF10</f>
        <v/>
      </c>
      <c r="T9" s="186" t="str">
        <f>'ادخال البيانات'!BG10</f>
        <v/>
      </c>
      <c r="U9" s="186" t="str">
        <f>'ادخال البيانات'!BH10</f>
        <v/>
      </c>
      <c r="V9" s="187" t="str">
        <f>'ادخال البيانات'!BI10</f>
        <v/>
      </c>
      <c r="W9" s="200">
        <f t="shared" si="1"/>
        <v>0</v>
      </c>
      <c r="Y9" s="219">
        <v>4</v>
      </c>
      <c r="Z9" s="220">
        <f>AO6</f>
        <v>0</v>
      </c>
      <c r="AA9" s="220">
        <f>'الترتيب حسب النسبة المئوية'!$L$18-Z9</f>
        <v>0</v>
      </c>
      <c r="AB9" s="224" t="e">
        <f>Z9/'الترتيب حسب النسبة المئوية'!$L$18</f>
        <v>#DIV/0!</v>
      </c>
      <c r="AC9" s="225" t="e">
        <f>AA9/'الترتيب حسب النسبة المئوية'!$L$18</f>
        <v>#DIV/0!</v>
      </c>
      <c r="BG9" s="1" t="e">
        <f t="shared" si="2"/>
        <v>#VALUE!</v>
      </c>
      <c r="BH9" s="287">
        <v>4</v>
      </c>
      <c r="BI9">
        <f>مهارات!C8</f>
        <v>0</v>
      </c>
      <c r="BJ9" t="s">
        <v>240</v>
      </c>
      <c r="BL9" s="287">
        <v>4</v>
      </c>
      <c r="BM9" s="218" t="str">
        <f t="shared" si="3"/>
        <v/>
      </c>
      <c r="BN9" s="218" t="str">
        <f t="shared" si="4"/>
        <v/>
      </c>
      <c r="BO9" s="4" t="e">
        <f>RANK(BM9,$BM$6:$BM$25,0)+COUNTIF($BM$6:BM9,BM9)-1</f>
        <v>#VALUE!</v>
      </c>
      <c r="BQ9" s="6" t="str">
        <f t="shared" si="5"/>
        <v/>
      </c>
      <c r="BR9" s="6" t="str">
        <f t="shared" si="6"/>
        <v/>
      </c>
      <c r="BS9" s="287">
        <f t="shared" si="7"/>
        <v>4</v>
      </c>
      <c r="BT9" s="302" t="str">
        <f t="shared" si="8"/>
        <v/>
      </c>
      <c r="BU9" s="309" t="str">
        <f t="shared" si="9"/>
        <v/>
      </c>
      <c r="BX9" s="232">
        <v>6</v>
      </c>
      <c r="BY9" s="307" t="e">
        <f t="shared" si="10"/>
        <v>#DIV/0!</v>
      </c>
    </row>
    <row r="10" spans="2:77" x14ac:dyDescent="0.2">
      <c r="B10" s="6">
        <f>'ادخال البيانات'!A11</f>
        <v>0</v>
      </c>
      <c r="C10" s="6" t="str">
        <f>'ادخال البيانات'!AP11</f>
        <v/>
      </c>
      <c r="D10" s="6" t="str">
        <f>'ادخال البيانات'!AQ11</f>
        <v/>
      </c>
      <c r="E10" s="6" t="str">
        <f>'ادخال البيانات'!AR11</f>
        <v/>
      </c>
      <c r="F10" s="6" t="str">
        <f>'ادخال البيانات'!AS11</f>
        <v/>
      </c>
      <c r="G10" s="6" t="str">
        <f>'ادخال البيانات'!AT11</f>
        <v/>
      </c>
      <c r="H10" s="6" t="str">
        <f>'ادخال البيانات'!AU11</f>
        <v/>
      </c>
      <c r="I10" s="6" t="str">
        <f>'ادخال البيانات'!AV11</f>
        <v/>
      </c>
      <c r="J10" s="6" t="str">
        <f>'ادخال البيانات'!AW11</f>
        <v/>
      </c>
      <c r="K10" s="6" t="str">
        <f>'ادخال البيانات'!AX11</f>
        <v/>
      </c>
      <c r="L10" s="6" t="str">
        <f>'ادخال البيانات'!AY11</f>
        <v/>
      </c>
      <c r="M10" s="6" t="str">
        <f>'ادخال البيانات'!AZ11</f>
        <v/>
      </c>
      <c r="N10" s="6" t="str">
        <f>'ادخال البيانات'!BA11</f>
        <v/>
      </c>
      <c r="O10" s="6" t="str">
        <f>'ادخال البيانات'!BB11</f>
        <v/>
      </c>
      <c r="P10" s="6" t="str">
        <f>'ادخال البيانات'!BC11</f>
        <v/>
      </c>
      <c r="Q10" s="6" t="str">
        <f>'ادخال البيانات'!BD11</f>
        <v/>
      </c>
      <c r="R10" s="6" t="str">
        <f>'ادخال البيانات'!BE11</f>
        <v/>
      </c>
      <c r="S10" s="6" t="str">
        <f>'ادخال البيانات'!BF11</f>
        <v/>
      </c>
      <c r="T10" s="6" t="str">
        <f>'ادخال البيانات'!BG11</f>
        <v/>
      </c>
      <c r="U10" s="6" t="str">
        <f>'ادخال البيانات'!BH11</f>
        <v/>
      </c>
      <c r="V10" s="183" t="str">
        <f>'ادخال البيانات'!BI11</f>
        <v/>
      </c>
      <c r="W10" s="190">
        <f t="shared" si="1"/>
        <v>0</v>
      </c>
      <c r="Y10" s="185">
        <v>5</v>
      </c>
      <c r="Z10" s="6">
        <f>AP6</f>
        <v>0</v>
      </c>
      <c r="AA10" s="6">
        <f>'الترتيب حسب النسبة المئوية'!$L$18-Z10</f>
        <v>0</v>
      </c>
      <c r="AB10" s="222" t="e">
        <f>Z10/'الترتيب حسب النسبة المئوية'!$L$18</f>
        <v>#DIV/0!</v>
      </c>
      <c r="AC10" s="223" t="e">
        <f>AA10/'الترتيب حسب النسبة المئوية'!$L$18</f>
        <v>#DIV/0!</v>
      </c>
      <c r="BG10" s="1" t="e">
        <f t="shared" si="2"/>
        <v>#VALUE!</v>
      </c>
      <c r="BH10" s="287">
        <v>5</v>
      </c>
      <c r="BI10">
        <f>مهارات!C9</f>
        <v>0</v>
      </c>
      <c r="BJ10" t="s">
        <v>240</v>
      </c>
      <c r="BL10" s="287">
        <v>5</v>
      </c>
      <c r="BM10" s="218" t="str">
        <f t="shared" si="3"/>
        <v/>
      </c>
      <c r="BN10" s="218" t="str">
        <f t="shared" si="4"/>
        <v/>
      </c>
      <c r="BO10" s="4" t="e">
        <f>RANK(BM10,$BM$6:$BM$25,0)+COUNTIF($BM$6:BM10,BM10)-1</f>
        <v>#VALUE!</v>
      </c>
      <c r="BQ10" s="6" t="str">
        <f t="shared" si="5"/>
        <v/>
      </c>
      <c r="BR10" s="6" t="str">
        <f t="shared" si="6"/>
        <v/>
      </c>
      <c r="BS10" s="287">
        <f t="shared" si="7"/>
        <v>5</v>
      </c>
      <c r="BT10" s="302" t="str">
        <f t="shared" si="8"/>
        <v/>
      </c>
      <c r="BU10" s="309" t="str">
        <f t="shared" si="9"/>
        <v/>
      </c>
      <c r="BX10" s="232">
        <v>6</v>
      </c>
      <c r="BY10" s="307" t="e">
        <f t="shared" si="10"/>
        <v>#DIV/0!</v>
      </c>
    </row>
    <row r="11" spans="2:77" x14ac:dyDescent="0.2">
      <c r="B11" s="186">
        <f>'ادخال البيانات'!A12</f>
        <v>0</v>
      </c>
      <c r="C11" s="186" t="str">
        <f>'ادخال البيانات'!AP12</f>
        <v/>
      </c>
      <c r="D11" s="186" t="str">
        <f>'ادخال البيانات'!AQ12</f>
        <v/>
      </c>
      <c r="E11" s="186" t="str">
        <f>'ادخال البيانات'!AR12</f>
        <v/>
      </c>
      <c r="F11" s="186" t="str">
        <f>'ادخال البيانات'!AS12</f>
        <v/>
      </c>
      <c r="G11" s="186" t="str">
        <f>'ادخال البيانات'!AT12</f>
        <v/>
      </c>
      <c r="H11" s="186" t="str">
        <f>'ادخال البيانات'!AU12</f>
        <v/>
      </c>
      <c r="I11" s="186" t="str">
        <f>'ادخال البيانات'!AV12</f>
        <v/>
      </c>
      <c r="J11" s="186" t="str">
        <f>'ادخال البيانات'!AW12</f>
        <v/>
      </c>
      <c r="K11" s="186" t="str">
        <f>'ادخال البيانات'!AX12</f>
        <v/>
      </c>
      <c r="L11" s="186" t="str">
        <f>'ادخال البيانات'!AY12</f>
        <v/>
      </c>
      <c r="M11" s="186" t="str">
        <f>'ادخال البيانات'!AZ12</f>
        <v/>
      </c>
      <c r="N11" s="186" t="str">
        <f>'ادخال البيانات'!BA12</f>
        <v/>
      </c>
      <c r="O11" s="186" t="str">
        <f>'ادخال البيانات'!BB12</f>
        <v/>
      </c>
      <c r="P11" s="186" t="str">
        <f>'ادخال البيانات'!BC12</f>
        <v/>
      </c>
      <c r="Q11" s="186" t="str">
        <f>'ادخال البيانات'!BD12</f>
        <v/>
      </c>
      <c r="R11" s="186" t="str">
        <f>'ادخال البيانات'!BE12</f>
        <v/>
      </c>
      <c r="S11" s="186" t="str">
        <f>'ادخال البيانات'!BF12</f>
        <v/>
      </c>
      <c r="T11" s="186" t="str">
        <f>'ادخال البيانات'!BG12</f>
        <v/>
      </c>
      <c r="U11" s="186" t="str">
        <f>'ادخال البيانات'!BH12</f>
        <v/>
      </c>
      <c r="V11" s="187" t="str">
        <f>'ادخال البيانات'!BI12</f>
        <v/>
      </c>
      <c r="W11" s="200">
        <f t="shared" si="1"/>
        <v>0</v>
      </c>
      <c r="Y11" s="219">
        <v>6</v>
      </c>
      <c r="Z11" s="220">
        <f>AQ6</f>
        <v>0</v>
      </c>
      <c r="AA11" s="220">
        <f>'الترتيب حسب النسبة المئوية'!$L$18-Z11</f>
        <v>0</v>
      </c>
      <c r="AB11" s="224" t="e">
        <f>Z11/'الترتيب حسب النسبة المئوية'!$L$18</f>
        <v>#DIV/0!</v>
      </c>
      <c r="AC11" s="225" t="e">
        <f>AA11/'الترتيب حسب النسبة المئوية'!$L$18</f>
        <v>#DIV/0!</v>
      </c>
      <c r="BG11" s="1" t="e">
        <f t="shared" si="2"/>
        <v>#VALUE!</v>
      </c>
      <c r="BH11" s="287">
        <v>6</v>
      </c>
      <c r="BI11">
        <f>مهارات!C10</f>
        <v>0</v>
      </c>
      <c r="BJ11" t="s">
        <v>240</v>
      </c>
      <c r="BL11" s="287">
        <v>6</v>
      </c>
      <c r="BM11" s="218" t="str">
        <f t="shared" si="3"/>
        <v/>
      </c>
      <c r="BN11" s="218" t="str">
        <f t="shared" si="4"/>
        <v/>
      </c>
      <c r="BO11" s="4" t="e">
        <f>RANK(BM11,$BM$6:$BM$25,0)+COUNTIF($BM$6:BM11,BM11)-1</f>
        <v>#VALUE!</v>
      </c>
      <c r="BQ11" s="6" t="str">
        <f t="shared" si="5"/>
        <v/>
      </c>
      <c r="BR11" s="6" t="str">
        <f t="shared" si="6"/>
        <v/>
      </c>
      <c r="BS11" s="287">
        <f t="shared" si="7"/>
        <v>6</v>
      </c>
      <c r="BT11" s="302" t="str">
        <f t="shared" si="8"/>
        <v/>
      </c>
      <c r="BU11" s="309" t="str">
        <f t="shared" si="9"/>
        <v/>
      </c>
      <c r="BX11" s="232">
        <v>7</v>
      </c>
      <c r="BY11" s="307" t="e">
        <f t="shared" si="10"/>
        <v>#DIV/0!</v>
      </c>
    </row>
    <row r="12" spans="2:77" x14ac:dyDescent="0.2">
      <c r="B12" s="6">
        <f>'ادخال البيانات'!A13</f>
        <v>0</v>
      </c>
      <c r="C12" s="6" t="str">
        <f>'ادخال البيانات'!AP13</f>
        <v/>
      </c>
      <c r="D12" s="6" t="str">
        <f>'ادخال البيانات'!AQ13</f>
        <v/>
      </c>
      <c r="E12" s="6" t="str">
        <f>'ادخال البيانات'!AR13</f>
        <v/>
      </c>
      <c r="F12" s="6" t="str">
        <f>'ادخال البيانات'!AS13</f>
        <v/>
      </c>
      <c r="G12" s="6" t="str">
        <f>'ادخال البيانات'!AT13</f>
        <v/>
      </c>
      <c r="H12" s="6" t="str">
        <f>'ادخال البيانات'!AU13</f>
        <v/>
      </c>
      <c r="I12" s="6" t="str">
        <f>'ادخال البيانات'!AV13</f>
        <v/>
      </c>
      <c r="J12" s="6" t="str">
        <f>'ادخال البيانات'!AW13</f>
        <v/>
      </c>
      <c r="K12" s="6" t="str">
        <f>'ادخال البيانات'!AX13</f>
        <v/>
      </c>
      <c r="L12" s="6" t="str">
        <f>'ادخال البيانات'!AY13</f>
        <v/>
      </c>
      <c r="M12" s="6" t="str">
        <f>'ادخال البيانات'!AZ13</f>
        <v/>
      </c>
      <c r="N12" s="6" t="str">
        <f>'ادخال البيانات'!BA13</f>
        <v/>
      </c>
      <c r="O12" s="6" t="str">
        <f>'ادخال البيانات'!BB13</f>
        <v/>
      </c>
      <c r="P12" s="6" t="str">
        <f>'ادخال البيانات'!BC13</f>
        <v/>
      </c>
      <c r="Q12" s="6" t="str">
        <f>'ادخال البيانات'!BD13</f>
        <v/>
      </c>
      <c r="R12" s="6" t="str">
        <f>'ادخال البيانات'!BE13</f>
        <v/>
      </c>
      <c r="S12" s="6" t="str">
        <f>'ادخال البيانات'!BF13</f>
        <v/>
      </c>
      <c r="T12" s="6" t="str">
        <f>'ادخال البيانات'!BG13</f>
        <v/>
      </c>
      <c r="U12" s="6" t="str">
        <f>'ادخال البيانات'!BH13</f>
        <v/>
      </c>
      <c r="V12" s="183" t="str">
        <f>'ادخال البيانات'!BI13</f>
        <v/>
      </c>
      <c r="W12" s="190">
        <f t="shared" si="1"/>
        <v>0</v>
      </c>
      <c r="Y12" s="185">
        <v>7</v>
      </c>
      <c r="Z12" s="6">
        <f>AR6</f>
        <v>0</v>
      </c>
      <c r="AA12" s="6">
        <f>'الترتيب حسب النسبة المئوية'!$L$18-Z12</f>
        <v>0</v>
      </c>
      <c r="AB12" s="222" t="e">
        <f>Z12/'الترتيب حسب النسبة المئوية'!$L$18</f>
        <v>#DIV/0!</v>
      </c>
      <c r="AC12" s="223" t="e">
        <f>AA12/'الترتيب حسب النسبة المئوية'!$L$18</f>
        <v>#DIV/0!</v>
      </c>
      <c r="BG12" s="1" t="e">
        <f t="shared" si="2"/>
        <v>#VALUE!</v>
      </c>
      <c r="BH12" s="287">
        <v>7</v>
      </c>
      <c r="BI12">
        <f>مهارات!C11</f>
        <v>0</v>
      </c>
      <c r="BJ12" t="s">
        <v>240</v>
      </c>
      <c r="BL12" s="287">
        <v>7</v>
      </c>
      <c r="BM12" s="218" t="str">
        <f t="shared" si="3"/>
        <v/>
      </c>
      <c r="BN12" s="218" t="str">
        <f t="shared" si="4"/>
        <v/>
      </c>
      <c r="BO12" s="4" t="e">
        <f>RANK(BM12,$BM$6:$BM$25,0)+COUNTIF($BM$6:BM12,BM12)-1</f>
        <v>#VALUE!</v>
      </c>
      <c r="BQ12" s="6" t="str">
        <f t="shared" si="5"/>
        <v/>
      </c>
      <c r="BR12" s="6" t="str">
        <f t="shared" si="6"/>
        <v/>
      </c>
      <c r="BS12" s="287">
        <f t="shared" si="7"/>
        <v>7</v>
      </c>
      <c r="BT12" s="302" t="str">
        <f t="shared" si="8"/>
        <v/>
      </c>
      <c r="BU12" s="309" t="str">
        <f t="shared" si="9"/>
        <v/>
      </c>
      <c r="BX12" s="232">
        <v>1</v>
      </c>
      <c r="BY12" s="307" t="e">
        <f t="shared" si="10"/>
        <v>#DIV/0!</v>
      </c>
    </row>
    <row r="13" spans="2:77" x14ac:dyDescent="0.2">
      <c r="B13" s="186">
        <f>'ادخال البيانات'!A14</f>
        <v>0</v>
      </c>
      <c r="C13" s="186" t="str">
        <f>'ادخال البيانات'!AP14</f>
        <v/>
      </c>
      <c r="D13" s="186" t="str">
        <f>'ادخال البيانات'!AQ14</f>
        <v/>
      </c>
      <c r="E13" s="186" t="str">
        <f>'ادخال البيانات'!AR14</f>
        <v/>
      </c>
      <c r="F13" s="186" t="str">
        <f>'ادخال البيانات'!AS14</f>
        <v/>
      </c>
      <c r="G13" s="186" t="str">
        <f>'ادخال البيانات'!AT14</f>
        <v/>
      </c>
      <c r="H13" s="186" t="str">
        <f>'ادخال البيانات'!AU14</f>
        <v/>
      </c>
      <c r="I13" s="186" t="str">
        <f>'ادخال البيانات'!AV14</f>
        <v/>
      </c>
      <c r="J13" s="186" t="str">
        <f>'ادخال البيانات'!AW14</f>
        <v/>
      </c>
      <c r="K13" s="186" t="str">
        <f>'ادخال البيانات'!AX14</f>
        <v/>
      </c>
      <c r="L13" s="186" t="str">
        <f>'ادخال البيانات'!AY14</f>
        <v/>
      </c>
      <c r="M13" s="186" t="str">
        <f>'ادخال البيانات'!AZ14</f>
        <v/>
      </c>
      <c r="N13" s="186" t="str">
        <f>'ادخال البيانات'!BA14</f>
        <v/>
      </c>
      <c r="O13" s="186" t="str">
        <f>'ادخال البيانات'!BB14</f>
        <v/>
      </c>
      <c r="P13" s="186" t="str">
        <f>'ادخال البيانات'!BC14</f>
        <v/>
      </c>
      <c r="Q13" s="186" t="str">
        <f>'ادخال البيانات'!BD14</f>
        <v/>
      </c>
      <c r="R13" s="186" t="str">
        <f>'ادخال البيانات'!BE14</f>
        <v/>
      </c>
      <c r="S13" s="186" t="str">
        <f>'ادخال البيانات'!BF14</f>
        <v/>
      </c>
      <c r="T13" s="186" t="str">
        <f>'ادخال البيانات'!BG14</f>
        <v/>
      </c>
      <c r="U13" s="186" t="str">
        <f>'ادخال البيانات'!BH14</f>
        <v/>
      </c>
      <c r="V13" s="187" t="str">
        <f>'ادخال البيانات'!BI14</f>
        <v/>
      </c>
      <c r="W13" s="200">
        <f t="shared" si="1"/>
        <v>0</v>
      </c>
      <c r="Y13" s="221">
        <v>8</v>
      </c>
      <c r="Z13" s="220">
        <f>AS6</f>
        <v>0</v>
      </c>
      <c r="AA13" s="220">
        <f>'الترتيب حسب النسبة المئوية'!$L$18-Z13</f>
        <v>0</v>
      </c>
      <c r="AB13" s="224" t="e">
        <f>Z13/'الترتيب حسب النسبة المئوية'!$L$18</f>
        <v>#DIV/0!</v>
      </c>
      <c r="AC13" s="225" t="e">
        <f>AA13/'الترتيب حسب النسبة المئوية'!$L$18</f>
        <v>#DIV/0!</v>
      </c>
      <c r="BG13" s="1" t="e">
        <f t="shared" si="2"/>
        <v>#VALUE!</v>
      </c>
      <c r="BH13" s="287">
        <v>8</v>
      </c>
      <c r="BI13">
        <f>مهارات!C12</f>
        <v>0</v>
      </c>
      <c r="BJ13" t="s">
        <v>240</v>
      </c>
      <c r="BL13" s="287">
        <v>8</v>
      </c>
      <c r="BM13" s="218" t="str">
        <f t="shared" si="3"/>
        <v/>
      </c>
      <c r="BN13" s="218" t="str">
        <f t="shared" si="4"/>
        <v/>
      </c>
      <c r="BO13" s="4" t="e">
        <f>RANK(BM13,$BM$6:$BM$25,0)+COUNTIF($BM$6:BM13,BM13)-1</f>
        <v>#VALUE!</v>
      </c>
      <c r="BQ13" s="6" t="str">
        <f t="shared" si="5"/>
        <v/>
      </c>
      <c r="BR13" s="6" t="str">
        <f t="shared" si="6"/>
        <v/>
      </c>
      <c r="BS13" s="287">
        <f t="shared" si="7"/>
        <v>8</v>
      </c>
      <c r="BT13" s="302" t="str">
        <f t="shared" si="8"/>
        <v/>
      </c>
      <c r="BU13" s="309" t="str">
        <f t="shared" si="9"/>
        <v/>
      </c>
      <c r="BX13" s="232"/>
      <c r="BY13" s="307" t="str">
        <f t="shared" si="10"/>
        <v/>
      </c>
    </row>
    <row r="14" spans="2:77" x14ac:dyDescent="0.2">
      <c r="B14" s="6">
        <f>'ادخال البيانات'!A15</f>
        <v>0</v>
      </c>
      <c r="C14" s="6" t="str">
        <f>'ادخال البيانات'!AP15</f>
        <v/>
      </c>
      <c r="D14" s="6" t="str">
        <f>'ادخال البيانات'!AQ15</f>
        <v/>
      </c>
      <c r="E14" s="6" t="str">
        <f>'ادخال البيانات'!AR15</f>
        <v/>
      </c>
      <c r="F14" s="6" t="str">
        <f>'ادخال البيانات'!AS15</f>
        <v/>
      </c>
      <c r="G14" s="6" t="str">
        <f>'ادخال البيانات'!AT15</f>
        <v/>
      </c>
      <c r="H14" s="6" t="str">
        <f>'ادخال البيانات'!AU15</f>
        <v/>
      </c>
      <c r="I14" s="6" t="str">
        <f>'ادخال البيانات'!AV15</f>
        <v/>
      </c>
      <c r="J14" s="6" t="str">
        <f>'ادخال البيانات'!AW15</f>
        <v/>
      </c>
      <c r="K14" s="6" t="str">
        <f>'ادخال البيانات'!AX15</f>
        <v/>
      </c>
      <c r="L14" s="6" t="str">
        <f>'ادخال البيانات'!AY15</f>
        <v/>
      </c>
      <c r="M14" s="6" t="str">
        <f>'ادخال البيانات'!AZ15</f>
        <v/>
      </c>
      <c r="N14" s="6" t="str">
        <f>'ادخال البيانات'!BA15</f>
        <v/>
      </c>
      <c r="O14" s="6" t="str">
        <f>'ادخال البيانات'!BB15</f>
        <v/>
      </c>
      <c r="P14" s="6" t="str">
        <f>'ادخال البيانات'!BC15</f>
        <v/>
      </c>
      <c r="Q14" s="6" t="str">
        <f>'ادخال البيانات'!BD15</f>
        <v/>
      </c>
      <c r="R14" s="6" t="str">
        <f>'ادخال البيانات'!BE15</f>
        <v/>
      </c>
      <c r="S14" s="6" t="str">
        <f>'ادخال البيانات'!BF15</f>
        <v/>
      </c>
      <c r="T14" s="6" t="str">
        <f>'ادخال البيانات'!BG15</f>
        <v/>
      </c>
      <c r="U14" s="6" t="str">
        <f>'ادخال البيانات'!BH15</f>
        <v/>
      </c>
      <c r="V14" s="183" t="str">
        <f>'ادخال البيانات'!BI15</f>
        <v/>
      </c>
      <c r="W14" s="190">
        <f t="shared" si="1"/>
        <v>0</v>
      </c>
      <c r="Y14" s="185">
        <v>9</v>
      </c>
      <c r="Z14" s="6">
        <f>AT6</f>
        <v>0</v>
      </c>
      <c r="AA14" s="6">
        <f>'الترتيب حسب النسبة المئوية'!$L$18-Z14</f>
        <v>0</v>
      </c>
      <c r="AB14" s="222" t="e">
        <f>Z14/'الترتيب حسب النسبة المئوية'!$L$18</f>
        <v>#DIV/0!</v>
      </c>
      <c r="AC14" s="223" t="e">
        <f>AA14/'الترتيب حسب النسبة المئوية'!$L$18</f>
        <v>#DIV/0!</v>
      </c>
      <c r="BG14" s="1" t="e">
        <f t="shared" si="2"/>
        <v>#VALUE!</v>
      </c>
      <c r="BH14" s="287">
        <v>9</v>
      </c>
      <c r="BI14">
        <f>مهارات!C13</f>
        <v>0</v>
      </c>
      <c r="BJ14" t="s">
        <v>240</v>
      </c>
      <c r="BL14" s="287">
        <v>9</v>
      </c>
      <c r="BM14" s="218" t="str">
        <f t="shared" si="3"/>
        <v/>
      </c>
      <c r="BN14" s="218" t="str">
        <f t="shared" si="4"/>
        <v/>
      </c>
      <c r="BO14" s="4" t="e">
        <f>RANK(BM14,$BM$6:$BM$25,0)+COUNTIF($BM$6:BM14,BM14)-1</f>
        <v>#VALUE!</v>
      </c>
      <c r="BQ14" s="6" t="str">
        <f t="shared" si="5"/>
        <v/>
      </c>
      <c r="BR14" s="6" t="str">
        <f t="shared" si="6"/>
        <v/>
      </c>
      <c r="BS14" s="287">
        <f t="shared" si="7"/>
        <v>9</v>
      </c>
      <c r="BT14" s="302" t="str">
        <f t="shared" si="8"/>
        <v/>
      </c>
      <c r="BU14" s="309" t="str">
        <f t="shared" si="9"/>
        <v/>
      </c>
      <c r="BX14" s="232"/>
      <c r="BY14" s="307" t="str">
        <f t="shared" si="10"/>
        <v/>
      </c>
    </row>
    <row r="15" spans="2:77" x14ac:dyDescent="0.2">
      <c r="B15" s="186">
        <f>'ادخال البيانات'!A16</f>
        <v>0</v>
      </c>
      <c r="C15" s="186" t="str">
        <f>'ادخال البيانات'!AP16</f>
        <v/>
      </c>
      <c r="D15" s="186" t="str">
        <f>'ادخال البيانات'!AQ16</f>
        <v/>
      </c>
      <c r="E15" s="186" t="str">
        <f>'ادخال البيانات'!AR16</f>
        <v/>
      </c>
      <c r="F15" s="186" t="str">
        <f>'ادخال البيانات'!AS16</f>
        <v/>
      </c>
      <c r="G15" s="186" t="str">
        <f>'ادخال البيانات'!AT16</f>
        <v/>
      </c>
      <c r="H15" s="186" t="str">
        <f>'ادخال البيانات'!AU16</f>
        <v/>
      </c>
      <c r="I15" s="186" t="str">
        <f>'ادخال البيانات'!AV16</f>
        <v/>
      </c>
      <c r="J15" s="186" t="str">
        <f>'ادخال البيانات'!AW16</f>
        <v/>
      </c>
      <c r="K15" s="186" t="str">
        <f>'ادخال البيانات'!AX16</f>
        <v/>
      </c>
      <c r="L15" s="186" t="str">
        <f>'ادخال البيانات'!AY16</f>
        <v/>
      </c>
      <c r="M15" s="186" t="str">
        <f>'ادخال البيانات'!AZ16</f>
        <v/>
      </c>
      <c r="N15" s="186" t="str">
        <f>'ادخال البيانات'!BA16</f>
        <v/>
      </c>
      <c r="O15" s="186" t="str">
        <f>'ادخال البيانات'!BB16</f>
        <v/>
      </c>
      <c r="P15" s="186" t="str">
        <f>'ادخال البيانات'!BC16</f>
        <v/>
      </c>
      <c r="Q15" s="186" t="str">
        <f>'ادخال البيانات'!BD16</f>
        <v/>
      </c>
      <c r="R15" s="186" t="str">
        <f>'ادخال البيانات'!BE16</f>
        <v/>
      </c>
      <c r="S15" s="186" t="str">
        <f>'ادخال البيانات'!BF16</f>
        <v/>
      </c>
      <c r="T15" s="186" t="str">
        <f>'ادخال البيانات'!BG16</f>
        <v/>
      </c>
      <c r="U15" s="186" t="str">
        <f>'ادخال البيانات'!BH16</f>
        <v/>
      </c>
      <c r="V15" s="187" t="str">
        <f>'ادخال البيانات'!BI16</f>
        <v/>
      </c>
      <c r="W15" s="200">
        <f t="shared" si="1"/>
        <v>0</v>
      </c>
      <c r="Y15" s="219">
        <v>10</v>
      </c>
      <c r="Z15" s="220">
        <f>AU6</f>
        <v>0</v>
      </c>
      <c r="AA15" s="220">
        <f>'الترتيب حسب النسبة المئوية'!$L$18-Z15</f>
        <v>0</v>
      </c>
      <c r="AB15" s="224" t="e">
        <f>Z15/'الترتيب حسب النسبة المئوية'!$L$18</f>
        <v>#DIV/0!</v>
      </c>
      <c r="AC15" s="225" t="e">
        <f>AA15/'الترتيب حسب النسبة المئوية'!$L$18</f>
        <v>#DIV/0!</v>
      </c>
      <c r="BG15" s="1" t="e">
        <f t="shared" si="2"/>
        <v>#VALUE!</v>
      </c>
      <c r="BH15" s="287">
        <v>10</v>
      </c>
      <c r="BI15">
        <f>مهارات!C14</f>
        <v>0</v>
      </c>
      <c r="BJ15" t="s">
        <v>240</v>
      </c>
      <c r="BL15" s="287">
        <v>10</v>
      </c>
      <c r="BM15" s="218" t="str">
        <f t="shared" si="3"/>
        <v/>
      </c>
      <c r="BN15" s="218" t="str">
        <f t="shared" si="4"/>
        <v/>
      </c>
      <c r="BO15" s="4" t="e">
        <f>RANK(BM15,$BM$6:$BM$25,0)+COUNTIF($BM$6:BM15,BM15)-1</f>
        <v>#VALUE!</v>
      </c>
      <c r="BQ15" s="6" t="str">
        <f t="shared" si="5"/>
        <v/>
      </c>
      <c r="BR15" s="6" t="str">
        <f t="shared" si="6"/>
        <v/>
      </c>
      <c r="BS15" s="287">
        <f t="shared" si="7"/>
        <v>10</v>
      </c>
      <c r="BT15" s="302" t="str">
        <f t="shared" si="8"/>
        <v/>
      </c>
      <c r="BU15" s="309" t="str">
        <f t="shared" si="9"/>
        <v/>
      </c>
      <c r="BX15" s="232"/>
      <c r="BY15" s="307" t="str">
        <f t="shared" si="10"/>
        <v/>
      </c>
    </row>
    <row r="16" spans="2:77" x14ac:dyDescent="0.2">
      <c r="B16" s="6">
        <f>'ادخال البيانات'!A17</f>
        <v>0</v>
      </c>
      <c r="C16" s="6" t="str">
        <f>'ادخال البيانات'!AP17</f>
        <v/>
      </c>
      <c r="D16" s="6" t="str">
        <f>'ادخال البيانات'!AQ17</f>
        <v/>
      </c>
      <c r="E16" s="6" t="str">
        <f>'ادخال البيانات'!AR17</f>
        <v/>
      </c>
      <c r="F16" s="6" t="str">
        <f>'ادخال البيانات'!AS17</f>
        <v/>
      </c>
      <c r="G16" s="6" t="str">
        <f>'ادخال البيانات'!AT17</f>
        <v/>
      </c>
      <c r="H16" s="6" t="str">
        <f>'ادخال البيانات'!AU17</f>
        <v/>
      </c>
      <c r="I16" s="6" t="str">
        <f>'ادخال البيانات'!AV17</f>
        <v/>
      </c>
      <c r="J16" s="6" t="str">
        <f>'ادخال البيانات'!AW17</f>
        <v/>
      </c>
      <c r="K16" s="6" t="str">
        <f>'ادخال البيانات'!AX17</f>
        <v/>
      </c>
      <c r="L16" s="6" t="str">
        <f>'ادخال البيانات'!AY17</f>
        <v/>
      </c>
      <c r="M16" s="6" t="str">
        <f>'ادخال البيانات'!AZ17</f>
        <v/>
      </c>
      <c r="N16" s="6" t="str">
        <f>'ادخال البيانات'!BA17</f>
        <v/>
      </c>
      <c r="O16" s="6" t="str">
        <f>'ادخال البيانات'!BB17</f>
        <v/>
      </c>
      <c r="P16" s="6" t="str">
        <f>'ادخال البيانات'!BC17</f>
        <v/>
      </c>
      <c r="Q16" s="6" t="str">
        <f>'ادخال البيانات'!BD17</f>
        <v/>
      </c>
      <c r="R16" s="6" t="str">
        <f>'ادخال البيانات'!BE17</f>
        <v/>
      </c>
      <c r="S16" s="6" t="str">
        <f>'ادخال البيانات'!BF17</f>
        <v/>
      </c>
      <c r="T16" s="6" t="str">
        <f>'ادخال البيانات'!BG17</f>
        <v/>
      </c>
      <c r="U16" s="6" t="str">
        <f>'ادخال البيانات'!BH17</f>
        <v/>
      </c>
      <c r="V16" s="183" t="str">
        <f>'ادخال البيانات'!BI17</f>
        <v/>
      </c>
      <c r="W16" s="190">
        <f t="shared" si="1"/>
        <v>0</v>
      </c>
      <c r="Y16" s="185">
        <v>11</v>
      </c>
      <c r="Z16" s="6">
        <f>AV6</f>
        <v>0</v>
      </c>
      <c r="AA16" s="6">
        <f>'الترتيب حسب النسبة المئوية'!$L$18-Z16</f>
        <v>0</v>
      </c>
      <c r="AB16" s="222" t="e">
        <f>Z16/'الترتيب حسب النسبة المئوية'!$L$18</f>
        <v>#DIV/0!</v>
      </c>
      <c r="AC16" s="223" t="e">
        <f>AA16/'الترتيب حسب النسبة المئوية'!$L$18</f>
        <v>#DIV/0!</v>
      </c>
      <c r="BG16" s="1" t="e">
        <f t="shared" si="2"/>
        <v>#VALUE!</v>
      </c>
      <c r="BH16" s="287">
        <v>11</v>
      </c>
      <c r="BI16">
        <f>مهارات!C15</f>
        <v>0</v>
      </c>
      <c r="BJ16" t="s">
        <v>240</v>
      </c>
      <c r="BL16" s="287">
        <v>11</v>
      </c>
      <c r="BM16" s="218" t="str">
        <f t="shared" si="3"/>
        <v/>
      </c>
      <c r="BN16" s="218" t="str">
        <f t="shared" si="4"/>
        <v/>
      </c>
      <c r="BO16" s="4" t="e">
        <f>RANK(BM16,$BM$6:$BM$25,0)+COUNTIF($BM$6:BM16,BM16)-1</f>
        <v>#VALUE!</v>
      </c>
      <c r="BQ16" s="6" t="str">
        <f t="shared" si="5"/>
        <v/>
      </c>
      <c r="BR16" s="6" t="str">
        <f t="shared" si="6"/>
        <v/>
      </c>
      <c r="BS16" s="287">
        <f t="shared" si="7"/>
        <v>11</v>
      </c>
      <c r="BT16" s="302" t="str">
        <f t="shared" si="8"/>
        <v/>
      </c>
      <c r="BU16" s="309" t="str">
        <f t="shared" si="9"/>
        <v/>
      </c>
      <c r="BX16" s="232"/>
      <c r="BY16" s="307" t="str">
        <f t="shared" si="10"/>
        <v/>
      </c>
    </row>
    <row r="17" spans="2:77" x14ac:dyDescent="0.2">
      <c r="B17" s="186">
        <f>'ادخال البيانات'!A18</f>
        <v>0</v>
      </c>
      <c r="C17" s="186" t="str">
        <f>'ادخال البيانات'!AP18</f>
        <v/>
      </c>
      <c r="D17" s="186" t="str">
        <f>'ادخال البيانات'!AQ18</f>
        <v/>
      </c>
      <c r="E17" s="186" t="str">
        <f>'ادخال البيانات'!AR18</f>
        <v/>
      </c>
      <c r="F17" s="186" t="str">
        <f>'ادخال البيانات'!AS18</f>
        <v/>
      </c>
      <c r="G17" s="186" t="str">
        <f>'ادخال البيانات'!AT18</f>
        <v/>
      </c>
      <c r="H17" s="186" t="str">
        <f>'ادخال البيانات'!AU18</f>
        <v/>
      </c>
      <c r="I17" s="186" t="str">
        <f>'ادخال البيانات'!AV18</f>
        <v/>
      </c>
      <c r="J17" s="186" t="str">
        <f>'ادخال البيانات'!AW18</f>
        <v/>
      </c>
      <c r="K17" s="186" t="str">
        <f>'ادخال البيانات'!AX18</f>
        <v/>
      </c>
      <c r="L17" s="186" t="str">
        <f>'ادخال البيانات'!AY18</f>
        <v/>
      </c>
      <c r="M17" s="186" t="str">
        <f>'ادخال البيانات'!AZ18</f>
        <v/>
      </c>
      <c r="N17" s="186" t="str">
        <f>'ادخال البيانات'!BA18</f>
        <v/>
      </c>
      <c r="O17" s="186" t="str">
        <f>'ادخال البيانات'!BB18</f>
        <v/>
      </c>
      <c r="P17" s="186" t="str">
        <f>'ادخال البيانات'!BC18</f>
        <v/>
      </c>
      <c r="Q17" s="186" t="str">
        <f>'ادخال البيانات'!BD18</f>
        <v/>
      </c>
      <c r="R17" s="186" t="str">
        <f>'ادخال البيانات'!BE18</f>
        <v/>
      </c>
      <c r="S17" s="186" t="str">
        <f>'ادخال البيانات'!BF18</f>
        <v/>
      </c>
      <c r="T17" s="186" t="str">
        <f>'ادخال البيانات'!BG18</f>
        <v/>
      </c>
      <c r="U17" s="186" t="str">
        <f>'ادخال البيانات'!BH18</f>
        <v/>
      </c>
      <c r="V17" s="187" t="str">
        <f>'ادخال البيانات'!BI18</f>
        <v/>
      </c>
      <c r="W17" s="200">
        <f t="shared" si="1"/>
        <v>0</v>
      </c>
      <c r="Y17" s="219">
        <v>12</v>
      </c>
      <c r="Z17" s="220">
        <f>AW6</f>
        <v>0</v>
      </c>
      <c r="AA17" s="220">
        <f>'الترتيب حسب النسبة المئوية'!$L$18-Z17</f>
        <v>0</v>
      </c>
      <c r="AB17" s="224" t="e">
        <f>Z17/'الترتيب حسب النسبة المئوية'!$L$18</f>
        <v>#DIV/0!</v>
      </c>
      <c r="AC17" s="225" t="e">
        <f>AA17/'الترتيب حسب النسبة المئوية'!$L$18</f>
        <v>#DIV/0!</v>
      </c>
      <c r="BG17" s="1" t="e">
        <f t="shared" si="2"/>
        <v>#VALUE!</v>
      </c>
      <c r="BH17" s="287">
        <v>12</v>
      </c>
      <c r="BI17">
        <f>مهارات!C16</f>
        <v>0</v>
      </c>
      <c r="BJ17" t="s">
        <v>240</v>
      </c>
      <c r="BL17" s="287">
        <v>12</v>
      </c>
      <c r="BM17" s="218" t="str">
        <f t="shared" si="3"/>
        <v/>
      </c>
      <c r="BN17" s="218" t="str">
        <f t="shared" si="4"/>
        <v/>
      </c>
      <c r="BO17" s="4" t="e">
        <f>RANK(BM17,$BM$6:$BM$25,0)+COUNTIF($BM$6:BM17,BM17)-1</f>
        <v>#VALUE!</v>
      </c>
      <c r="BQ17" s="6" t="str">
        <f t="shared" si="5"/>
        <v/>
      </c>
      <c r="BR17" s="6" t="str">
        <f t="shared" si="6"/>
        <v/>
      </c>
      <c r="BS17" s="287">
        <f t="shared" si="7"/>
        <v>12</v>
      </c>
      <c r="BT17" s="302" t="str">
        <f t="shared" si="8"/>
        <v/>
      </c>
      <c r="BU17" s="309" t="str">
        <f t="shared" si="9"/>
        <v/>
      </c>
      <c r="BX17" s="232"/>
      <c r="BY17" s="307" t="str">
        <f t="shared" si="10"/>
        <v/>
      </c>
    </row>
    <row r="18" spans="2:77" x14ac:dyDescent="0.2">
      <c r="B18" s="6">
        <f>'ادخال البيانات'!A19</f>
        <v>0</v>
      </c>
      <c r="C18" s="6" t="str">
        <f>'ادخال البيانات'!AP19</f>
        <v/>
      </c>
      <c r="D18" s="6" t="str">
        <f>'ادخال البيانات'!AQ19</f>
        <v/>
      </c>
      <c r="E18" s="6" t="str">
        <f>'ادخال البيانات'!AR19</f>
        <v/>
      </c>
      <c r="F18" s="6" t="str">
        <f>'ادخال البيانات'!AS19</f>
        <v/>
      </c>
      <c r="G18" s="6" t="str">
        <f>'ادخال البيانات'!AT19</f>
        <v/>
      </c>
      <c r="H18" s="6" t="str">
        <f>'ادخال البيانات'!AU19</f>
        <v/>
      </c>
      <c r="I18" s="6" t="str">
        <f>'ادخال البيانات'!AV19</f>
        <v/>
      </c>
      <c r="J18" s="6" t="str">
        <f>'ادخال البيانات'!AW19</f>
        <v/>
      </c>
      <c r="K18" s="6" t="str">
        <f>'ادخال البيانات'!AX19</f>
        <v/>
      </c>
      <c r="L18" s="6" t="str">
        <f>'ادخال البيانات'!AY19</f>
        <v/>
      </c>
      <c r="M18" s="6" t="str">
        <f>'ادخال البيانات'!AZ19</f>
        <v/>
      </c>
      <c r="N18" s="6" t="str">
        <f>'ادخال البيانات'!BA19</f>
        <v/>
      </c>
      <c r="O18" s="6" t="str">
        <f>'ادخال البيانات'!BB19</f>
        <v/>
      </c>
      <c r="P18" s="6" t="str">
        <f>'ادخال البيانات'!BC19</f>
        <v/>
      </c>
      <c r="Q18" s="6" t="str">
        <f>'ادخال البيانات'!BD19</f>
        <v/>
      </c>
      <c r="R18" s="6" t="str">
        <f>'ادخال البيانات'!BE19</f>
        <v/>
      </c>
      <c r="S18" s="6" t="str">
        <f>'ادخال البيانات'!BF19</f>
        <v/>
      </c>
      <c r="T18" s="6" t="str">
        <f>'ادخال البيانات'!BG19</f>
        <v/>
      </c>
      <c r="U18" s="6" t="str">
        <f>'ادخال البيانات'!BH19</f>
        <v/>
      </c>
      <c r="V18" s="183" t="str">
        <f>'ادخال البيانات'!BI19</f>
        <v/>
      </c>
      <c r="W18" s="190">
        <f t="shared" si="1"/>
        <v>0</v>
      </c>
      <c r="Y18" s="185">
        <v>13</v>
      </c>
      <c r="Z18" s="6">
        <f>AX6</f>
        <v>0</v>
      </c>
      <c r="AA18" s="6">
        <f>'الترتيب حسب النسبة المئوية'!$L$18-Z18</f>
        <v>0</v>
      </c>
      <c r="AB18" s="222" t="e">
        <f>Z18/'الترتيب حسب النسبة المئوية'!$L$18</f>
        <v>#DIV/0!</v>
      </c>
      <c r="AC18" s="223" t="e">
        <f>AA18/'الترتيب حسب النسبة المئوية'!$L$18</f>
        <v>#DIV/0!</v>
      </c>
      <c r="BG18" s="1" t="e">
        <f t="shared" si="2"/>
        <v>#VALUE!</v>
      </c>
      <c r="BH18" s="287">
        <v>13</v>
      </c>
      <c r="BI18">
        <f>مهارات!C17</f>
        <v>0</v>
      </c>
      <c r="BJ18" t="s">
        <v>240</v>
      </c>
      <c r="BL18" s="287">
        <v>13</v>
      </c>
      <c r="BM18" s="218" t="str">
        <f t="shared" si="3"/>
        <v/>
      </c>
      <c r="BN18" s="218" t="str">
        <f t="shared" si="4"/>
        <v/>
      </c>
      <c r="BO18" s="4" t="e">
        <f>RANK(BM18,$BM$6:$BM$25,0)+COUNTIF($BM$6:BM18,BM18)-1</f>
        <v>#VALUE!</v>
      </c>
      <c r="BQ18" s="6" t="str">
        <f t="shared" si="5"/>
        <v/>
      </c>
      <c r="BR18" s="6" t="str">
        <f t="shared" si="6"/>
        <v/>
      </c>
      <c r="BS18" s="287">
        <f t="shared" si="7"/>
        <v>13</v>
      </c>
      <c r="BT18" s="302" t="str">
        <f t="shared" si="8"/>
        <v/>
      </c>
      <c r="BU18" s="309" t="str">
        <f t="shared" si="9"/>
        <v/>
      </c>
      <c r="BX18" s="232"/>
      <c r="BY18" s="307" t="str">
        <f t="shared" si="10"/>
        <v/>
      </c>
    </row>
    <row r="19" spans="2:77" x14ac:dyDescent="0.2">
      <c r="B19" s="186">
        <f>'ادخال البيانات'!A20</f>
        <v>0</v>
      </c>
      <c r="C19" s="186" t="str">
        <f>'ادخال البيانات'!AP20</f>
        <v/>
      </c>
      <c r="D19" s="186" t="str">
        <f>'ادخال البيانات'!AQ20</f>
        <v/>
      </c>
      <c r="E19" s="186" t="str">
        <f>'ادخال البيانات'!AR20</f>
        <v/>
      </c>
      <c r="F19" s="186" t="str">
        <f>'ادخال البيانات'!AS20</f>
        <v/>
      </c>
      <c r="G19" s="186" t="str">
        <f>'ادخال البيانات'!AT20</f>
        <v/>
      </c>
      <c r="H19" s="186" t="str">
        <f>'ادخال البيانات'!AU20</f>
        <v/>
      </c>
      <c r="I19" s="186" t="str">
        <f>'ادخال البيانات'!AV20</f>
        <v/>
      </c>
      <c r="J19" s="186" t="str">
        <f>'ادخال البيانات'!AW20</f>
        <v/>
      </c>
      <c r="K19" s="186" t="str">
        <f>'ادخال البيانات'!AX20</f>
        <v/>
      </c>
      <c r="L19" s="186" t="str">
        <f>'ادخال البيانات'!AY20</f>
        <v/>
      </c>
      <c r="M19" s="186" t="str">
        <f>'ادخال البيانات'!AZ20</f>
        <v/>
      </c>
      <c r="N19" s="186" t="str">
        <f>'ادخال البيانات'!BA20</f>
        <v/>
      </c>
      <c r="O19" s="186" t="str">
        <f>'ادخال البيانات'!BB20</f>
        <v/>
      </c>
      <c r="P19" s="186" t="str">
        <f>'ادخال البيانات'!BC20</f>
        <v/>
      </c>
      <c r="Q19" s="186" t="str">
        <f>'ادخال البيانات'!BD20</f>
        <v/>
      </c>
      <c r="R19" s="186" t="str">
        <f>'ادخال البيانات'!BE20</f>
        <v/>
      </c>
      <c r="S19" s="186" t="str">
        <f>'ادخال البيانات'!BF20</f>
        <v/>
      </c>
      <c r="T19" s="186" t="str">
        <f>'ادخال البيانات'!BG20</f>
        <v/>
      </c>
      <c r="U19" s="186" t="str">
        <f>'ادخال البيانات'!BH20</f>
        <v/>
      </c>
      <c r="V19" s="187" t="str">
        <f>'ادخال البيانات'!BI20</f>
        <v/>
      </c>
      <c r="W19" s="200">
        <f t="shared" si="1"/>
        <v>0</v>
      </c>
      <c r="Y19" s="219">
        <v>14</v>
      </c>
      <c r="Z19" s="220">
        <f>AY6</f>
        <v>0</v>
      </c>
      <c r="AA19" s="220">
        <f>'الترتيب حسب النسبة المئوية'!$L$18-Z19</f>
        <v>0</v>
      </c>
      <c r="AB19" s="224" t="e">
        <f>Z19/'الترتيب حسب النسبة المئوية'!$L$18</f>
        <v>#DIV/0!</v>
      </c>
      <c r="AC19" s="225" t="e">
        <f>AA19/'الترتيب حسب النسبة المئوية'!$L$18</f>
        <v>#DIV/0!</v>
      </c>
      <c r="BG19" s="1" t="e">
        <f t="shared" si="2"/>
        <v>#VALUE!</v>
      </c>
      <c r="BH19" s="287">
        <v>14</v>
      </c>
      <c r="BI19">
        <f>مهارات!C18</f>
        <v>0</v>
      </c>
      <c r="BJ19" t="s">
        <v>240</v>
      </c>
      <c r="BL19" s="287">
        <v>14</v>
      </c>
      <c r="BM19" s="218" t="str">
        <f t="shared" si="3"/>
        <v/>
      </c>
      <c r="BN19" s="218" t="str">
        <f t="shared" si="4"/>
        <v/>
      </c>
      <c r="BO19" s="4" t="e">
        <f>RANK(BM19,$BM$6:$BM$25,0)+COUNTIF($BM$6:BM19,BM19)-1</f>
        <v>#VALUE!</v>
      </c>
      <c r="BQ19" s="6" t="str">
        <f t="shared" si="5"/>
        <v/>
      </c>
      <c r="BR19" s="6" t="str">
        <f t="shared" si="6"/>
        <v/>
      </c>
      <c r="BS19" s="287">
        <f t="shared" si="7"/>
        <v>14</v>
      </c>
      <c r="BT19" s="302" t="str">
        <f t="shared" si="8"/>
        <v/>
      </c>
      <c r="BU19" s="309" t="str">
        <f t="shared" si="9"/>
        <v/>
      </c>
      <c r="BX19" s="232"/>
      <c r="BY19" s="307" t="str">
        <f t="shared" si="10"/>
        <v/>
      </c>
    </row>
    <row r="20" spans="2:77" x14ac:dyDescent="0.2">
      <c r="B20" s="6">
        <f>'ادخال البيانات'!A21</f>
        <v>0</v>
      </c>
      <c r="C20" s="6" t="str">
        <f>'ادخال البيانات'!AP21</f>
        <v/>
      </c>
      <c r="D20" s="6" t="str">
        <f>'ادخال البيانات'!AQ21</f>
        <v/>
      </c>
      <c r="E20" s="6" t="str">
        <f>'ادخال البيانات'!AR21</f>
        <v/>
      </c>
      <c r="F20" s="6" t="str">
        <f>'ادخال البيانات'!AS21</f>
        <v/>
      </c>
      <c r="G20" s="6" t="str">
        <f>'ادخال البيانات'!AT21</f>
        <v/>
      </c>
      <c r="H20" s="6" t="str">
        <f>'ادخال البيانات'!AU21</f>
        <v/>
      </c>
      <c r="I20" s="6" t="str">
        <f>'ادخال البيانات'!AV21</f>
        <v/>
      </c>
      <c r="J20" s="6" t="str">
        <f>'ادخال البيانات'!AW21</f>
        <v/>
      </c>
      <c r="K20" s="6" t="str">
        <f>'ادخال البيانات'!AX21</f>
        <v/>
      </c>
      <c r="L20" s="6" t="str">
        <f>'ادخال البيانات'!AY21</f>
        <v/>
      </c>
      <c r="M20" s="6" t="str">
        <f>'ادخال البيانات'!AZ21</f>
        <v/>
      </c>
      <c r="N20" s="6" t="str">
        <f>'ادخال البيانات'!BA21</f>
        <v/>
      </c>
      <c r="O20" s="6" t="str">
        <f>'ادخال البيانات'!BB21</f>
        <v/>
      </c>
      <c r="P20" s="6" t="str">
        <f>'ادخال البيانات'!BC21</f>
        <v/>
      </c>
      <c r="Q20" s="6" t="str">
        <f>'ادخال البيانات'!BD21</f>
        <v/>
      </c>
      <c r="R20" s="6" t="str">
        <f>'ادخال البيانات'!BE21</f>
        <v/>
      </c>
      <c r="S20" s="6" t="str">
        <f>'ادخال البيانات'!BF21</f>
        <v/>
      </c>
      <c r="T20" s="6" t="str">
        <f>'ادخال البيانات'!BG21</f>
        <v/>
      </c>
      <c r="U20" s="6" t="str">
        <f>'ادخال البيانات'!BH21</f>
        <v/>
      </c>
      <c r="V20" s="183" t="str">
        <f>'ادخال البيانات'!BI21</f>
        <v/>
      </c>
      <c r="W20" s="190">
        <f t="shared" si="1"/>
        <v>0</v>
      </c>
      <c r="Y20" s="185">
        <v>15</v>
      </c>
      <c r="Z20" s="6">
        <f>AZ6</f>
        <v>0</v>
      </c>
      <c r="AA20" s="6">
        <f>'الترتيب حسب النسبة المئوية'!$L$18-Z20</f>
        <v>0</v>
      </c>
      <c r="AB20" s="222" t="e">
        <f>Z20/'الترتيب حسب النسبة المئوية'!$L$18</f>
        <v>#DIV/0!</v>
      </c>
      <c r="AC20" s="223" t="e">
        <f>AA20/'الترتيب حسب النسبة المئوية'!$L$18</f>
        <v>#DIV/0!</v>
      </c>
      <c r="BG20" s="1" t="e">
        <f t="shared" si="2"/>
        <v>#VALUE!</v>
      </c>
      <c r="BH20" s="287">
        <v>15</v>
      </c>
      <c r="BI20">
        <f>مهارات!C19</f>
        <v>0</v>
      </c>
      <c r="BL20" s="287">
        <v>15</v>
      </c>
      <c r="BM20" s="218" t="str">
        <f t="shared" si="3"/>
        <v/>
      </c>
      <c r="BN20" s="218" t="str">
        <f t="shared" si="4"/>
        <v/>
      </c>
      <c r="BO20" s="4" t="e">
        <f>RANK(BM20,$BM$6:$BM$25,0)+COUNTIF($BM$6:BM20,BM20)-1</f>
        <v>#VALUE!</v>
      </c>
      <c r="BQ20" s="6" t="str">
        <f t="shared" si="5"/>
        <v/>
      </c>
      <c r="BR20" s="6" t="str">
        <f t="shared" si="6"/>
        <v/>
      </c>
      <c r="BS20" s="287">
        <f t="shared" si="7"/>
        <v>15</v>
      </c>
      <c r="BT20" s="302" t="str">
        <f t="shared" si="8"/>
        <v/>
      </c>
      <c r="BU20" s="309" t="str">
        <f t="shared" si="9"/>
        <v/>
      </c>
      <c r="BX20" s="232"/>
      <c r="BY20" s="307" t="str">
        <f t="shared" si="10"/>
        <v/>
      </c>
    </row>
    <row r="21" spans="2:77" x14ac:dyDescent="0.2">
      <c r="B21" s="186">
        <f>'ادخال البيانات'!A22</f>
        <v>0</v>
      </c>
      <c r="C21" s="186" t="str">
        <f>'ادخال البيانات'!AP22</f>
        <v/>
      </c>
      <c r="D21" s="186" t="str">
        <f>'ادخال البيانات'!AQ22</f>
        <v/>
      </c>
      <c r="E21" s="186" t="str">
        <f>'ادخال البيانات'!AR22</f>
        <v/>
      </c>
      <c r="F21" s="186" t="str">
        <f>'ادخال البيانات'!AS22</f>
        <v/>
      </c>
      <c r="G21" s="186" t="str">
        <f>'ادخال البيانات'!AT22</f>
        <v/>
      </c>
      <c r="H21" s="186" t="str">
        <f>'ادخال البيانات'!AU22</f>
        <v/>
      </c>
      <c r="I21" s="186" t="str">
        <f>'ادخال البيانات'!AV22</f>
        <v/>
      </c>
      <c r="J21" s="186" t="str">
        <f>'ادخال البيانات'!AW22</f>
        <v/>
      </c>
      <c r="K21" s="186" t="str">
        <f>'ادخال البيانات'!AX22</f>
        <v/>
      </c>
      <c r="L21" s="186" t="str">
        <f>'ادخال البيانات'!AY22</f>
        <v/>
      </c>
      <c r="M21" s="186" t="str">
        <f>'ادخال البيانات'!AZ22</f>
        <v/>
      </c>
      <c r="N21" s="186" t="str">
        <f>'ادخال البيانات'!BA22</f>
        <v/>
      </c>
      <c r="O21" s="186" t="str">
        <f>'ادخال البيانات'!BB22</f>
        <v/>
      </c>
      <c r="P21" s="186" t="str">
        <f>'ادخال البيانات'!BC22</f>
        <v/>
      </c>
      <c r="Q21" s="186" t="str">
        <f>'ادخال البيانات'!BD22</f>
        <v/>
      </c>
      <c r="R21" s="186" t="str">
        <f>'ادخال البيانات'!BE22</f>
        <v/>
      </c>
      <c r="S21" s="186" t="str">
        <f>'ادخال البيانات'!BF22</f>
        <v/>
      </c>
      <c r="T21" s="186" t="str">
        <f>'ادخال البيانات'!BG22</f>
        <v/>
      </c>
      <c r="U21" s="186" t="str">
        <f>'ادخال البيانات'!BH22</f>
        <v/>
      </c>
      <c r="V21" s="187" t="str">
        <f>'ادخال البيانات'!BI22</f>
        <v/>
      </c>
      <c r="W21" s="200">
        <f t="shared" si="1"/>
        <v>0</v>
      </c>
      <c r="Y21" s="219">
        <v>16</v>
      </c>
      <c r="Z21" s="220">
        <f>BA6</f>
        <v>0</v>
      </c>
      <c r="AA21" s="220">
        <f>'الترتيب حسب النسبة المئوية'!$L$18-Z21</f>
        <v>0</v>
      </c>
      <c r="AB21" s="224" t="e">
        <f>Z21/'الترتيب حسب النسبة المئوية'!$L$18</f>
        <v>#DIV/0!</v>
      </c>
      <c r="AC21" s="225" t="e">
        <f>AA21/'الترتيب حسب النسبة المئوية'!$L$18</f>
        <v>#DIV/0!</v>
      </c>
      <c r="BG21" s="1" t="e">
        <f t="shared" si="2"/>
        <v>#VALUE!</v>
      </c>
      <c r="BH21" s="287">
        <v>16</v>
      </c>
      <c r="BI21">
        <f>مهارات!C20</f>
        <v>0</v>
      </c>
      <c r="BL21" s="287">
        <v>16</v>
      </c>
      <c r="BM21" s="218" t="str">
        <f t="shared" si="3"/>
        <v/>
      </c>
      <c r="BN21" s="218" t="str">
        <f t="shared" si="4"/>
        <v/>
      </c>
      <c r="BO21" s="4" t="e">
        <f>RANK(BM21,$BM$6:$BM$25,0)+COUNTIF($BM$6:BM21,BM21)-1</f>
        <v>#VALUE!</v>
      </c>
      <c r="BQ21" s="6" t="str">
        <f t="shared" si="5"/>
        <v/>
      </c>
      <c r="BR21" s="6" t="str">
        <f t="shared" si="6"/>
        <v/>
      </c>
      <c r="BS21" s="287">
        <f t="shared" si="7"/>
        <v>16</v>
      </c>
      <c r="BT21" s="302" t="str">
        <f t="shared" si="8"/>
        <v/>
      </c>
      <c r="BU21" s="309" t="str">
        <f t="shared" si="9"/>
        <v/>
      </c>
      <c r="BX21" s="232"/>
      <c r="BY21" s="307" t="str">
        <f t="shared" si="10"/>
        <v/>
      </c>
    </row>
    <row r="22" spans="2:77" x14ac:dyDescent="0.2">
      <c r="B22" s="6">
        <f>'ادخال البيانات'!A23</f>
        <v>0</v>
      </c>
      <c r="C22" s="6" t="str">
        <f>'ادخال البيانات'!AP23</f>
        <v/>
      </c>
      <c r="D22" s="6" t="str">
        <f>'ادخال البيانات'!AQ23</f>
        <v/>
      </c>
      <c r="E22" s="6" t="str">
        <f>'ادخال البيانات'!AR23</f>
        <v/>
      </c>
      <c r="F22" s="6" t="str">
        <f>'ادخال البيانات'!AS23</f>
        <v/>
      </c>
      <c r="G22" s="6" t="str">
        <f>'ادخال البيانات'!AT23</f>
        <v/>
      </c>
      <c r="H22" s="6" t="str">
        <f>'ادخال البيانات'!AU23</f>
        <v/>
      </c>
      <c r="I22" s="6" t="str">
        <f>'ادخال البيانات'!AV23</f>
        <v/>
      </c>
      <c r="J22" s="6" t="str">
        <f>'ادخال البيانات'!AW23</f>
        <v/>
      </c>
      <c r="K22" s="6" t="str">
        <f>'ادخال البيانات'!AX23</f>
        <v/>
      </c>
      <c r="L22" s="6" t="str">
        <f>'ادخال البيانات'!AY23</f>
        <v/>
      </c>
      <c r="M22" s="6" t="str">
        <f>'ادخال البيانات'!AZ23</f>
        <v/>
      </c>
      <c r="N22" s="6" t="str">
        <f>'ادخال البيانات'!BA23</f>
        <v/>
      </c>
      <c r="O22" s="6" t="str">
        <f>'ادخال البيانات'!BB23</f>
        <v/>
      </c>
      <c r="P22" s="6" t="str">
        <f>'ادخال البيانات'!BC23</f>
        <v/>
      </c>
      <c r="Q22" s="6" t="str">
        <f>'ادخال البيانات'!BD23</f>
        <v/>
      </c>
      <c r="R22" s="6" t="str">
        <f>'ادخال البيانات'!BE23</f>
        <v/>
      </c>
      <c r="S22" s="6" t="str">
        <f>'ادخال البيانات'!BF23</f>
        <v/>
      </c>
      <c r="T22" s="6" t="str">
        <f>'ادخال البيانات'!BG23</f>
        <v/>
      </c>
      <c r="U22" s="6" t="str">
        <f>'ادخال البيانات'!BH23</f>
        <v/>
      </c>
      <c r="V22" s="183" t="str">
        <f>'ادخال البيانات'!BI23</f>
        <v/>
      </c>
      <c r="W22" s="190">
        <f t="shared" si="1"/>
        <v>0</v>
      </c>
      <c r="Y22" s="185">
        <v>17</v>
      </c>
      <c r="Z22" s="6">
        <f>BB6</f>
        <v>0</v>
      </c>
      <c r="AA22" s="6">
        <f>'الترتيب حسب النسبة المئوية'!$L$18-Z22</f>
        <v>0</v>
      </c>
      <c r="AB22" s="222" t="e">
        <f>Z22/'الترتيب حسب النسبة المئوية'!$L$18</f>
        <v>#DIV/0!</v>
      </c>
      <c r="AC22" s="223" t="e">
        <f>AA22/'الترتيب حسب النسبة المئوية'!$L$18</f>
        <v>#DIV/0!</v>
      </c>
      <c r="BG22" s="1" t="e">
        <f t="shared" si="2"/>
        <v>#VALUE!</v>
      </c>
      <c r="BH22" s="287">
        <v>17</v>
      </c>
      <c r="BI22">
        <f>مهارات!C21</f>
        <v>0</v>
      </c>
      <c r="BL22" s="287">
        <v>17</v>
      </c>
      <c r="BM22" s="218" t="str">
        <f t="shared" si="3"/>
        <v/>
      </c>
      <c r="BN22" s="218" t="str">
        <f t="shared" si="4"/>
        <v/>
      </c>
      <c r="BO22" s="4" t="e">
        <f>RANK(BM22,$BM$6:$BM$25,0)+COUNTIF($BM$6:BM22,BM22)-1</f>
        <v>#VALUE!</v>
      </c>
      <c r="BQ22" s="6" t="str">
        <f t="shared" si="5"/>
        <v/>
      </c>
      <c r="BR22" s="6" t="str">
        <f t="shared" si="6"/>
        <v/>
      </c>
      <c r="BS22" s="287">
        <f t="shared" si="7"/>
        <v>17</v>
      </c>
      <c r="BT22" s="302" t="str">
        <f t="shared" si="8"/>
        <v/>
      </c>
      <c r="BU22" s="309" t="str">
        <f t="shared" si="9"/>
        <v/>
      </c>
      <c r="BX22" s="232"/>
      <c r="BY22" s="307" t="str">
        <f t="shared" si="10"/>
        <v/>
      </c>
    </row>
    <row r="23" spans="2:77" x14ac:dyDescent="0.2">
      <c r="B23" s="186">
        <f>'ادخال البيانات'!A24</f>
        <v>0</v>
      </c>
      <c r="C23" s="186" t="str">
        <f>'ادخال البيانات'!AP24</f>
        <v/>
      </c>
      <c r="D23" s="186" t="str">
        <f>'ادخال البيانات'!AQ24</f>
        <v/>
      </c>
      <c r="E23" s="186" t="str">
        <f>'ادخال البيانات'!AR24</f>
        <v/>
      </c>
      <c r="F23" s="186" t="str">
        <f>'ادخال البيانات'!AS24</f>
        <v/>
      </c>
      <c r="G23" s="186" t="str">
        <f>'ادخال البيانات'!AT24</f>
        <v/>
      </c>
      <c r="H23" s="186" t="str">
        <f>'ادخال البيانات'!AU24</f>
        <v/>
      </c>
      <c r="I23" s="186" t="str">
        <f>'ادخال البيانات'!AV24</f>
        <v/>
      </c>
      <c r="J23" s="186" t="str">
        <f>'ادخال البيانات'!AW24</f>
        <v/>
      </c>
      <c r="K23" s="186" t="str">
        <f>'ادخال البيانات'!AX24</f>
        <v/>
      </c>
      <c r="L23" s="186" t="str">
        <f>'ادخال البيانات'!AY24</f>
        <v/>
      </c>
      <c r="M23" s="186" t="str">
        <f>'ادخال البيانات'!AZ24</f>
        <v/>
      </c>
      <c r="N23" s="186" t="str">
        <f>'ادخال البيانات'!BA24</f>
        <v/>
      </c>
      <c r="O23" s="186" t="str">
        <f>'ادخال البيانات'!BB24</f>
        <v/>
      </c>
      <c r="P23" s="186" t="str">
        <f>'ادخال البيانات'!BC24</f>
        <v/>
      </c>
      <c r="Q23" s="186" t="str">
        <f>'ادخال البيانات'!BD24</f>
        <v/>
      </c>
      <c r="R23" s="186" t="str">
        <f>'ادخال البيانات'!BE24</f>
        <v/>
      </c>
      <c r="S23" s="186" t="str">
        <f>'ادخال البيانات'!BF24</f>
        <v/>
      </c>
      <c r="T23" s="186" t="str">
        <f>'ادخال البيانات'!BG24</f>
        <v/>
      </c>
      <c r="U23" s="186" t="str">
        <f>'ادخال البيانات'!BH24</f>
        <v/>
      </c>
      <c r="V23" s="187" t="str">
        <f>'ادخال البيانات'!BI24</f>
        <v/>
      </c>
      <c r="W23" s="200">
        <f t="shared" si="1"/>
        <v>0</v>
      </c>
      <c r="Y23" s="219">
        <v>18</v>
      </c>
      <c r="Z23" s="220">
        <f>BC6</f>
        <v>0</v>
      </c>
      <c r="AA23" s="220">
        <f>'الترتيب حسب النسبة المئوية'!$L$18-Z23</f>
        <v>0</v>
      </c>
      <c r="AB23" s="224" t="e">
        <f>Z23/'الترتيب حسب النسبة المئوية'!$L$18</f>
        <v>#DIV/0!</v>
      </c>
      <c r="AC23" s="225" t="e">
        <f>AA23/'الترتيب حسب النسبة المئوية'!$L$18</f>
        <v>#DIV/0!</v>
      </c>
      <c r="BG23" s="1" t="e">
        <f t="shared" si="2"/>
        <v>#VALUE!</v>
      </c>
      <c r="BH23" s="287">
        <v>18</v>
      </c>
      <c r="BI23">
        <f>مهارات!C22</f>
        <v>0</v>
      </c>
      <c r="BL23" s="287">
        <v>18</v>
      </c>
      <c r="BM23" s="218" t="str">
        <f t="shared" si="3"/>
        <v/>
      </c>
      <c r="BN23" s="218" t="str">
        <f t="shared" si="4"/>
        <v/>
      </c>
      <c r="BO23" s="4" t="e">
        <f>RANK(BM23,$BM$6:$BM$25,0)+COUNTIF($BM$6:BM23,BM23)-1</f>
        <v>#VALUE!</v>
      </c>
      <c r="BQ23" s="6" t="str">
        <f t="shared" si="5"/>
        <v/>
      </c>
      <c r="BR23" s="6" t="str">
        <f t="shared" si="6"/>
        <v/>
      </c>
      <c r="BS23" s="287">
        <f t="shared" si="7"/>
        <v>18</v>
      </c>
      <c r="BT23" s="302" t="str">
        <f t="shared" si="8"/>
        <v/>
      </c>
      <c r="BU23" s="309" t="str">
        <f t="shared" si="9"/>
        <v/>
      </c>
      <c r="BX23" s="232"/>
      <c r="BY23" s="307" t="str">
        <f t="shared" si="10"/>
        <v/>
      </c>
    </row>
    <row r="24" spans="2:77" x14ac:dyDescent="0.2">
      <c r="B24" s="6">
        <f>'ادخال البيانات'!A25</f>
        <v>0</v>
      </c>
      <c r="C24" s="6" t="str">
        <f>'ادخال البيانات'!AP25</f>
        <v/>
      </c>
      <c r="D24" s="6" t="str">
        <f>'ادخال البيانات'!AQ25</f>
        <v/>
      </c>
      <c r="E24" s="6" t="str">
        <f>'ادخال البيانات'!AR25</f>
        <v/>
      </c>
      <c r="F24" s="6" t="str">
        <f>'ادخال البيانات'!AS25</f>
        <v/>
      </c>
      <c r="G24" s="6" t="str">
        <f>'ادخال البيانات'!AT25</f>
        <v/>
      </c>
      <c r="H24" s="6" t="str">
        <f>'ادخال البيانات'!AU25</f>
        <v/>
      </c>
      <c r="I24" s="6" t="str">
        <f>'ادخال البيانات'!AV25</f>
        <v/>
      </c>
      <c r="J24" s="6" t="str">
        <f>'ادخال البيانات'!AW25</f>
        <v/>
      </c>
      <c r="K24" s="6" t="str">
        <f>'ادخال البيانات'!AX25</f>
        <v/>
      </c>
      <c r="L24" s="6" t="str">
        <f>'ادخال البيانات'!AY25</f>
        <v/>
      </c>
      <c r="M24" s="6" t="str">
        <f>'ادخال البيانات'!AZ25</f>
        <v/>
      </c>
      <c r="N24" s="6" t="str">
        <f>'ادخال البيانات'!BA25</f>
        <v/>
      </c>
      <c r="O24" s="6" t="str">
        <f>'ادخال البيانات'!BB25</f>
        <v/>
      </c>
      <c r="P24" s="6" t="str">
        <f>'ادخال البيانات'!BC25</f>
        <v/>
      </c>
      <c r="Q24" s="6" t="str">
        <f>'ادخال البيانات'!BD25</f>
        <v/>
      </c>
      <c r="R24" s="6" t="str">
        <f>'ادخال البيانات'!BE25</f>
        <v/>
      </c>
      <c r="S24" s="6" t="str">
        <f>'ادخال البيانات'!BF25</f>
        <v/>
      </c>
      <c r="T24" s="6" t="str">
        <f>'ادخال البيانات'!BG25</f>
        <v/>
      </c>
      <c r="U24" s="6" t="str">
        <f>'ادخال البيانات'!BH25</f>
        <v/>
      </c>
      <c r="V24" s="183" t="str">
        <f>'ادخال البيانات'!BI25</f>
        <v/>
      </c>
      <c r="W24" s="190">
        <f t="shared" si="1"/>
        <v>0</v>
      </c>
      <c r="Y24" s="185">
        <v>19</v>
      </c>
      <c r="Z24" s="6">
        <f>BD6</f>
        <v>0</v>
      </c>
      <c r="AA24" s="6">
        <f>'الترتيب حسب النسبة المئوية'!$L$18-Z24</f>
        <v>0</v>
      </c>
      <c r="AB24" s="222" t="e">
        <f>Z24/'الترتيب حسب النسبة المئوية'!$L$18</f>
        <v>#DIV/0!</v>
      </c>
      <c r="AC24" s="223" t="e">
        <f>AA24/'الترتيب حسب النسبة المئوية'!$L$18</f>
        <v>#DIV/0!</v>
      </c>
      <c r="BG24" s="1" t="e">
        <f t="shared" si="2"/>
        <v>#VALUE!</v>
      </c>
      <c r="BH24" s="287">
        <v>19</v>
      </c>
      <c r="BI24">
        <f>مهارات!C23</f>
        <v>0</v>
      </c>
      <c r="BL24" s="287">
        <v>19</v>
      </c>
      <c r="BM24" s="218" t="str">
        <f t="shared" si="3"/>
        <v/>
      </c>
      <c r="BN24" s="218" t="str">
        <f t="shared" si="4"/>
        <v/>
      </c>
      <c r="BO24" s="4" t="e">
        <f>RANK(BM24,$BM$6:$BM$25,0)+COUNTIF($BM$6:BM24,BM24)-1</f>
        <v>#VALUE!</v>
      </c>
      <c r="BQ24" s="6" t="str">
        <f t="shared" si="5"/>
        <v/>
      </c>
      <c r="BR24" s="6" t="str">
        <f t="shared" si="6"/>
        <v/>
      </c>
      <c r="BS24" s="287">
        <f t="shared" si="7"/>
        <v>19</v>
      </c>
      <c r="BT24" s="302" t="str">
        <f t="shared" si="8"/>
        <v/>
      </c>
      <c r="BU24" s="309" t="str">
        <f t="shared" si="9"/>
        <v/>
      </c>
      <c r="BX24" s="232"/>
      <c r="BY24" s="307" t="str">
        <f t="shared" si="10"/>
        <v/>
      </c>
    </row>
    <row r="25" spans="2:77" x14ac:dyDescent="0.2">
      <c r="B25" s="186">
        <f>'ادخال البيانات'!A26</f>
        <v>0</v>
      </c>
      <c r="C25" s="186" t="str">
        <f>'ادخال البيانات'!AP26</f>
        <v/>
      </c>
      <c r="D25" s="186" t="str">
        <f>'ادخال البيانات'!AQ26</f>
        <v/>
      </c>
      <c r="E25" s="186" t="str">
        <f>'ادخال البيانات'!AR26</f>
        <v/>
      </c>
      <c r="F25" s="186" t="str">
        <f>'ادخال البيانات'!AS26</f>
        <v/>
      </c>
      <c r="G25" s="186" t="str">
        <f>'ادخال البيانات'!AT26</f>
        <v/>
      </c>
      <c r="H25" s="186" t="str">
        <f>'ادخال البيانات'!AU26</f>
        <v/>
      </c>
      <c r="I25" s="186" t="str">
        <f>'ادخال البيانات'!AV26</f>
        <v/>
      </c>
      <c r="J25" s="186" t="str">
        <f>'ادخال البيانات'!AW26</f>
        <v/>
      </c>
      <c r="K25" s="186" t="str">
        <f>'ادخال البيانات'!AX26</f>
        <v/>
      </c>
      <c r="L25" s="186" t="str">
        <f>'ادخال البيانات'!AY26</f>
        <v/>
      </c>
      <c r="M25" s="186" t="str">
        <f>'ادخال البيانات'!AZ26</f>
        <v/>
      </c>
      <c r="N25" s="186" t="str">
        <f>'ادخال البيانات'!BA26</f>
        <v/>
      </c>
      <c r="O25" s="186" t="str">
        <f>'ادخال البيانات'!BB26</f>
        <v/>
      </c>
      <c r="P25" s="186" t="str">
        <f>'ادخال البيانات'!BC26</f>
        <v/>
      </c>
      <c r="Q25" s="186" t="str">
        <f>'ادخال البيانات'!BD26</f>
        <v/>
      </c>
      <c r="R25" s="186" t="str">
        <f>'ادخال البيانات'!BE26</f>
        <v/>
      </c>
      <c r="S25" s="186" t="str">
        <f>'ادخال البيانات'!BF26</f>
        <v/>
      </c>
      <c r="T25" s="186" t="str">
        <f>'ادخال البيانات'!BG26</f>
        <v/>
      </c>
      <c r="U25" s="186" t="str">
        <f>'ادخال البيانات'!BH26</f>
        <v/>
      </c>
      <c r="V25" s="187" t="str">
        <f>'ادخال البيانات'!BI26</f>
        <v/>
      </c>
      <c r="W25" s="200">
        <f t="shared" si="1"/>
        <v>0</v>
      </c>
      <c r="Y25" s="219">
        <v>20</v>
      </c>
      <c r="Z25" s="220">
        <f>BE6</f>
        <v>0</v>
      </c>
      <c r="AA25" s="220">
        <f>'الترتيب حسب النسبة المئوية'!$L$18-Z25</f>
        <v>0</v>
      </c>
      <c r="AB25" s="224" t="e">
        <f>Z25/'الترتيب حسب النسبة المئوية'!$L$18</f>
        <v>#DIV/0!</v>
      </c>
      <c r="AC25" s="225" t="e">
        <f>AA25/'الترتيب حسب النسبة المئوية'!$L$18</f>
        <v>#DIV/0!</v>
      </c>
      <c r="BG25" s="1" t="e">
        <f t="shared" si="2"/>
        <v>#VALUE!</v>
      </c>
      <c r="BH25" s="287">
        <v>20</v>
      </c>
      <c r="BI25">
        <f>مهارات!C24</f>
        <v>0</v>
      </c>
      <c r="BL25" s="287">
        <v>20</v>
      </c>
      <c r="BM25" s="218" t="str">
        <f t="shared" si="3"/>
        <v/>
      </c>
      <c r="BN25" s="218" t="str">
        <f t="shared" si="4"/>
        <v/>
      </c>
      <c r="BO25" s="4" t="e">
        <f>RANK(BM25,$BM$6:$BM$25,0)+COUNTIF($BM$6:BM25,BM25)-1</f>
        <v>#VALUE!</v>
      </c>
      <c r="BQ25" s="6" t="str">
        <f t="shared" si="5"/>
        <v/>
      </c>
      <c r="BR25" s="6" t="str">
        <f t="shared" si="6"/>
        <v/>
      </c>
      <c r="BS25" s="287">
        <f t="shared" si="7"/>
        <v>20</v>
      </c>
      <c r="BT25" s="302" t="str">
        <f t="shared" si="8"/>
        <v/>
      </c>
      <c r="BU25" s="309" t="str">
        <f t="shared" si="9"/>
        <v/>
      </c>
      <c r="BX25" s="232"/>
      <c r="BY25" s="307" t="str">
        <f t="shared" si="10"/>
        <v/>
      </c>
    </row>
    <row r="26" spans="2:77" x14ac:dyDescent="0.2">
      <c r="B26" s="6">
        <f>'ادخال البيانات'!A27</f>
        <v>0</v>
      </c>
      <c r="C26" s="6" t="str">
        <f>'ادخال البيانات'!AP27</f>
        <v/>
      </c>
      <c r="D26" s="6" t="str">
        <f>'ادخال البيانات'!AQ27</f>
        <v/>
      </c>
      <c r="E26" s="6" t="str">
        <f>'ادخال البيانات'!AR27</f>
        <v/>
      </c>
      <c r="F26" s="6" t="str">
        <f>'ادخال البيانات'!AS27</f>
        <v/>
      </c>
      <c r="G26" s="6" t="str">
        <f>'ادخال البيانات'!AT27</f>
        <v/>
      </c>
      <c r="H26" s="6" t="str">
        <f>'ادخال البيانات'!AU27</f>
        <v/>
      </c>
      <c r="I26" s="6" t="str">
        <f>'ادخال البيانات'!AV27</f>
        <v/>
      </c>
      <c r="J26" s="6" t="str">
        <f>'ادخال البيانات'!AW27</f>
        <v/>
      </c>
      <c r="K26" s="6" t="str">
        <f>'ادخال البيانات'!AX27</f>
        <v/>
      </c>
      <c r="L26" s="6" t="str">
        <f>'ادخال البيانات'!AY27</f>
        <v/>
      </c>
      <c r="M26" s="6" t="str">
        <f>'ادخال البيانات'!AZ27</f>
        <v/>
      </c>
      <c r="N26" s="6" t="str">
        <f>'ادخال البيانات'!BA27</f>
        <v/>
      </c>
      <c r="O26" s="6" t="str">
        <f>'ادخال البيانات'!BB27</f>
        <v/>
      </c>
      <c r="P26" s="6" t="str">
        <f>'ادخال البيانات'!BC27</f>
        <v/>
      </c>
      <c r="Q26" s="6" t="str">
        <f>'ادخال البيانات'!BD27</f>
        <v/>
      </c>
      <c r="R26" s="6" t="str">
        <f>'ادخال البيانات'!BE27</f>
        <v/>
      </c>
      <c r="S26" s="6" t="str">
        <f>'ادخال البيانات'!BF27</f>
        <v/>
      </c>
      <c r="T26" s="6" t="str">
        <f>'ادخال البيانات'!BG27</f>
        <v/>
      </c>
      <c r="U26" s="6" t="str">
        <f>'ادخال البيانات'!BH27</f>
        <v/>
      </c>
      <c r="V26" s="183" t="str">
        <f>'ادخال البيانات'!BI27</f>
        <v/>
      </c>
      <c r="W26" s="190">
        <f t="shared" si="1"/>
        <v>0</v>
      </c>
      <c r="BI26"/>
    </row>
    <row r="27" spans="2:77" x14ac:dyDescent="0.2">
      <c r="B27" s="6">
        <f>'ادخال البيانات'!A28</f>
        <v>0</v>
      </c>
      <c r="C27" s="6" t="str">
        <f>'ادخال البيانات'!AP28</f>
        <v/>
      </c>
      <c r="D27" s="6" t="str">
        <f>'ادخال البيانات'!AQ28</f>
        <v/>
      </c>
      <c r="E27" s="6" t="str">
        <f>'ادخال البيانات'!AR28</f>
        <v/>
      </c>
      <c r="F27" s="6" t="str">
        <f>'ادخال البيانات'!AS28</f>
        <v/>
      </c>
      <c r="G27" s="6" t="str">
        <f>'ادخال البيانات'!AT28</f>
        <v/>
      </c>
      <c r="H27" s="6" t="str">
        <f>'ادخال البيانات'!AU28</f>
        <v/>
      </c>
      <c r="I27" s="6" t="str">
        <f>'ادخال البيانات'!AV28</f>
        <v/>
      </c>
      <c r="J27" s="6" t="str">
        <f>'ادخال البيانات'!AW28</f>
        <v/>
      </c>
      <c r="K27" s="6" t="str">
        <f>'ادخال البيانات'!AX28</f>
        <v/>
      </c>
      <c r="L27" s="6" t="str">
        <f>'ادخال البيانات'!AY28</f>
        <v/>
      </c>
      <c r="M27" s="6" t="str">
        <f>'ادخال البيانات'!AZ28</f>
        <v/>
      </c>
      <c r="N27" s="6" t="str">
        <f>'ادخال البيانات'!BA28</f>
        <v/>
      </c>
      <c r="O27" s="6" t="str">
        <f>'ادخال البيانات'!BB28</f>
        <v/>
      </c>
      <c r="P27" s="6" t="str">
        <f>'ادخال البيانات'!BC28</f>
        <v/>
      </c>
      <c r="Q27" s="6" t="str">
        <f>'ادخال البيانات'!BD28</f>
        <v/>
      </c>
      <c r="R27" s="6" t="str">
        <f>'ادخال البيانات'!BE28</f>
        <v/>
      </c>
      <c r="S27" s="6" t="str">
        <f>'ادخال البيانات'!BF28</f>
        <v/>
      </c>
      <c r="T27" s="6" t="str">
        <f>'ادخال البيانات'!BG28</f>
        <v/>
      </c>
      <c r="U27" s="6" t="str">
        <f>'ادخال البيانات'!BH28</f>
        <v/>
      </c>
      <c r="V27" s="183" t="str">
        <f>'ادخال البيانات'!BI28</f>
        <v/>
      </c>
      <c r="W27" s="190">
        <f t="shared" si="1"/>
        <v>0</v>
      </c>
      <c r="BI27"/>
    </row>
    <row r="28" spans="2:77" x14ac:dyDescent="0.2">
      <c r="B28" s="6">
        <f>'ادخال البيانات'!A29</f>
        <v>0</v>
      </c>
      <c r="C28" s="6" t="str">
        <f>'ادخال البيانات'!AP29</f>
        <v/>
      </c>
      <c r="D28" s="6" t="str">
        <f>'ادخال البيانات'!AQ29</f>
        <v/>
      </c>
      <c r="E28" s="6" t="str">
        <f>'ادخال البيانات'!AR29</f>
        <v/>
      </c>
      <c r="F28" s="6" t="str">
        <f>'ادخال البيانات'!AS29</f>
        <v/>
      </c>
      <c r="G28" s="6" t="str">
        <f>'ادخال البيانات'!AT29</f>
        <v/>
      </c>
      <c r="H28" s="6" t="str">
        <f>'ادخال البيانات'!AU29</f>
        <v/>
      </c>
      <c r="I28" s="6" t="str">
        <f>'ادخال البيانات'!AV29</f>
        <v/>
      </c>
      <c r="J28" s="6" t="str">
        <f>'ادخال البيانات'!AW29</f>
        <v/>
      </c>
      <c r="K28" s="6" t="str">
        <f>'ادخال البيانات'!AX29</f>
        <v/>
      </c>
      <c r="L28" s="6" t="str">
        <f>'ادخال البيانات'!AY29</f>
        <v/>
      </c>
      <c r="M28" s="6" t="str">
        <f>'ادخال البيانات'!AZ29</f>
        <v/>
      </c>
      <c r="N28" s="6" t="str">
        <f>'ادخال البيانات'!BA29</f>
        <v/>
      </c>
      <c r="O28" s="6" t="str">
        <f>'ادخال البيانات'!BB29</f>
        <v/>
      </c>
      <c r="P28" s="6" t="str">
        <f>'ادخال البيانات'!BC29</f>
        <v/>
      </c>
      <c r="Q28" s="6" t="str">
        <f>'ادخال البيانات'!BD29</f>
        <v/>
      </c>
      <c r="R28" s="6" t="str">
        <f>'ادخال البيانات'!BE29</f>
        <v/>
      </c>
      <c r="S28" s="6" t="str">
        <f>'ادخال البيانات'!BF29</f>
        <v/>
      </c>
      <c r="T28" s="6" t="str">
        <f>'ادخال البيانات'!BG29</f>
        <v/>
      </c>
      <c r="U28" s="6" t="str">
        <f>'ادخال البيانات'!BH29</f>
        <v/>
      </c>
      <c r="V28" s="183" t="str">
        <f>'ادخال البيانات'!BI29</f>
        <v/>
      </c>
      <c r="W28" s="190">
        <f t="shared" si="1"/>
        <v>0</v>
      </c>
      <c r="BI28"/>
    </row>
    <row r="29" spans="2:77" x14ac:dyDescent="0.2">
      <c r="B29" s="6">
        <f>'ادخال البيانات'!A30</f>
        <v>0</v>
      </c>
      <c r="C29" s="6" t="str">
        <f>'ادخال البيانات'!AP30</f>
        <v/>
      </c>
      <c r="D29" s="6" t="str">
        <f>'ادخال البيانات'!AQ30</f>
        <v/>
      </c>
      <c r="E29" s="6" t="str">
        <f>'ادخال البيانات'!AR30</f>
        <v/>
      </c>
      <c r="F29" s="6" t="str">
        <f>'ادخال البيانات'!AS30</f>
        <v/>
      </c>
      <c r="G29" s="6" t="str">
        <f>'ادخال البيانات'!AT30</f>
        <v/>
      </c>
      <c r="H29" s="6" t="str">
        <f>'ادخال البيانات'!AU30</f>
        <v/>
      </c>
      <c r="I29" s="6" t="str">
        <f>'ادخال البيانات'!AV30</f>
        <v/>
      </c>
      <c r="J29" s="6" t="str">
        <f>'ادخال البيانات'!AW30</f>
        <v/>
      </c>
      <c r="K29" s="6" t="str">
        <f>'ادخال البيانات'!AX30</f>
        <v/>
      </c>
      <c r="L29" s="6" t="str">
        <f>'ادخال البيانات'!AY30</f>
        <v/>
      </c>
      <c r="M29" s="6" t="str">
        <f>'ادخال البيانات'!AZ30</f>
        <v/>
      </c>
      <c r="N29" s="6" t="str">
        <f>'ادخال البيانات'!BA30</f>
        <v/>
      </c>
      <c r="O29" s="6" t="str">
        <f>'ادخال البيانات'!BB30</f>
        <v/>
      </c>
      <c r="P29" s="6" t="str">
        <f>'ادخال البيانات'!BC30</f>
        <v/>
      </c>
      <c r="Q29" s="6" t="str">
        <f>'ادخال البيانات'!BD30</f>
        <v/>
      </c>
      <c r="R29" s="6" t="str">
        <f>'ادخال البيانات'!BE30</f>
        <v/>
      </c>
      <c r="S29" s="6" t="str">
        <f>'ادخال البيانات'!BF30</f>
        <v/>
      </c>
      <c r="T29" s="6" t="str">
        <f>'ادخال البيانات'!BG30</f>
        <v/>
      </c>
      <c r="U29" s="6" t="str">
        <f>'ادخال البيانات'!BH30</f>
        <v/>
      </c>
      <c r="V29" s="183" t="str">
        <f>'ادخال البيانات'!BI30</f>
        <v/>
      </c>
      <c r="W29" s="190">
        <f t="shared" si="1"/>
        <v>0</v>
      </c>
      <c r="BI29"/>
    </row>
    <row r="30" spans="2:77" x14ac:dyDescent="0.2">
      <c r="B30" s="6">
        <f>'ادخال البيانات'!A31</f>
        <v>0</v>
      </c>
      <c r="C30" s="6" t="str">
        <f>'ادخال البيانات'!AP31</f>
        <v/>
      </c>
      <c r="D30" s="6" t="str">
        <f>'ادخال البيانات'!AQ31</f>
        <v/>
      </c>
      <c r="E30" s="6" t="str">
        <f>'ادخال البيانات'!AR31</f>
        <v/>
      </c>
      <c r="F30" s="6" t="str">
        <f>'ادخال البيانات'!AS31</f>
        <v/>
      </c>
      <c r="G30" s="6" t="str">
        <f>'ادخال البيانات'!AT31</f>
        <v/>
      </c>
      <c r="H30" s="6" t="str">
        <f>'ادخال البيانات'!AU31</f>
        <v/>
      </c>
      <c r="I30" s="6" t="str">
        <f>'ادخال البيانات'!AV31</f>
        <v/>
      </c>
      <c r="J30" s="6" t="str">
        <f>'ادخال البيانات'!AW31</f>
        <v/>
      </c>
      <c r="K30" s="6" t="str">
        <f>'ادخال البيانات'!AX31</f>
        <v/>
      </c>
      <c r="L30" s="6" t="str">
        <f>'ادخال البيانات'!AY31</f>
        <v/>
      </c>
      <c r="M30" s="6" t="str">
        <f>'ادخال البيانات'!AZ31</f>
        <v/>
      </c>
      <c r="N30" s="6" t="str">
        <f>'ادخال البيانات'!BA31</f>
        <v/>
      </c>
      <c r="O30" s="6" t="str">
        <f>'ادخال البيانات'!BB31</f>
        <v/>
      </c>
      <c r="P30" s="6" t="str">
        <f>'ادخال البيانات'!BC31</f>
        <v/>
      </c>
      <c r="Q30" s="6" t="str">
        <f>'ادخال البيانات'!BD31</f>
        <v/>
      </c>
      <c r="R30" s="6" t="str">
        <f>'ادخال البيانات'!BE31</f>
        <v/>
      </c>
      <c r="S30" s="6" t="str">
        <f>'ادخال البيانات'!BF31</f>
        <v/>
      </c>
      <c r="T30" s="6" t="str">
        <f>'ادخال البيانات'!BG31</f>
        <v/>
      </c>
      <c r="U30" s="6" t="str">
        <f>'ادخال البيانات'!BH31</f>
        <v/>
      </c>
      <c r="V30" s="183" t="str">
        <f>'ادخال البيانات'!BI31</f>
        <v/>
      </c>
      <c r="W30" s="190">
        <f t="shared" si="1"/>
        <v>0</v>
      </c>
      <c r="BI30"/>
      <c r="BM30" s="53"/>
      <c r="BP30" s="484" t="s">
        <v>304</v>
      </c>
      <c r="BQ30" s="484"/>
      <c r="BR30" s="484"/>
      <c r="BS30" s="484"/>
    </row>
    <row r="31" spans="2:77" x14ac:dyDescent="0.2">
      <c r="B31" s="6">
        <f>'ادخال البيانات'!A32</f>
        <v>0</v>
      </c>
      <c r="C31" s="6" t="str">
        <f>'ادخال البيانات'!AP32</f>
        <v/>
      </c>
      <c r="D31" s="6" t="str">
        <f>'ادخال البيانات'!AQ32</f>
        <v/>
      </c>
      <c r="E31" s="6" t="str">
        <f>'ادخال البيانات'!AR32</f>
        <v/>
      </c>
      <c r="F31" s="6" t="str">
        <f>'ادخال البيانات'!AS32</f>
        <v/>
      </c>
      <c r="G31" s="6" t="str">
        <f>'ادخال البيانات'!AT32</f>
        <v/>
      </c>
      <c r="H31" s="6" t="str">
        <f>'ادخال البيانات'!AU32</f>
        <v/>
      </c>
      <c r="I31" s="6" t="str">
        <f>'ادخال البيانات'!AV32</f>
        <v/>
      </c>
      <c r="J31" s="6" t="str">
        <f>'ادخال البيانات'!AW32</f>
        <v/>
      </c>
      <c r="K31" s="6" t="str">
        <f>'ادخال البيانات'!AX32</f>
        <v/>
      </c>
      <c r="L31" s="6" t="str">
        <f>'ادخال البيانات'!AY32</f>
        <v/>
      </c>
      <c r="M31" s="6" t="str">
        <f>'ادخال البيانات'!AZ32</f>
        <v/>
      </c>
      <c r="N31" s="6" t="str">
        <f>'ادخال البيانات'!BA32</f>
        <v/>
      </c>
      <c r="O31" s="6" t="str">
        <f>'ادخال البيانات'!BB32</f>
        <v/>
      </c>
      <c r="P31" s="6" t="str">
        <f>'ادخال البيانات'!BC32</f>
        <v/>
      </c>
      <c r="Q31" s="6" t="str">
        <f>'ادخال البيانات'!BD32</f>
        <v/>
      </c>
      <c r="R31" s="6" t="str">
        <f>'ادخال البيانات'!BE32</f>
        <v/>
      </c>
      <c r="S31" s="6" t="str">
        <f>'ادخال البيانات'!BF32</f>
        <v/>
      </c>
      <c r="T31" s="6" t="str">
        <f>'ادخال البيانات'!BG32</f>
        <v/>
      </c>
      <c r="U31" s="6" t="str">
        <f>'ادخال البيانات'!BH32</f>
        <v/>
      </c>
      <c r="V31" s="183" t="str">
        <f>'ادخال البيانات'!BI32</f>
        <v/>
      </c>
      <c r="W31" s="190">
        <f t="shared" si="1"/>
        <v>0</v>
      </c>
      <c r="BI31"/>
      <c r="BM31" s="53"/>
    </row>
    <row r="32" spans="2:77" x14ac:dyDescent="0.2">
      <c r="B32" s="6">
        <f>'ادخال البيانات'!A33</f>
        <v>0</v>
      </c>
      <c r="C32" s="6" t="str">
        <f>'ادخال البيانات'!AP33</f>
        <v/>
      </c>
      <c r="D32" s="6" t="str">
        <f>'ادخال البيانات'!AQ33</f>
        <v/>
      </c>
      <c r="E32" s="6" t="str">
        <f>'ادخال البيانات'!AR33</f>
        <v/>
      </c>
      <c r="F32" s="6" t="str">
        <f>'ادخال البيانات'!AS33</f>
        <v/>
      </c>
      <c r="G32" s="6" t="str">
        <f>'ادخال البيانات'!AT33</f>
        <v/>
      </c>
      <c r="H32" s="6" t="str">
        <f>'ادخال البيانات'!AU33</f>
        <v/>
      </c>
      <c r="I32" s="6" t="str">
        <f>'ادخال البيانات'!AV33</f>
        <v/>
      </c>
      <c r="J32" s="6" t="str">
        <f>'ادخال البيانات'!AW33</f>
        <v/>
      </c>
      <c r="K32" s="6" t="str">
        <f>'ادخال البيانات'!AX33</f>
        <v/>
      </c>
      <c r="L32" s="6" t="str">
        <f>'ادخال البيانات'!AY33</f>
        <v/>
      </c>
      <c r="M32" s="6" t="str">
        <f>'ادخال البيانات'!AZ33</f>
        <v/>
      </c>
      <c r="N32" s="6" t="str">
        <f>'ادخال البيانات'!BA33</f>
        <v/>
      </c>
      <c r="O32" s="6" t="str">
        <f>'ادخال البيانات'!BB33</f>
        <v/>
      </c>
      <c r="P32" s="6" t="str">
        <f>'ادخال البيانات'!BC33</f>
        <v/>
      </c>
      <c r="Q32" s="6" t="str">
        <f>'ادخال البيانات'!BD33</f>
        <v/>
      </c>
      <c r="R32" s="6" t="str">
        <f>'ادخال البيانات'!BE33</f>
        <v/>
      </c>
      <c r="S32" s="6" t="str">
        <f>'ادخال البيانات'!BF33</f>
        <v/>
      </c>
      <c r="T32" s="6" t="str">
        <f>'ادخال البيانات'!BG33</f>
        <v/>
      </c>
      <c r="U32" s="6" t="str">
        <f>'ادخال البيانات'!BH33</f>
        <v/>
      </c>
      <c r="V32" s="183" t="str">
        <f>'ادخال البيانات'!BI33</f>
        <v/>
      </c>
      <c r="W32" s="190">
        <f t="shared" si="1"/>
        <v>0</v>
      </c>
      <c r="BI32"/>
      <c r="BM32" s="53"/>
      <c r="BP32" s="428" t="s">
        <v>1</v>
      </c>
      <c r="BQ32" s="428" t="s">
        <v>172</v>
      </c>
      <c r="BR32" s="428" t="s">
        <v>6</v>
      </c>
      <c r="BS32" s="428" t="s">
        <v>245</v>
      </c>
    </row>
    <row r="33" spans="2:71" x14ac:dyDescent="0.2">
      <c r="B33" s="6">
        <f>'ادخال البيانات'!A34</f>
        <v>0</v>
      </c>
      <c r="C33" s="6" t="str">
        <f>'ادخال البيانات'!AP34</f>
        <v/>
      </c>
      <c r="D33" s="6" t="str">
        <f>'ادخال البيانات'!AQ34</f>
        <v/>
      </c>
      <c r="E33" s="6" t="str">
        <f>'ادخال البيانات'!AR34</f>
        <v/>
      </c>
      <c r="F33" s="6" t="str">
        <f>'ادخال البيانات'!AS34</f>
        <v/>
      </c>
      <c r="G33" s="6" t="str">
        <f>'ادخال البيانات'!AT34</f>
        <v/>
      </c>
      <c r="H33" s="6" t="str">
        <f>'ادخال البيانات'!AU34</f>
        <v/>
      </c>
      <c r="I33" s="6" t="str">
        <f>'ادخال البيانات'!AV34</f>
        <v/>
      </c>
      <c r="J33" s="6" t="str">
        <f>'ادخال البيانات'!AW34</f>
        <v/>
      </c>
      <c r="K33" s="6" t="str">
        <f>'ادخال البيانات'!AX34</f>
        <v/>
      </c>
      <c r="L33" s="6" t="str">
        <f>'ادخال البيانات'!AY34</f>
        <v/>
      </c>
      <c r="M33" s="6" t="str">
        <f>'ادخال البيانات'!AZ34</f>
        <v/>
      </c>
      <c r="N33" s="6" t="str">
        <f>'ادخال البيانات'!BA34</f>
        <v/>
      </c>
      <c r="O33" s="6" t="str">
        <f>'ادخال البيانات'!BB34</f>
        <v/>
      </c>
      <c r="P33" s="6" t="str">
        <f>'ادخال البيانات'!BC34</f>
        <v/>
      </c>
      <c r="Q33" s="6" t="str">
        <f>'ادخال البيانات'!BD34</f>
        <v/>
      </c>
      <c r="R33" s="6" t="str">
        <f>'ادخال البيانات'!BE34</f>
        <v/>
      </c>
      <c r="S33" s="6" t="str">
        <f>'ادخال البيانات'!BF34</f>
        <v/>
      </c>
      <c r="T33" s="6" t="str">
        <f>'ادخال البيانات'!BG34</f>
        <v/>
      </c>
      <c r="U33" s="6" t="str">
        <f>'ادخال البيانات'!BH34</f>
        <v/>
      </c>
      <c r="V33" s="183" t="str">
        <f>'ادخال البيانات'!BI34</f>
        <v/>
      </c>
      <c r="W33" s="190">
        <f t="shared" si="1"/>
        <v>0</v>
      </c>
      <c r="BI33"/>
      <c r="BM33" s="53"/>
      <c r="BP33" s="6">
        <v>1</v>
      </c>
      <c r="BQ33" s="106" t="e">
        <f>VLOOKUP(BP33,$BG$6:$BM$25,3,FALSE)</f>
        <v>#N/A</v>
      </c>
      <c r="BR33" s="161" t="e">
        <f>VLOOKUP(BP33,$BG$6:$BM$25,7,FALSE)</f>
        <v>#N/A</v>
      </c>
      <c r="BS33" s="106" t="e">
        <f>VLOOKUP(BP33,$BG$6:$BM$25,6,FALSE)</f>
        <v>#N/A</v>
      </c>
    </row>
    <row r="34" spans="2:71" x14ac:dyDescent="0.2">
      <c r="B34" s="6">
        <f>'ادخال البيانات'!A35</f>
        <v>0</v>
      </c>
      <c r="C34" s="6" t="str">
        <f>'ادخال البيانات'!AP35</f>
        <v/>
      </c>
      <c r="D34" s="6" t="str">
        <f>'ادخال البيانات'!AQ35</f>
        <v/>
      </c>
      <c r="E34" s="6" t="str">
        <f>'ادخال البيانات'!AR35</f>
        <v/>
      </c>
      <c r="F34" s="6" t="str">
        <f>'ادخال البيانات'!AS35</f>
        <v/>
      </c>
      <c r="G34" s="6" t="str">
        <f>'ادخال البيانات'!AT35</f>
        <v/>
      </c>
      <c r="H34" s="6" t="str">
        <f>'ادخال البيانات'!AU35</f>
        <v/>
      </c>
      <c r="I34" s="6" t="str">
        <f>'ادخال البيانات'!AV35</f>
        <v/>
      </c>
      <c r="J34" s="6" t="str">
        <f>'ادخال البيانات'!AW35</f>
        <v/>
      </c>
      <c r="K34" s="6" t="str">
        <f>'ادخال البيانات'!AX35</f>
        <v/>
      </c>
      <c r="L34" s="6" t="str">
        <f>'ادخال البيانات'!AY35</f>
        <v/>
      </c>
      <c r="M34" s="6" t="str">
        <f>'ادخال البيانات'!AZ35</f>
        <v/>
      </c>
      <c r="N34" s="6" t="str">
        <f>'ادخال البيانات'!BA35</f>
        <v/>
      </c>
      <c r="O34" s="6" t="str">
        <f>'ادخال البيانات'!BB35</f>
        <v/>
      </c>
      <c r="P34" s="6" t="str">
        <f>'ادخال البيانات'!BC35</f>
        <v/>
      </c>
      <c r="Q34" s="6" t="str">
        <f>'ادخال البيانات'!BD35</f>
        <v/>
      </c>
      <c r="R34" s="6" t="str">
        <f>'ادخال البيانات'!BE35</f>
        <v/>
      </c>
      <c r="S34" s="6" t="str">
        <f>'ادخال البيانات'!BF35</f>
        <v/>
      </c>
      <c r="T34" s="6" t="str">
        <f>'ادخال البيانات'!BG35</f>
        <v/>
      </c>
      <c r="U34" s="6" t="str">
        <f>'ادخال البيانات'!BH35</f>
        <v/>
      </c>
      <c r="V34" s="183" t="str">
        <f>'ادخال البيانات'!BI35</f>
        <v/>
      </c>
      <c r="W34" s="190">
        <f t="shared" si="1"/>
        <v>0</v>
      </c>
      <c r="BI34"/>
      <c r="BM34" s="53"/>
      <c r="BP34" s="6">
        <v>2</v>
      </c>
      <c r="BQ34" s="106" t="e">
        <f t="shared" ref="BQ34:BQ52" si="11">VLOOKUP(BP34,$BG$6:$BM$25,3,FALSE)</f>
        <v>#N/A</v>
      </c>
      <c r="BR34" s="161" t="e">
        <f t="shared" ref="BR34:BR52" si="12">VLOOKUP(BP34,$BG$6:$BM$25,7,FALSE)</f>
        <v>#N/A</v>
      </c>
      <c r="BS34" s="106" t="e">
        <f t="shared" ref="BS34:BS52" si="13">VLOOKUP(BP34,$BG$6:$BM$25,6,FALSE)</f>
        <v>#N/A</v>
      </c>
    </row>
    <row r="35" spans="2:71" x14ac:dyDescent="0.2">
      <c r="B35" s="6">
        <f>'ادخال البيانات'!A36</f>
        <v>0</v>
      </c>
      <c r="C35" s="6" t="str">
        <f>'ادخال البيانات'!AP36</f>
        <v/>
      </c>
      <c r="D35" s="6" t="str">
        <f>'ادخال البيانات'!AQ36</f>
        <v/>
      </c>
      <c r="E35" s="6" t="str">
        <f>'ادخال البيانات'!AR36</f>
        <v/>
      </c>
      <c r="F35" s="6" t="str">
        <f>'ادخال البيانات'!AS36</f>
        <v/>
      </c>
      <c r="G35" s="6" t="str">
        <f>'ادخال البيانات'!AT36</f>
        <v/>
      </c>
      <c r="H35" s="6" t="str">
        <f>'ادخال البيانات'!AU36</f>
        <v/>
      </c>
      <c r="I35" s="6" t="str">
        <f>'ادخال البيانات'!AV36</f>
        <v/>
      </c>
      <c r="J35" s="6" t="str">
        <f>'ادخال البيانات'!AW36</f>
        <v/>
      </c>
      <c r="K35" s="6" t="str">
        <f>'ادخال البيانات'!AX36</f>
        <v/>
      </c>
      <c r="L35" s="6" t="str">
        <f>'ادخال البيانات'!AY36</f>
        <v/>
      </c>
      <c r="M35" s="6" t="str">
        <f>'ادخال البيانات'!AZ36</f>
        <v/>
      </c>
      <c r="N35" s="6" t="str">
        <f>'ادخال البيانات'!BA36</f>
        <v/>
      </c>
      <c r="O35" s="6" t="str">
        <f>'ادخال البيانات'!BB36</f>
        <v/>
      </c>
      <c r="P35" s="6" t="str">
        <f>'ادخال البيانات'!BC36</f>
        <v/>
      </c>
      <c r="Q35" s="6" t="str">
        <f>'ادخال البيانات'!BD36</f>
        <v/>
      </c>
      <c r="R35" s="6" t="str">
        <f>'ادخال البيانات'!BE36</f>
        <v/>
      </c>
      <c r="S35" s="6" t="str">
        <f>'ادخال البيانات'!BF36</f>
        <v/>
      </c>
      <c r="T35" s="6" t="str">
        <f>'ادخال البيانات'!BG36</f>
        <v/>
      </c>
      <c r="U35" s="6" t="str">
        <f>'ادخال البيانات'!BH36</f>
        <v/>
      </c>
      <c r="V35" s="183" t="str">
        <f>'ادخال البيانات'!BI36</f>
        <v/>
      </c>
      <c r="W35" s="190">
        <f t="shared" si="1"/>
        <v>0</v>
      </c>
      <c r="BI35"/>
      <c r="BM35" s="53"/>
      <c r="BP35" s="6">
        <v>3</v>
      </c>
      <c r="BQ35" s="106" t="e">
        <f t="shared" si="11"/>
        <v>#N/A</v>
      </c>
      <c r="BR35" s="161" t="e">
        <f t="shared" si="12"/>
        <v>#N/A</v>
      </c>
      <c r="BS35" s="106" t="e">
        <f t="shared" si="13"/>
        <v>#N/A</v>
      </c>
    </row>
    <row r="36" spans="2:71" x14ac:dyDescent="0.2">
      <c r="B36" s="6">
        <f>'ادخال البيانات'!A37</f>
        <v>0</v>
      </c>
      <c r="C36" s="6" t="str">
        <f>'ادخال البيانات'!AP37</f>
        <v/>
      </c>
      <c r="D36" s="6" t="str">
        <f>'ادخال البيانات'!AQ37</f>
        <v/>
      </c>
      <c r="E36" s="6" t="str">
        <f>'ادخال البيانات'!AR37</f>
        <v/>
      </c>
      <c r="F36" s="6" t="str">
        <f>'ادخال البيانات'!AS37</f>
        <v/>
      </c>
      <c r="G36" s="6" t="str">
        <f>'ادخال البيانات'!AT37</f>
        <v/>
      </c>
      <c r="H36" s="6" t="str">
        <f>'ادخال البيانات'!AU37</f>
        <v/>
      </c>
      <c r="I36" s="6" t="str">
        <f>'ادخال البيانات'!AV37</f>
        <v/>
      </c>
      <c r="J36" s="6" t="str">
        <f>'ادخال البيانات'!AW37</f>
        <v/>
      </c>
      <c r="K36" s="6" t="str">
        <f>'ادخال البيانات'!AX37</f>
        <v/>
      </c>
      <c r="L36" s="6" t="str">
        <f>'ادخال البيانات'!AY37</f>
        <v/>
      </c>
      <c r="M36" s="6" t="str">
        <f>'ادخال البيانات'!AZ37</f>
        <v/>
      </c>
      <c r="N36" s="6" t="str">
        <f>'ادخال البيانات'!BA37</f>
        <v/>
      </c>
      <c r="O36" s="6" t="str">
        <f>'ادخال البيانات'!BB37</f>
        <v/>
      </c>
      <c r="P36" s="6" t="str">
        <f>'ادخال البيانات'!BC37</f>
        <v/>
      </c>
      <c r="Q36" s="6" t="str">
        <f>'ادخال البيانات'!BD37</f>
        <v/>
      </c>
      <c r="R36" s="6" t="str">
        <f>'ادخال البيانات'!BE37</f>
        <v/>
      </c>
      <c r="S36" s="6" t="str">
        <f>'ادخال البيانات'!BF37</f>
        <v/>
      </c>
      <c r="T36" s="6" t="str">
        <f>'ادخال البيانات'!BG37</f>
        <v/>
      </c>
      <c r="U36" s="6" t="str">
        <f>'ادخال البيانات'!BH37</f>
        <v/>
      </c>
      <c r="V36" s="183" t="str">
        <f>'ادخال البيانات'!BI37</f>
        <v/>
      </c>
      <c r="W36" s="190">
        <f t="shared" si="1"/>
        <v>0</v>
      </c>
      <c r="BM36" s="53"/>
      <c r="BP36" s="6">
        <v>4</v>
      </c>
      <c r="BQ36" s="106" t="e">
        <f t="shared" si="11"/>
        <v>#N/A</v>
      </c>
      <c r="BR36" s="161" t="e">
        <f t="shared" si="12"/>
        <v>#N/A</v>
      </c>
      <c r="BS36" s="106" t="e">
        <f t="shared" si="13"/>
        <v>#N/A</v>
      </c>
    </row>
    <row r="37" spans="2:71" x14ac:dyDescent="0.2">
      <c r="B37" s="6">
        <f>'ادخال البيانات'!A38</f>
        <v>0</v>
      </c>
      <c r="C37" s="6" t="str">
        <f>'ادخال البيانات'!AP38</f>
        <v/>
      </c>
      <c r="D37" s="6" t="str">
        <f>'ادخال البيانات'!AQ38</f>
        <v/>
      </c>
      <c r="E37" s="6" t="str">
        <f>'ادخال البيانات'!AR38</f>
        <v/>
      </c>
      <c r="F37" s="6" t="str">
        <f>'ادخال البيانات'!AS38</f>
        <v/>
      </c>
      <c r="G37" s="6" t="str">
        <f>'ادخال البيانات'!AT38</f>
        <v/>
      </c>
      <c r="H37" s="6" t="str">
        <f>'ادخال البيانات'!AU38</f>
        <v/>
      </c>
      <c r="I37" s="6" t="str">
        <f>'ادخال البيانات'!AV38</f>
        <v/>
      </c>
      <c r="J37" s="6" t="str">
        <f>'ادخال البيانات'!AW38</f>
        <v/>
      </c>
      <c r="K37" s="6" t="str">
        <f>'ادخال البيانات'!AX38</f>
        <v/>
      </c>
      <c r="L37" s="6" t="str">
        <f>'ادخال البيانات'!AY38</f>
        <v/>
      </c>
      <c r="M37" s="6" t="str">
        <f>'ادخال البيانات'!AZ38</f>
        <v/>
      </c>
      <c r="N37" s="6" t="str">
        <f>'ادخال البيانات'!BA38</f>
        <v/>
      </c>
      <c r="O37" s="6" t="str">
        <f>'ادخال البيانات'!BB38</f>
        <v/>
      </c>
      <c r="P37" s="6" t="str">
        <f>'ادخال البيانات'!BC38</f>
        <v/>
      </c>
      <c r="Q37" s="6" t="str">
        <f>'ادخال البيانات'!BD38</f>
        <v/>
      </c>
      <c r="R37" s="6" t="str">
        <f>'ادخال البيانات'!BE38</f>
        <v/>
      </c>
      <c r="S37" s="6" t="str">
        <f>'ادخال البيانات'!BF38</f>
        <v/>
      </c>
      <c r="T37" s="6" t="str">
        <f>'ادخال البيانات'!BG38</f>
        <v/>
      </c>
      <c r="U37" s="6" t="str">
        <f>'ادخال البيانات'!BH38</f>
        <v/>
      </c>
      <c r="V37" s="183" t="str">
        <f>'ادخال البيانات'!BI38</f>
        <v/>
      </c>
      <c r="W37" s="190">
        <f t="shared" si="1"/>
        <v>0</v>
      </c>
      <c r="BM37" s="53"/>
      <c r="BP37" s="6">
        <v>5</v>
      </c>
      <c r="BQ37" s="106" t="e">
        <f t="shared" si="11"/>
        <v>#N/A</v>
      </c>
      <c r="BR37" s="161" t="e">
        <f t="shared" si="12"/>
        <v>#N/A</v>
      </c>
      <c r="BS37" s="106" t="e">
        <f t="shared" si="13"/>
        <v>#N/A</v>
      </c>
    </row>
    <row r="38" spans="2:71" x14ac:dyDescent="0.2">
      <c r="B38" s="6">
        <f>'ادخال البيانات'!A39</f>
        <v>0</v>
      </c>
      <c r="C38" s="6" t="str">
        <f>'ادخال البيانات'!AP39</f>
        <v/>
      </c>
      <c r="D38" s="6" t="str">
        <f>'ادخال البيانات'!AQ39</f>
        <v/>
      </c>
      <c r="E38" s="6" t="str">
        <f>'ادخال البيانات'!AR39</f>
        <v/>
      </c>
      <c r="F38" s="6" t="str">
        <f>'ادخال البيانات'!AS39</f>
        <v/>
      </c>
      <c r="G38" s="6" t="str">
        <f>'ادخال البيانات'!AT39</f>
        <v/>
      </c>
      <c r="H38" s="6" t="str">
        <f>'ادخال البيانات'!AU39</f>
        <v/>
      </c>
      <c r="I38" s="6" t="str">
        <f>'ادخال البيانات'!AV39</f>
        <v/>
      </c>
      <c r="J38" s="6" t="str">
        <f>'ادخال البيانات'!AW39</f>
        <v/>
      </c>
      <c r="K38" s="6" t="str">
        <f>'ادخال البيانات'!AX39</f>
        <v/>
      </c>
      <c r="L38" s="6" t="str">
        <f>'ادخال البيانات'!AY39</f>
        <v/>
      </c>
      <c r="M38" s="6" t="str">
        <f>'ادخال البيانات'!AZ39</f>
        <v/>
      </c>
      <c r="N38" s="6" t="str">
        <f>'ادخال البيانات'!BA39</f>
        <v/>
      </c>
      <c r="O38" s="6" t="str">
        <f>'ادخال البيانات'!BB39</f>
        <v/>
      </c>
      <c r="P38" s="6" t="str">
        <f>'ادخال البيانات'!BC39</f>
        <v/>
      </c>
      <c r="Q38" s="6" t="str">
        <f>'ادخال البيانات'!BD39</f>
        <v/>
      </c>
      <c r="R38" s="6" t="str">
        <f>'ادخال البيانات'!BE39</f>
        <v/>
      </c>
      <c r="S38" s="6" t="str">
        <f>'ادخال البيانات'!BF39</f>
        <v/>
      </c>
      <c r="T38" s="6" t="str">
        <f>'ادخال البيانات'!BG39</f>
        <v/>
      </c>
      <c r="U38" s="6" t="str">
        <f>'ادخال البيانات'!BH39</f>
        <v/>
      </c>
      <c r="V38" s="183" t="str">
        <f>'ادخال البيانات'!BI39</f>
        <v/>
      </c>
      <c r="W38" s="190">
        <f t="shared" si="1"/>
        <v>0</v>
      </c>
      <c r="BM38" s="53"/>
      <c r="BP38" s="6">
        <v>6</v>
      </c>
      <c r="BQ38" s="106" t="e">
        <f t="shared" si="11"/>
        <v>#N/A</v>
      </c>
      <c r="BR38" s="161" t="e">
        <f t="shared" si="12"/>
        <v>#N/A</v>
      </c>
      <c r="BS38" s="106" t="e">
        <f t="shared" si="13"/>
        <v>#N/A</v>
      </c>
    </row>
    <row r="39" spans="2:71" x14ac:dyDescent="0.2">
      <c r="B39" s="6">
        <f>'ادخال البيانات'!A40</f>
        <v>0</v>
      </c>
      <c r="C39" s="6" t="str">
        <f>'ادخال البيانات'!AP40</f>
        <v/>
      </c>
      <c r="D39" s="6" t="str">
        <f>'ادخال البيانات'!AQ40</f>
        <v/>
      </c>
      <c r="E39" s="6" t="str">
        <f>'ادخال البيانات'!AR40</f>
        <v/>
      </c>
      <c r="F39" s="6" t="str">
        <f>'ادخال البيانات'!AS40</f>
        <v/>
      </c>
      <c r="G39" s="6" t="str">
        <f>'ادخال البيانات'!AT40</f>
        <v/>
      </c>
      <c r="H39" s="6" t="str">
        <f>'ادخال البيانات'!AU40</f>
        <v/>
      </c>
      <c r="I39" s="6" t="str">
        <f>'ادخال البيانات'!AV40</f>
        <v/>
      </c>
      <c r="J39" s="6" t="str">
        <f>'ادخال البيانات'!AW40</f>
        <v/>
      </c>
      <c r="K39" s="6" t="str">
        <f>'ادخال البيانات'!AX40</f>
        <v/>
      </c>
      <c r="L39" s="6" t="str">
        <f>'ادخال البيانات'!AY40</f>
        <v/>
      </c>
      <c r="M39" s="6" t="str">
        <f>'ادخال البيانات'!AZ40</f>
        <v/>
      </c>
      <c r="N39" s="6" t="str">
        <f>'ادخال البيانات'!BA40</f>
        <v/>
      </c>
      <c r="O39" s="6" t="str">
        <f>'ادخال البيانات'!BB40</f>
        <v/>
      </c>
      <c r="P39" s="6" t="str">
        <f>'ادخال البيانات'!BC40</f>
        <v/>
      </c>
      <c r="Q39" s="6" t="str">
        <f>'ادخال البيانات'!BD40</f>
        <v/>
      </c>
      <c r="R39" s="6" t="str">
        <f>'ادخال البيانات'!BE40</f>
        <v/>
      </c>
      <c r="S39" s="6" t="str">
        <f>'ادخال البيانات'!BF40</f>
        <v/>
      </c>
      <c r="T39" s="6" t="str">
        <f>'ادخال البيانات'!BG40</f>
        <v/>
      </c>
      <c r="U39" s="6" t="str">
        <f>'ادخال البيانات'!BH40</f>
        <v/>
      </c>
      <c r="V39" s="183" t="str">
        <f>'ادخال البيانات'!BI40</f>
        <v/>
      </c>
      <c r="W39" s="190">
        <f t="shared" si="1"/>
        <v>0</v>
      </c>
      <c r="BM39" s="53"/>
      <c r="BP39" s="6">
        <v>7</v>
      </c>
      <c r="BQ39" s="6" t="e">
        <f t="shared" si="11"/>
        <v>#N/A</v>
      </c>
      <c r="BR39" s="54" t="e">
        <f t="shared" si="12"/>
        <v>#N/A</v>
      </c>
      <c r="BS39" s="6" t="e">
        <f t="shared" si="13"/>
        <v>#N/A</v>
      </c>
    </row>
    <row r="40" spans="2:71" x14ac:dyDescent="0.2">
      <c r="B40" s="6">
        <f>'ادخال البيانات'!A41</f>
        <v>0</v>
      </c>
      <c r="C40" s="6" t="str">
        <f>'ادخال البيانات'!AP41</f>
        <v/>
      </c>
      <c r="D40" s="6" t="str">
        <f>'ادخال البيانات'!AQ41</f>
        <v/>
      </c>
      <c r="E40" s="6" t="str">
        <f>'ادخال البيانات'!AR41</f>
        <v/>
      </c>
      <c r="F40" s="6" t="str">
        <f>'ادخال البيانات'!AS41</f>
        <v/>
      </c>
      <c r="G40" s="6" t="str">
        <f>'ادخال البيانات'!AT41</f>
        <v/>
      </c>
      <c r="H40" s="6" t="str">
        <f>'ادخال البيانات'!AU41</f>
        <v/>
      </c>
      <c r="I40" s="6" t="str">
        <f>'ادخال البيانات'!AV41</f>
        <v/>
      </c>
      <c r="J40" s="6" t="str">
        <f>'ادخال البيانات'!AW41</f>
        <v/>
      </c>
      <c r="K40" s="6" t="str">
        <f>'ادخال البيانات'!AX41</f>
        <v/>
      </c>
      <c r="L40" s="6" t="str">
        <f>'ادخال البيانات'!AY41</f>
        <v/>
      </c>
      <c r="M40" s="6" t="str">
        <f>'ادخال البيانات'!AZ41</f>
        <v/>
      </c>
      <c r="N40" s="6" t="str">
        <f>'ادخال البيانات'!BA41</f>
        <v/>
      </c>
      <c r="O40" s="6" t="str">
        <f>'ادخال البيانات'!BB41</f>
        <v/>
      </c>
      <c r="P40" s="6" t="str">
        <f>'ادخال البيانات'!BC41</f>
        <v/>
      </c>
      <c r="Q40" s="6" t="str">
        <f>'ادخال البيانات'!BD41</f>
        <v/>
      </c>
      <c r="R40" s="6" t="str">
        <f>'ادخال البيانات'!BE41</f>
        <v/>
      </c>
      <c r="S40" s="6" t="str">
        <f>'ادخال البيانات'!BF41</f>
        <v/>
      </c>
      <c r="T40" s="6" t="str">
        <f>'ادخال البيانات'!BG41</f>
        <v/>
      </c>
      <c r="U40" s="6" t="str">
        <f>'ادخال البيانات'!BH41</f>
        <v/>
      </c>
      <c r="V40" s="183" t="str">
        <f>'ادخال البيانات'!BI41</f>
        <v/>
      </c>
      <c r="W40" s="190">
        <f t="shared" si="1"/>
        <v>0</v>
      </c>
      <c r="BM40" s="53"/>
      <c r="BP40" s="6">
        <v>8</v>
      </c>
      <c r="BQ40" s="6" t="e">
        <f t="shared" si="11"/>
        <v>#N/A</v>
      </c>
      <c r="BR40" s="54" t="e">
        <f t="shared" si="12"/>
        <v>#N/A</v>
      </c>
      <c r="BS40" s="6" t="e">
        <f t="shared" si="13"/>
        <v>#N/A</v>
      </c>
    </row>
    <row r="41" spans="2:71" x14ac:dyDescent="0.2">
      <c r="B41" s="6">
        <f>'ادخال البيانات'!A42</f>
        <v>0</v>
      </c>
      <c r="C41" s="6" t="str">
        <f>'ادخال البيانات'!AP42</f>
        <v/>
      </c>
      <c r="D41" s="6" t="str">
        <f>'ادخال البيانات'!AQ42</f>
        <v/>
      </c>
      <c r="E41" s="6" t="str">
        <f>'ادخال البيانات'!AR42</f>
        <v/>
      </c>
      <c r="F41" s="6" t="str">
        <f>'ادخال البيانات'!AS42</f>
        <v/>
      </c>
      <c r="G41" s="6" t="str">
        <f>'ادخال البيانات'!AT42</f>
        <v/>
      </c>
      <c r="H41" s="6" t="str">
        <f>'ادخال البيانات'!AU42</f>
        <v/>
      </c>
      <c r="I41" s="6" t="str">
        <f>'ادخال البيانات'!AV42</f>
        <v/>
      </c>
      <c r="J41" s="6" t="str">
        <f>'ادخال البيانات'!AW42</f>
        <v/>
      </c>
      <c r="K41" s="6" t="str">
        <f>'ادخال البيانات'!AX42</f>
        <v/>
      </c>
      <c r="L41" s="6" t="str">
        <f>'ادخال البيانات'!AY42</f>
        <v/>
      </c>
      <c r="M41" s="6" t="str">
        <f>'ادخال البيانات'!AZ42</f>
        <v/>
      </c>
      <c r="N41" s="6" t="str">
        <f>'ادخال البيانات'!BA42</f>
        <v/>
      </c>
      <c r="O41" s="6" t="str">
        <f>'ادخال البيانات'!BB42</f>
        <v/>
      </c>
      <c r="P41" s="6" t="str">
        <f>'ادخال البيانات'!BC42</f>
        <v/>
      </c>
      <c r="Q41" s="6" t="str">
        <f>'ادخال البيانات'!BD42</f>
        <v/>
      </c>
      <c r="R41" s="6" t="str">
        <f>'ادخال البيانات'!BE42</f>
        <v/>
      </c>
      <c r="S41" s="6" t="str">
        <f>'ادخال البيانات'!BF42</f>
        <v/>
      </c>
      <c r="T41" s="6" t="str">
        <f>'ادخال البيانات'!BG42</f>
        <v/>
      </c>
      <c r="U41" s="6" t="str">
        <f>'ادخال البيانات'!BH42</f>
        <v/>
      </c>
      <c r="V41" s="183" t="str">
        <f>'ادخال البيانات'!BI42</f>
        <v/>
      </c>
      <c r="W41" s="190">
        <f t="shared" si="1"/>
        <v>0</v>
      </c>
      <c r="BM41" s="53"/>
      <c r="BP41" s="6">
        <v>9</v>
      </c>
      <c r="BQ41" s="6" t="e">
        <f t="shared" si="11"/>
        <v>#N/A</v>
      </c>
      <c r="BR41" s="54" t="e">
        <f t="shared" si="12"/>
        <v>#N/A</v>
      </c>
      <c r="BS41" s="6" t="e">
        <f t="shared" si="13"/>
        <v>#N/A</v>
      </c>
    </row>
    <row r="42" spans="2:71" x14ac:dyDescent="0.2">
      <c r="B42" s="6">
        <f>'ادخال البيانات'!A43</f>
        <v>0</v>
      </c>
      <c r="C42" s="6" t="str">
        <f>'ادخال البيانات'!AP43</f>
        <v/>
      </c>
      <c r="D42" s="6" t="str">
        <f>'ادخال البيانات'!AQ43</f>
        <v/>
      </c>
      <c r="E42" s="6" t="str">
        <f>'ادخال البيانات'!AR43</f>
        <v/>
      </c>
      <c r="F42" s="6" t="str">
        <f>'ادخال البيانات'!AS43</f>
        <v/>
      </c>
      <c r="G42" s="6" t="str">
        <f>'ادخال البيانات'!AT43</f>
        <v/>
      </c>
      <c r="H42" s="6" t="str">
        <f>'ادخال البيانات'!AU43</f>
        <v/>
      </c>
      <c r="I42" s="6" t="str">
        <f>'ادخال البيانات'!AV43</f>
        <v/>
      </c>
      <c r="J42" s="6" t="str">
        <f>'ادخال البيانات'!AW43</f>
        <v/>
      </c>
      <c r="K42" s="6" t="str">
        <f>'ادخال البيانات'!AX43</f>
        <v/>
      </c>
      <c r="L42" s="6" t="str">
        <f>'ادخال البيانات'!AY43</f>
        <v/>
      </c>
      <c r="M42" s="6" t="str">
        <f>'ادخال البيانات'!AZ43</f>
        <v/>
      </c>
      <c r="N42" s="6" t="str">
        <f>'ادخال البيانات'!BA43</f>
        <v/>
      </c>
      <c r="O42" s="6" t="str">
        <f>'ادخال البيانات'!BB43</f>
        <v/>
      </c>
      <c r="P42" s="6" t="str">
        <f>'ادخال البيانات'!BC43</f>
        <v/>
      </c>
      <c r="Q42" s="6" t="str">
        <f>'ادخال البيانات'!BD43</f>
        <v/>
      </c>
      <c r="R42" s="6" t="str">
        <f>'ادخال البيانات'!BE43</f>
        <v/>
      </c>
      <c r="S42" s="6" t="str">
        <f>'ادخال البيانات'!BF43</f>
        <v/>
      </c>
      <c r="T42" s="6" t="str">
        <f>'ادخال البيانات'!BG43</f>
        <v/>
      </c>
      <c r="U42" s="6" t="str">
        <f>'ادخال البيانات'!BH43</f>
        <v/>
      </c>
      <c r="V42" s="183" t="str">
        <f>'ادخال البيانات'!BI43</f>
        <v/>
      </c>
      <c r="W42" s="190">
        <f t="shared" si="1"/>
        <v>0</v>
      </c>
      <c r="BM42" s="53"/>
      <c r="BP42" s="6">
        <v>10</v>
      </c>
      <c r="BQ42" s="6" t="e">
        <f t="shared" si="11"/>
        <v>#N/A</v>
      </c>
      <c r="BR42" s="54" t="e">
        <f t="shared" si="12"/>
        <v>#N/A</v>
      </c>
      <c r="BS42" s="6" t="e">
        <f t="shared" si="13"/>
        <v>#N/A</v>
      </c>
    </row>
    <row r="43" spans="2:71" x14ac:dyDescent="0.2">
      <c r="B43" s="6">
        <f>'ادخال البيانات'!A44</f>
        <v>0</v>
      </c>
      <c r="C43" s="6" t="str">
        <f>'ادخال البيانات'!AP44</f>
        <v/>
      </c>
      <c r="D43" s="6" t="str">
        <f>'ادخال البيانات'!AQ44</f>
        <v/>
      </c>
      <c r="E43" s="6" t="str">
        <f>'ادخال البيانات'!AR44</f>
        <v/>
      </c>
      <c r="F43" s="6" t="str">
        <f>'ادخال البيانات'!AS44</f>
        <v/>
      </c>
      <c r="G43" s="6" t="str">
        <f>'ادخال البيانات'!AT44</f>
        <v/>
      </c>
      <c r="H43" s="6" t="str">
        <f>'ادخال البيانات'!AU44</f>
        <v/>
      </c>
      <c r="I43" s="6" t="str">
        <f>'ادخال البيانات'!AV44</f>
        <v/>
      </c>
      <c r="J43" s="6" t="str">
        <f>'ادخال البيانات'!AW44</f>
        <v/>
      </c>
      <c r="K43" s="6" t="str">
        <f>'ادخال البيانات'!AX44</f>
        <v/>
      </c>
      <c r="L43" s="6" t="str">
        <f>'ادخال البيانات'!AY44</f>
        <v/>
      </c>
      <c r="M43" s="6" t="str">
        <f>'ادخال البيانات'!AZ44</f>
        <v/>
      </c>
      <c r="N43" s="6" t="str">
        <f>'ادخال البيانات'!BA44</f>
        <v/>
      </c>
      <c r="O43" s="6" t="str">
        <f>'ادخال البيانات'!BB44</f>
        <v/>
      </c>
      <c r="P43" s="6" t="str">
        <f>'ادخال البيانات'!BC44</f>
        <v/>
      </c>
      <c r="Q43" s="6" t="str">
        <f>'ادخال البيانات'!BD44</f>
        <v/>
      </c>
      <c r="R43" s="6" t="str">
        <f>'ادخال البيانات'!BE44</f>
        <v/>
      </c>
      <c r="S43" s="6" t="str">
        <f>'ادخال البيانات'!BF44</f>
        <v/>
      </c>
      <c r="T43" s="6" t="str">
        <f>'ادخال البيانات'!BG44</f>
        <v/>
      </c>
      <c r="U43" s="6" t="str">
        <f>'ادخال البيانات'!BH44</f>
        <v/>
      </c>
      <c r="V43" s="183" t="str">
        <f>'ادخال البيانات'!BI44</f>
        <v/>
      </c>
      <c r="W43" s="190">
        <f t="shared" si="1"/>
        <v>0</v>
      </c>
      <c r="BM43" s="53"/>
      <c r="BP43" s="6">
        <v>11</v>
      </c>
      <c r="BQ43" s="6" t="e">
        <f t="shared" si="11"/>
        <v>#N/A</v>
      </c>
      <c r="BR43" s="54" t="e">
        <f t="shared" si="12"/>
        <v>#N/A</v>
      </c>
      <c r="BS43" s="6" t="e">
        <f t="shared" si="13"/>
        <v>#N/A</v>
      </c>
    </row>
    <row r="44" spans="2:71" x14ac:dyDescent="0.2">
      <c r="B44" s="6">
        <f>'ادخال البيانات'!A45</f>
        <v>0</v>
      </c>
      <c r="C44" s="6" t="str">
        <f>'ادخال البيانات'!AP45</f>
        <v/>
      </c>
      <c r="D44" s="6" t="str">
        <f>'ادخال البيانات'!AQ45</f>
        <v/>
      </c>
      <c r="E44" s="6" t="str">
        <f>'ادخال البيانات'!AR45</f>
        <v/>
      </c>
      <c r="F44" s="6" t="str">
        <f>'ادخال البيانات'!AS45</f>
        <v/>
      </c>
      <c r="G44" s="6" t="str">
        <f>'ادخال البيانات'!AT45</f>
        <v/>
      </c>
      <c r="H44" s="6" t="str">
        <f>'ادخال البيانات'!AU45</f>
        <v/>
      </c>
      <c r="I44" s="6" t="str">
        <f>'ادخال البيانات'!AV45</f>
        <v/>
      </c>
      <c r="J44" s="6" t="str">
        <f>'ادخال البيانات'!AW45</f>
        <v/>
      </c>
      <c r="K44" s="6" t="str">
        <f>'ادخال البيانات'!AX45</f>
        <v/>
      </c>
      <c r="L44" s="6" t="str">
        <f>'ادخال البيانات'!AY45</f>
        <v/>
      </c>
      <c r="M44" s="6" t="str">
        <f>'ادخال البيانات'!AZ45</f>
        <v/>
      </c>
      <c r="N44" s="6" t="str">
        <f>'ادخال البيانات'!BA45</f>
        <v/>
      </c>
      <c r="O44" s="6" t="str">
        <f>'ادخال البيانات'!BB45</f>
        <v/>
      </c>
      <c r="P44" s="6" t="str">
        <f>'ادخال البيانات'!BC45</f>
        <v/>
      </c>
      <c r="Q44" s="6" t="str">
        <f>'ادخال البيانات'!BD45</f>
        <v/>
      </c>
      <c r="R44" s="6" t="str">
        <f>'ادخال البيانات'!BE45</f>
        <v/>
      </c>
      <c r="S44" s="6" t="str">
        <f>'ادخال البيانات'!BF45</f>
        <v/>
      </c>
      <c r="T44" s="6" t="str">
        <f>'ادخال البيانات'!BG45</f>
        <v/>
      </c>
      <c r="U44" s="6" t="str">
        <f>'ادخال البيانات'!BH45</f>
        <v/>
      </c>
      <c r="V44" s="183" t="str">
        <f>'ادخال البيانات'!BI45</f>
        <v/>
      </c>
      <c r="W44" s="190">
        <f t="shared" si="1"/>
        <v>0</v>
      </c>
      <c r="BM44" s="53"/>
      <c r="BP44" s="6">
        <v>12</v>
      </c>
      <c r="BQ44" s="6" t="e">
        <f t="shared" si="11"/>
        <v>#N/A</v>
      </c>
      <c r="BR44" s="54" t="e">
        <f t="shared" si="12"/>
        <v>#N/A</v>
      </c>
      <c r="BS44" s="6" t="e">
        <f t="shared" si="13"/>
        <v>#N/A</v>
      </c>
    </row>
    <row r="45" spans="2:71" x14ac:dyDescent="0.2">
      <c r="B45" s="6">
        <f>'ادخال البيانات'!A46</f>
        <v>0</v>
      </c>
      <c r="C45" s="6" t="str">
        <f>'ادخال البيانات'!AP46</f>
        <v/>
      </c>
      <c r="D45" s="6" t="str">
        <f>'ادخال البيانات'!AQ46</f>
        <v/>
      </c>
      <c r="E45" s="6" t="str">
        <f>'ادخال البيانات'!AR46</f>
        <v/>
      </c>
      <c r="F45" s="6" t="str">
        <f>'ادخال البيانات'!AS46</f>
        <v/>
      </c>
      <c r="G45" s="6" t="str">
        <f>'ادخال البيانات'!AT46</f>
        <v/>
      </c>
      <c r="H45" s="6" t="str">
        <f>'ادخال البيانات'!AU46</f>
        <v/>
      </c>
      <c r="I45" s="6" t="str">
        <f>'ادخال البيانات'!AV46</f>
        <v/>
      </c>
      <c r="J45" s="6" t="str">
        <f>'ادخال البيانات'!AW46</f>
        <v/>
      </c>
      <c r="K45" s="6" t="str">
        <f>'ادخال البيانات'!AX46</f>
        <v/>
      </c>
      <c r="L45" s="6" t="str">
        <f>'ادخال البيانات'!AY46</f>
        <v/>
      </c>
      <c r="M45" s="6" t="str">
        <f>'ادخال البيانات'!AZ46</f>
        <v/>
      </c>
      <c r="N45" s="6" t="str">
        <f>'ادخال البيانات'!BA46</f>
        <v/>
      </c>
      <c r="O45" s="6" t="str">
        <f>'ادخال البيانات'!BB46</f>
        <v/>
      </c>
      <c r="P45" s="6" t="str">
        <f>'ادخال البيانات'!BC46</f>
        <v/>
      </c>
      <c r="Q45" s="6" t="str">
        <f>'ادخال البيانات'!BD46</f>
        <v/>
      </c>
      <c r="R45" s="6" t="str">
        <f>'ادخال البيانات'!BE46</f>
        <v/>
      </c>
      <c r="S45" s="6" t="str">
        <f>'ادخال البيانات'!BF46</f>
        <v/>
      </c>
      <c r="T45" s="6" t="str">
        <f>'ادخال البيانات'!BG46</f>
        <v/>
      </c>
      <c r="U45" s="6" t="str">
        <f>'ادخال البيانات'!BH46</f>
        <v/>
      </c>
      <c r="V45" s="183" t="str">
        <f>'ادخال البيانات'!BI46</f>
        <v/>
      </c>
      <c r="W45" s="190">
        <f t="shared" si="1"/>
        <v>0</v>
      </c>
      <c r="BM45" s="53"/>
      <c r="BP45" s="6">
        <v>13</v>
      </c>
      <c r="BQ45" s="6" t="e">
        <f t="shared" si="11"/>
        <v>#N/A</v>
      </c>
      <c r="BR45" s="54" t="e">
        <f t="shared" si="12"/>
        <v>#N/A</v>
      </c>
      <c r="BS45" s="6" t="e">
        <f t="shared" si="13"/>
        <v>#N/A</v>
      </c>
    </row>
    <row r="46" spans="2:71" x14ac:dyDescent="0.2">
      <c r="B46" s="6">
        <f>'ادخال البيانات'!A47</f>
        <v>0</v>
      </c>
      <c r="C46" s="6" t="str">
        <f>'ادخال البيانات'!AP47</f>
        <v/>
      </c>
      <c r="D46" s="6" t="str">
        <f>'ادخال البيانات'!AQ47</f>
        <v/>
      </c>
      <c r="E46" s="6" t="str">
        <f>'ادخال البيانات'!AR47</f>
        <v/>
      </c>
      <c r="F46" s="6" t="str">
        <f>'ادخال البيانات'!AS47</f>
        <v/>
      </c>
      <c r="G46" s="6" t="str">
        <f>'ادخال البيانات'!AT47</f>
        <v/>
      </c>
      <c r="H46" s="6" t="str">
        <f>'ادخال البيانات'!AU47</f>
        <v/>
      </c>
      <c r="I46" s="6" t="str">
        <f>'ادخال البيانات'!AV47</f>
        <v/>
      </c>
      <c r="J46" s="6" t="str">
        <f>'ادخال البيانات'!AW47</f>
        <v/>
      </c>
      <c r="K46" s="6" t="str">
        <f>'ادخال البيانات'!AX47</f>
        <v/>
      </c>
      <c r="L46" s="6" t="str">
        <f>'ادخال البيانات'!AY47</f>
        <v/>
      </c>
      <c r="M46" s="6" t="str">
        <f>'ادخال البيانات'!AZ47</f>
        <v/>
      </c>
      <c r="N46" s="6" t="str">
        <f>'ادخال البيانات'!BA47</f>
        <v/>
      </c>
      <c r="O46" s="6" t="str">
        <f>'ادخال البيانات'!BB47</f>
        <v/>
      </c>
      <c r="P46" s="6" t="str">
        <f>'ادخال البيانات'!BC47</f>
        <v/>
      </c>
      <c r="Q46" s="6" t="str">
        <f>'ادخال البيانات'!BD47</f>
        <v/>
      </c>
      <c r="R46" s="6" t="str">
        <f>'ادخال البيانات'!BE47</f>
        <v/>
      </c>
      <c r="S46" s="6" t="str">
        <f>'ادخال البيانات'!BF47</f>
        <v/>
      </c>
      <c r="T46" s="6" t="str">
        <f>'ادخال البيانات'!BG47</f>
        <v/>
      </c>
      <c r="U46" s="6" t="str">
        <f>'ادخال البيانات'!BH47</f>
        <v/>
      </c>
      <c r="V46" s="183" t="str">
        <f>'ادخال البيانات'!BI47</f>
        <v/>
      </c>
      <c r="W46" s="190">
        <f t="shared" si="1"/>
        <v>0</v>
      </c>
      <c r="BP46" s="6">
        <v>14</v>
      </c>
      <c r="BQ46" s="6" t="e">
        <f t="shared" si="11"/>
        <v>#N/A</v>
      </c>
      <c r="BR46" s="54" t="e">
        <f t="shared" si="12"/>
        <v>#N/A</v>
      </c>
      <c r="BS46" s="6" t="e">
        <f t="shared" si="13"/>
        <v>#N/A</v>
      </c>
    </row>
    <row r="47" spans="2:71" x14ac:dyDescent="0.2">
      <c r="B47" s="6">
        <f>'ادخال البيانات'!A48</f>
        <v>0</v>
      </c>
      <c r="C47" s="6" t="str">
        <f>'ادخال البيانات'!AP48</f>
        <v/>
      </c>
      <c r="D47" s="6" t="str">
        <f>'ادخال البيانات'!AQ48</f>
        <v/>
      </c>
      <c r="E47" s="6" t="str">
        <f>'ادخال البيانات'!AR48</f>
        <v/>
      </c>
      <c r="F47" s="6" t="str">
        <f>'ادخال البيانات'!AS48</f>
        <v/>
      </c>
      <c r="G47" s="6" t="str">
        <f>'ادخال البيانات'!AT48</f>
        <v/>
      </c>
      <c r="H47" s="6" t="str">
        <f>'ادخال البيانات'!AU48</f>
        <v/>
      </c>
      <c r="I47" s="6" t="str">
        <f>'ادخال البيانات'!AV48</f>
        <v/>
      </c>
      <c r="J47" s="6" t="str">
        <f>'ادخال البيانات'!AW48</f>
        <v/>
      </c>
      <c r="K47" s="6" t="str">
        <f>'ادخال البيانات'!AX48</f>
        <v/>
      </c>
      <c r="L47" s="6" t="str">
        <f>'ادخال البيانات'!AY48</f>
        <v/>
      </c>
      <c r="M47" s="6" t="str">
        <f>'ادخال البيانات'!AZ48</f>
        <v/>
      </c>
      <c r="N47" s="6" t="str">
        <f>'ادخال البيانات'!BA48</f>
        <v/>
      </c>
      <c r="O47" s="6" t="str">
        <f>'ادخال البيانات'!BB48</f>
        <v/>
      </c>
      <c r="P47" s="6" t="str">
        <f>'ادخال البيانات'!BC48</f>
        <v/>
      </c>
      <c r="Q47" s="6" t="str">
        <f>'ادخال البيانات'!BD48</f>
        <v/>
      </c>
      <c r="R47" s="6" t="str">
        <f>'ادخال البيانات'!BE48</f>
        <v/>
      </c>
      <c r="S47" s="6" t="str">
        <f>'ادخال البيانات'!BF48</f>
        <v/>
      </c>
      <c r="T47" s="6" t="str">
        <f>'ادخال البيانات'!BG48</f>
        <v/>
      </c>
      <c r="U47" s="6" t="str">
        <f>'ادخال البيانات'!BH48</f>
        <v/>
      </c>
      <c r="V47" s="183" t="str">
        <f>'ادخال البيانات'!BI48</f>
        <v/>
      </c>
      <c r="W47" s="190">
        <f t="shared" si="1"/>
        <v>0</v>
      </c>
      <c r="BP47" s="6">
        <v>15</v>
      </c>
      <c r="BQ47" s="6" t="e">
        <f t="shared" si="11"/>
        <v>#N/A</v>
      </c>
      <c r="BR47" s="54" t="e">
        <f t="shared" si="12"/>
        <v>#N/A</v>
      </c>
      <c r="BS47" s="6" t="e">
        <f t="shared" si="13"/>
        <v>#N/A</v>
      </c>
    </row>
    <row r="48" spans="2:71" x14ac:dyDescent="0.2">
      <c r="B48" s="6">
        <f>'ادخال البيانات'!A49</f>
        <v>0</v>
      </c>
      <c r="C48" s="6" t="str">
        <f>'ادخال البيانات'!AP49</f>
        <v/>
      </c>
      <c r="D48" s="6" t="str">
        <f>'ادخال البيانات'!AQ49</f>
        <v/>
      </c>
      <c r="E48" s="6" t="str">
        <f>'ادخال البيانات'!AR49</f>
        <v/>
      </c>
      <c r="F48" s="6" t="str">
        <f>'ادخال البيانات'!AS49</f>
        <v/>
      </c>
      <c r="G48" s="6" t="str">
        <f>'ادخال البيانات'!AT49</f>
        <v/>
      </c>
      <c r="H48" s="6" t="str">
        <f>'ادخال البيانات'!AU49</f>
        <v/>
      </c>
      <c r="I48" s="6" t="str">
        <f>'ادخال البيانات'!AV49</f>
        <v/>
      </c>
      <c r="J48" s="6" t="str">
        <f>'ادخال البيانات'!AW49</f>
        <v/>
      </c>
      <c r="K48" s="6" t="str">
        <f>'ادخال البيانات'!AX49</f>
        <v/>
      </c>
      <c r="L48" s="6" t="str">
        <f>'ادخال البيانات'!AY49</f>
        <v/>
      </c>
      <c r="M48" s="6" t="str">
        <f>'ادخال البيانات'!AZ49</f>
        <v/>
      </c>
      <c r="N48" s="6" t="str">
        <f>'ادخال البيانات'!BA49</f>
        <v/>
      </c>
      <c r="O48" s="6" t="str">
        <f>'ادخال البيانات'!BB49</f>
        <v/>
      </c>
      <c r="P48" s="6" t="str">
        <f>'ادخال البيانات'!BC49</f>
        <v/>
      </c>
      <c r="Q48" s="6" t="str">
        <f>'ادخال البيانات'!BD49</f>
        <v/>
      </c>
      <c r="R48" s="6" t="str">
        <f>'ادخال البيانات'!BE49</f>
        <v/>
      </c>
      <c r="S48" s="6" t="str">
        <f>'ادخال البيانات'!BF49</f>
        <v/>
      </c>
      <c r="T48" s="6" t="str">
        <f>'ادخال البيانات'!BG49</f>
        <v/>
      </c>
      <c r="U48" s="6" t="str">
        <f>'ادخال البيانات'!BH49</f>
        <v/>
      </c>
      <c r="V48" s="183" t="str">
        <f>'ادخال البيانات'!BI49</f>
        <v/>
      </c>
      <c r="W48" s="190">
        <f t="shared" si="1"/>
        <v>0</v>
      </c>
      <c r="BP48" s="6">
        <v>16</v>
      </c>
      <c r="BQ48" s="212" t="e">
        <f t="shared" si="11"/>
        <v>#N/A</v>
      </c>
      <c r="BR48" s="429" t="e">
        <f t="shared" si="12"/>
        <v>#N/A</v>
      </c>
      <c r="BS48" s="212" t="e">
        <f t="shared" si="13"/>
        <v>#N/A</v>
      </c>
    </row>
    <row r="49" spans="2:71" x14ac:dyDescent="0.2">
      <c r="B49" s="6">
        <f>'ادخال البيانات'!A50</f>
        <v>0</v>
      </c>
      <c r="C49" s="6" t="str">
        <f>'ادخال البيانات'!AP50</f>
        <v/>
      </c>
      <c r="D49" s="6" t="str">
        <f>'ادخال البيانات'!AQ50</f>
        <v/>
      </c>
      <c r="E49" s="6" t="str">
        <f>'ادخال البيانات'!AR50</f>
        <v/>
      </c>
      <c r="F49" s="6" t="str">
        <f>'ادخال البيانات'!AS50</f>
        <v/>
      </c>
      <c r="G49" s="6" t="str">
        <f>'ادخال البيانات'!AT50</f>
        <v/>
      </c>
      <c r="H49" s="6" t="str">
        <f>'ادخال البيانات'!AU50</f>
        <v/>
      </c>
      <c r="I49" s="6" t="str">
        <f>'ادخال البيانات'!AV50</f>
        <v/>
      </c>
      <c r="J49" s="6" t="str">
        <f>'ادخال البيانات'!AW50</f>
        <v/>
      </c>
      <c r="K49" s="6" t="str">
        <f>'ادخال البيانات'!AX50</f>
        <v/>
      </c>
      <c r="L49" s="6" t="str">
        <f>'ادخال البيانات'!AY50</f>
        <v/>
      </c>
      <c r="M49" s="6" t="str">
        <f>'ادخال البيانات'!AZ50</f>
        <v/>
      </c>
      <c r="N49" s="6" t="str">
        <f>'ادخال البيانات'!BA50</f>
        <v/>
      </c>
      <c r="O49" s="6" t="str">
        <f>'ادخال البيانات'!BB50</f>
        <v/>
      </c>
      <c r="P49" s="6" t="str">
        <f>'ادخال البيانات'!BC50</f>
        <v/>
      </c>
      <c r="Q49" s="6" t="str">
        <f>'ادخال البيانات'!BD50</f>
        <v/>
      </c>
      <c r="R49" s="6" t="str">
        <f>'ادخال البيانات'!BE50</f>
        <v/>
      </c>
      <c r="S49" s="6" t="str">
        <f>'ادخال البيانات'!BF50</f>
        <v/>
      </c>
      <c r="T49" s="6" t="str">
        <f>'ادخال البيانات'!BG50</f>
        <v/>
      </c>
      <c r="U49" s="6" t="str">
        <f>'ادخال البيانات'!BH50</f>
        <v/>
      </c>
      <c r="V49" s="183" t="str">
        <f>'ادخال البيانات'!BI50</f>
        <v/>
      </c>
      <c r="W49" s="190">
        <f t="shared" si="1"/>
        <v>0</v>
      </c>
      <c r="BP49" s="6">
        <v>17</v>
      </c>
      <c r="BQ49" s="212" t="e">
        <f t="shared" si="11"/>
        <v>#N/A</v>
      </c>
      <c r="BR49" s="429" t="e">
        <f t="shared" si="12"/>
        <v>#N/A</v>
      </c>
      <c r="BS49" s="212" t="e">
        <f t="shared" si="13"/>
        <v>#N/A</v>
      </c>
    </row>
    <row r="50" spans="2:71" x14ac:dyDescent="0.2">
      <c r="B50" s="6">
        <f>'ادخال البيانات'!A51</f>
        <v>0</v>
      </c>
      <c r="C50" s="6" t="str">
        <f>'ادخال البيانات'!AP51</f>
        <v/>
      </c>
      <c r="D50" s="6" t="str">
        <f>'ادخال البيانات'!AQ51</f>
        <v/>
      </c>
      <c r="E50" s="6" t="str">
        <f>'ادخال البيانات'!AR51</f>
        <v/>
      </c>
      <c r="F50" s="6" t="str">
        <f>'ادخال البيانات'!AS51</f>
        <v/>
      </c>
      <c r="G50" s="6" t="str">
        <f>'ادخال البيانات'!AT51</f>
        <v/>
      </c>
      <c r="H50" s="6" t="str">
        <f>'ادخال البيانات'!AU51</f>
        <v/>
      </c>
      <c r="I50" s="6" t="str">
        <f>'ادخال البيانات'!AV51</f>
        <v/>
      </c>
      <c r="J50" s="6" t="str">
        <f>'ادخال البيانات'!AW51</f>
        <v/>
      </c>
      <c r="K50" s="6" t="str">
        <f>'ادخال البيانات'!AX51</f>
        <v/>
      </c>
      <c r="L50" s="6" t="str">
        <f>'ادخال البيانات'!AY51</f>
        <v/>
      </c>
      <c r="M50" s="6" t="str">
        <f>'ادخال البيانات'!AZ51</f>
        <v/>
      </c>
      <c r="N50" s="6" t="str">
        <f>'ادخال البيانات'!BA51</f>
        <v/>
      </c>
      <c r="O50" s="6" t="str">
        <f>'ادخال البيانات'!BB51</f>
        <v/>
      </c>
      <c r="P50" s="6" t="str">
        <f>'ادخال البيانات'!BC51</f>
        <v/>
      </c>
      <c r="Q50" s="6" t="str">
        <f>'ادخال البيانات'!BD51</f>
        <v/>
      </c>
      <c r="R50" s="6" t="str">
        <f>'ادخال البيانات'!BE51</f>
        <v/>
      </c>
      <c r="S50" s="6" t="str">
        <f>'ادخال البيانات'!BF51</f>
        <v/>
      </c>
      <c r="T50" s="6" t="str">
        <f>'ادخال البيانات'!BG51</f>
        <v/>
      </c>
      <c r="U50" s="6" t="str">
        <f>'ادخال البيانات'!BH51</f>
        <v/>
      </c>
      <c r="V50" s="183" t="str">
        <f>'ادخال البيانات'!BI51</f>
        <v/>
      </c>
      <c r="W50" s="190">
        <f t="shared" si="1"/>
        <v>0</v>
      </c>
      <c r="BP50" s="6">
        <v>18</v>
      </c>
      <c r="BQ50" s="212" t="e">
        <f t="shared" si="11"/>
        <v>#N/A</v>
      </c>
      <c r="BR50" s="429" t="e">
        <f t="shared" si="12"/>
        <v>#N/A</v>
      </c>
      <c r="BS50" s="212" t="e">
        <f t="shared" si="13"/>
        <v>#N/A</v>
      </c>
    </row>
    <row r="51" spans="2:71" x14ac:dyDescent="0.2">
      <c r="B51" s="6">
        <f>'ادخال البيانات'!A52</f>
        <v>0</v>
      </c>
      <c r="C51" s="6" t="str">
        <f>'ادخال البيانات'!AP52</f>
        <v/>
      </c>
      <c r="D51" s="6" t="str">
        <f>'ادخال البيانات'!AQ52</f>
        <v/>
      </c>
      <c r="E51" s="6" t="str">
        <f>'ادخال البيانات'!AR52</f>
        <v/>
      </c>
      <c r="F51" s="6" t="str">
        <f>'ادخال البيانات'!AS52</f>
        <v/>
      </c>
      <c r="G51" s="6" t="str">
        <f>'ادخال البيانات'!AT52</f>
        <v/>
      </c>
      <c r="H51" s="6" t="str">
        <f>'ادخال البيانات'!AU52</f>
        <v/>
      </c>
      <c r="I51" s="6" t="str">
        <f>'ادخال البيانات'!AV52</f>
        <v/>
      </c>
      <c r="J51" s="6" t="str">
        <f>'ادخال البيانات'!AW52</f>
        <v/>
      </c>
      <c r="K51" s="6" t="str">
        <f>'ادخال البيانات'!AX52</f>
        <v/>
      </c>
      <c r="L51" s="6" t="str">
        <f>'ادخال البيانات'!AY52</f>
        <v/>
      </c>
      <c r="M51" s="6" t="str">
        <f>'ادخال البيانات'!AZ52</f>
        <v/>
      </c>
      <c r="N51" s="6" t="str">
        <f>'ادخال البيانات'!BA52</f>
        <v/>
      </c>
      <c r="O51" s="6" t="str">
        <f>'ادخال البيانات'!BB52</f>
        <v/>
      </c>
      <c r="P51" s="6" t="str">
        <f>'ادخال البيانات'!BC52</f>
        <v/>
      </c>
      <c r="Q51" s="6" t="str">
        <f>'ادخال البيانات'!BD52</f>
        <v/>
      </c>
      <c r="R51" s="6" t="str">
        <f>'ادخال البيانات'!BE52</f>
        <v/>
      </c>
      <c r="S51" s="6" t="str">
        <f>'ادخال البيانات'!BF52</f>
        <v/>
      </c>
      <c r="T51" s="6" t="str">
        <f>'ادخال البيانات'!BG52</f>
        <v/>
      </c>
      <c r="U51" s="6" t="str">
        <f>'ادخال البيانات'!BH52</f>
        <v/>
      </c>
      <c r="V51" s="183" t="str">
        <f>'ادخال البيانات'!BI52</f>
        <v/>
      </c>
      <c r="W51" s="190">
        <f t="shared" si="1"/>
        <v>0</v>
      </c>
      <c r="BP51" s="6">
        <v>19</v>
      </c>
      <c r="BQ51" s="212" t="e">
        <f t="shared" si="11"/>
        <v>#N/A</v>
      </c>
      <c r="BR51" s="429" t="e">
        <f t="shared" si="12"/>
        <v>#N/A</v>
      </c>
      <c r="BS51" s="212" t="e">
        <f t="shared" si="13"/>
        <v>#N/A</v>
      </c>
    </row>
    <row r="52" spans="2:71" x14ac:dyDescent="0.2">
      <c r="B52" s="6">
        <f>'ادخال البيانات'!A53</f>
        <v>0</v>
      </c>
      <c r="C52" s="6" t="str">
        <f>'ادخال البيانات'!AP53</f>
        <v/>
      </c>
      <c r="D52" s="6" t="str">
        <f>'ادخال البيانات'!AQ53</f>
        <v/>
      </c>
      <c r="E52" s="6" t="str">
        <f>'ادخال البيانات'!AR53</f>
        <v/>
      </c>
      <c r="F52" s="6" t="str">
        <f>'ادخال البيانات'!AS53</f>
        <v/>
      </c>
      <c r="G52" s="6" t="str">
        <f>'ادخال البيانات'!AT53</f>
        <v/>
      </c>
      <c r="H52" s="6" t="str">
        <f>'ادخال البيانات'!AU53</f>
        <v/>
      </c>
      <c r="I52" s="6" t="str">
        <f>'ادخال البيانات'!AV53</f>
        <v/>
      </c>
      <c r="J52" s="6" t="str">
        <f>'ادخال البيانات'!AW53</f>
        <v/>
      </c>
      <c r="K52" s="6" t="str">
        <f>'ادخال البيانات'!AX53</f>
        <v/>
      </c>
      <c r="L52" s="6" t="str">
        <f>'ادخال البيانات'!AY53</f>
        <v/>
      </c>
      <c r="M52" s="6" t="str">
        <f>'ادخال البيانات'!AZ53</f>
        <v/>
      </c>
      <c r="N52" s="6" t="str">
        <f>'ادخال البيانات'!BA53</f>
        <v/>
      </c>
      <c r="O52" s="6" t="str">
        <f>'ادخال البيانات'!BB53</f>
        <v/>
      </c>
      <c r="P52" s="6" t="str">
        <f>'ادخال البيانات'!BC53</f>
        <v/>
      </c>
      <c r="Q52" s="6" t="str">
        <f>'ادخال البيانات'!BD53</f>
        <v/>
      </c>
      <c r="R52" s="6" t="str">
        <f>'ادخال البيانات'!BE53</f>
        <v/>
      </c>
      <c r="S52" s="6" t="str">
        <f>'ادخال البيانات'!BF53</f>
        <v/>
      </c>
      <c r="T52" s="6" t="str">
        <f>'ادخال البيانات'!BG53</f>
        <v/>
      </c>
      <c r="U52" s="6" t="str">
        <f>'ادخال البيانات'!BH53</f>
        <v/>
      </c>
      <c r="V52" s="183" t="str">
        <f>'ادخال البيانات'!BI53</f>
        <v/>
      </c>
      <c r="W52" s="190">
        <f t="shared" si="1"/>
        <v>0</v>
      </c>
      <c r="BP52" s="6">
        <v>20</v>
      </c>
      <c r="BQ52" s="212" t="e">
        <f t="shared" si="11"/>
        <v>#N/A</v>
      </c>
      <c r="BR52" s="429" t="e">
        <f t="shared" si="12"/>
        <v>#N/A</v>
      </c>
      <c r="BS52" s="212" t="e">
        <f t="shared" si="13"/>
        <v>#N/A</v>
      </c>
    </row>
    <row r="53" spans="2:71" x14ac:dyDescent="0.2">
      <c r="B53" s="6">
        <f>'ادخال البيانات'!A54</f>
        <v>0</v>
      </c>
      <c r="C53" s="6" t="str">
        <f>'ادخال البيانات'!AP54</f>
        <v/>
      </c>
      <c r="D53" s="6" t="str">
        <f>'ادخال البيانات'!AQ54</f>
        <v/>
      </c>
      <c r="E53" s="6" t="str">
        <f>'ادخال البيانات'!AR54</f>
        <v/>
      </c>
      <c r="F53" s="6" t="str">
        <f>'ادخال البيانات'!AS54</f>
        <v/>
      </c>
      <c r="G53" s="6" t="str">
        <f>'ادخال البيانات'!AT54</f>
        <v/>
      </c>
      <c r="H53" s="6" t="str">
        <f>'ادخال البيانات'!AU54</f>
        <v/>
      </c>
      <c r="I53" s="6" t="str">
        <f>'ادخال البيانات'!AV54</f>
        <v/>
      </c>
      <c r="J53" s="6" t="str">
        <f>'ادخال البيانات'!AW54</f>
        <v/>
      </c>
      <c r="K53" s="6" t="str">
        <f>'ادخال البيانات'!AX54</f>
        <v/>
      </c>
      <c r="L53" s="6" t="str">
        <f>'ادخال البيانات'!AY54</f>
        <v/>
      </c>
      <c r="M53" s="6" t="str">
        <f>'ادخال البيانات'!AZ54</f>
        <v/>
      </c>
      <c r="N53" s="6" t="str">
        <f>'ادخال البيانات'!BA54</f>
        <v/>
      </c>
      <c r="O53" s="6" t="str">
        <f>'ادخال البيانات'!BB54</f>
        <v/>
      </c>
      <c r="P53" s="6" t="str">
        <f>'ادخال البيانات'!BC54</f>
        <v/>
      </c>
      <c r="Q53" s="6" t="str">
        <f>'ادخال البيانات'!BD54</f>
        <v/>
      </c>
      <c r="R53" s="6" t="str">
        <f>'ادخال البيانات'!BE54</f>
        <v/>
      </c>
      <c r="S53" s="6" t="str">
        <f>'ادخال البيانات'!BF54</f>
        <v/>
      </c>
      <c r="T53" s="6" t="str">
        <f>'ادخال البيانات'!BG54</f>
        <v/>
      </c>
      <c r="U53" s="6" t="str">
        <f>'ادخال البيانات'!BH54</f>
        <v/>
      </c>
      <c r="V53" s="183" t="str">
        <f>'ادخال البيانات'!BI54</f>
        <v/>
      </c>
      <c r="W53" s="190">
        <f t="shared" si="1"/>
        <v>0</v>
      </c>
    </row>
    <row r="54" spans="2:71" x14ac:dyDescent="0.2">
      <c r="B54" s="6">
        <f>'ادخال البيانات'!A55</f>
        <v>0</v>
      </c>
      <c r="C54" s="6" t="str">
        <f>'ادخال البيانات'!AP55</f>
        <v/>
      </c>
      <c r="D54" s="6" t="str">
        <f>'ادخال البيانات'!AQ55</f>
        <v/>
      </c>
      <c r="E54" s="6" t="str">
        <f>'ادخال البيانات'!AR55</f>
        <v/>
      </c>
      <c r="F54" s="6" t="str">
        <f>'ادخال البيانات'!AS55</f>
        <v/>
      </c>
      <c r="G54" s="6" t="str">
        <f>'ادخال البيانات'!AT55</f>
        <v/>
      </c>
      <c r="H54" s="6" t="str">
        <f>'ادخال البيانات'!AU55</f>
        <v/>
      </c>
      <c r="I54" s="6" t="str">
        <f>'ادخال البيانات'!AV55</f>
        <v/>
      </c>
      <c r="J54" s="6" t="str">
        <f>'ادخال البيانات'!AW55</f>
        <v/>
      </c>
      <c r="K54" s="6" t="str">
        <f>'ادخال البيانات'!AX55</f>
        <v/>
      </c>
      <c r="L54" s="6" t="str">
        <f>'ادخال البيانات'!AY55</f>
        <v/>
      </c>
      <c r="M54" s="6" t="str">
        <f>'ادخال البيانات'!AZ55</f>
        <v/>
      </c>
      <c r="N54" s="6" t="str">
        <f>'ادخال البيانات'!BA55</f>
        <v/>
      </c>
      <c r="O54" s="6" t="str">
        <f>'ادخال البيانات'!BB55</f>
        <v/>
      </c>
      <c r="P54" s="6" t="str">
        <f>'ادخال البيانات'!BC55</f>
        <v/>
      </c>
      <c r="Q54" s="6" t="str">
        <f>'ادخال البيانات'!BD55</f>
        <v/>
      </c>
      <c r="R54" s="6" t="str">
        <f>'ادخال البيانات'!BE55</f>
        <v/>
      </c>
      <c r="S54" s="6" t="str">
        <f>'ادخال البيانات'!BF55</f>
        <v/>
      </c>
      <c r="T54" s="6" t="str">
        <f>'ادخال البيانات'!BG55</f>
        <v/>
      </c>
      <c r="U54" s="6" t="str">
        <f>'ادخال البيانات'!BH55</f>
        <v/>
      </c>
      <c r="V54" s="183" t="str">
        <f>'ادخال البيانات'!BI55</f>
        <v/>
      </c>
      <c r="W54" s="190">
        <f t="shared" si="1"/>
        <v>0</v>
      </c>
    </row>
    <row r="55" spans="2:71" x14ac:dyDescent="0.2">
      <c r="B55" s="6">
        <f>'ادخال البيانات'!A56</f>
        <v>0</v>
      </c>
      <c r="C55" s="6" t="str">
        <f>'ادخال البيانات'!AP56</f>
        <v/>
      </c>
      <c r="D55" s="6" t="str">
        <f>'ادخال البيانات'!AQ56</f>
        <v/>
      </c>
      <c r="E55" s="6" t="str">
        <f>'ادخال البيانات'!AR56</f>
        <v/>
      </c>
      <c r="F55" s="6" t="str">
        <f>'ادخال البيانات'!AS56</f>
        <v/>
      </c>
      <c r="G55" s="6" t="str">
        <f>'ادخال البيانات'!AT56</f>
        <v/>
      </c>
      <c r="H55" s="6" t="str">
        <f>'ادخال البيانات'!AU56</f>
        <v/>
      </c>
      <c r="I55" s="6" t="str">
        <f>'ادخال البيانات'!AV56</f>
        <v/>
      </c>
      <c r="J55" s="6" t="str">
        <f>'ادخال البيانات'!AW56</f>
        <v/>
      </c>
      <c r="K55" s="6" t="str">
        <f>'ادخال البيانات'!AX56</f>
        <v/>
      </c>
      <c r="L55" s="6" t="str">
        <f>'ادخال البيانات'!AY56</f>
        <v/>
      </c>
      <c r="M55" s="6" t="str">
        <f>'ادخال البيانات'!AZ56</f>
        <v/>
      </c>
      <c r="N55" s="6" t="str">
        <f>'ادخال البيانات'!BA56</f>
        <v/>
      </c>
      <c r="O55" s="6" t="str">
        <f>'ادخال البيانات'!BB56</f>
        <v/>
      </c>
      <c r="P55" s="6" t="str">
        <f>'ادخال البيانات'!BC56</f>
        <v/>
      </c>
      <c r="Q55" s="6" t="str">
        <f>'ادخال البيانات'!BD56</f>
        <v/>
      </c>
      <c r="R55" s="6" t="str">
        <f>'ادخال البيانات'!BE56</f>
        <v/>
      </c>
      <c r="S55" s="6" t="str">
        <f>'ادخال البيانات'!BF56</f>
        <v/>
      </c>
      <c r="T55" s="6" t="str">
        <f>'ادخال البيانات'!BG56</f>
        <v/>
      </c>
      <c r="U55" s="6" t="str">
        <f>'ادخال البيانات'!BH56</f>
        <v/>
      </c>
      <c r="V55" s="183" t="str">
        <f>'ادخال البيانات'!BI56</f>
        <v/>
      </c>
      <c r="W55" s="190">
        <f t="shared" si="1"/>
        <v>0</v>
      </c>
    </row>
    <row r="56" spans="2:71" x14ac:dyDescent="0.2">
      <c r="B56" s="6">
        <f>'ادخال البيانات'!A57</f>
        <v>0</v>
      </c>
      <c r="C56" s="6" t="str">
        <f>'ادخال البيانات'!AP57</f>
        <v/>
      </c>
      <c r="D56" s="6" t="str">
        <f>'ادخال البيانات'!AQ57</f>
        <v/>
      </c>
      <c r="E56" s="6" t="str">
        <f>'ادخال البيانات'!AR57</f>
        <v/>
      </c>
      <c r="F56" s="6" t="str">
        <f>'ادخال البيانات'!AS57</f>
        <v/>
      </c>
      <c r="G56" s="6" t="str">
        <f>'ادخال البيانات'!AT57</f>
        <v/>
      </c>
      <c r="H56" s="6" t="str">
        <f>'ادخال البيانات'!AU57</f>
        <v/>
      </c>
      <c r="I56" s="6" t="str">
        <f>'ادخال البيانات'!AV57</f>
        <v/>
      </c>
      <c r="J56" s="6" t="str">
        <f>'ادخال البيانات'!AW57</f>
        <v/>
      </c>
      <c r="K56" s="6" t="str">
        <f>'ادخال البيانات'!AX57</f>
        <v/>
      </c>
      <c r="L56" s="6" t="str">
        <f>'ادخال البيانات'!AY57</f>
        <v/>
      </c>
      <c r="M56" s="6" t="str">
        <f>'ادخال البيانات'!AZ57</f>
        <v/>
      </c>
      <c r="N56" s="6" t="str">
        <f>'ادخال البيانات'!BA57</f>
        <v/>
      </c>
      <c r="O56" s="6" t="str">
        <f>'ادخال البيانات'!BB57</f>
        <v/>
      </c>
      <c r="P56" s="6" t="str">
        <f>'ادخال البيانات'!BC57</f>
        <v/>
      </c>
      <c r="Q56" s="6" t="str">
        <f>'ادخال البيانات'!BD57</f>
        <v/>
      </c>
      <c r="R56" s="6" t="str">
        <f>'ادخال البيانات'!BE57</f>
        <v/>
      </c>
      <c r="S56" s="6" t="str">
        <f>'ادخال البيانات'!BF57</f>
        <v/>
      </c>
      <c r="T56" s="6" t="str">
        <f>'ادخال البيانات'!BG57</f>
        <v/>
      </c>
      <c r="U56" s="6" t="str">
        <f>'ادخال البيانات'!BH57</f>
        <v/>
      </c>
      <c r="V56" s="183" t="str">
        <f>'ادخال البيانات'!BI57</f>
        <v/>
      </c>
      <c r="W56" s="190">
        <f t="shared" si="1"/>
        <v>0</v>
      </c>
    </row>
    <row r="57" spans="2:71" x14ac:dyDescent="0.2">
      <c r="B57" s="6">
        <f>'ادخال البيانات'!A58</f>
        <v>0</v>
      </c>
      <c r="C57" s="6" t="str">
        <f>'ادخال البيانات'!AP58</f>
        <v/>
      </c>
      <c r="D57" s="6" t="str">
        <f>'ادخال البيانات'!AQ58</f>
        <v/>
      </c>
      <c r="E57" s="6" t="str">
        <f>'ادخال البيانات'!AR58</f>
        <v/>
      </c>
      <c r="F57" s="6" t="str">
        <f>'ادخال البيانات'!AS58</f>
        <v/>
      </c>
      <c r="G57" s="6" t="str">
        <f>'ادخال البيانات'!AT58</f>
        <v/>
      </c>
      <c r="H57" s="6" t="str">
        <f>'ادخال البيانات'!AU58</f>
        <v/>
      </c>
      <c r="I57" s="6" t="str">
        <f>'ادخال البيانات'!AV58</f>
        <v/>
      </c>
      <c r="J57" s="6" t="str">
        <f>'ادخال البيانات'!AW58</f>
        <v/>
      </c>
      <c r="K57" s="6" t="str">
        <f>'ادخال البيانات'!AX58</f>
        <v/>
      </c>
      <c r="L57" s="6" t="str">
        <f>'ادخال البيانات'!AY58</f>
        <v/>
      </c>
      <c r="M57" s="6" t="str">
        <f>'ادخال البيانات'!AZ58</f>
        <v/>
      </c>
      <c r="N57" s="6" t="str">
        <f>'ادخال البيانات'!BA58</f>
        <v/>
      </c>
      <c r="O57" s="6" t="str">
        <f>'ادخال البيانات'!BB58</f>
        <v/>
      </c>
      <c r="P57" s="6" t="str">
        <f>'ادخال البيانات'!BC58</f>
        <v/>
      </c>
      <c r="Q57" s="6" t="str">
        <f>'ادخال البيانات'!BD58</f>
        <v/>
      </c>
      <c r="R57" s="6" t="str">
        <f>'ادخال البيانات'!BE58</f>
        <v/>
      </c>
      <c r="S57" s="6" t="str">
        <f>'ادخال البيانات'!BF58</f>
        <v/>
      </c>
      <c r="T57" s="6" t="str">
        <f>'ادخال البيانات'!BG58</f>
        <v/>
      </c>
      <c r="U57" s="6" t="str">
        <f>'ادخال البيانات'!BH58</f>
        <v/>
      </c>
      <c r="V57" s="183" t="str">
        <f>'ادخال البيانات'!BI58</f>
        <v/>
      </c>
      <c r="W57" s="190">
        <f t="shared" si="1"/>
        <v>0</v>
      </c>
    </row>
    <row r="58" spans="2:71" hidden="1" x14ac:dyDescent="0.2">
      <c r="B58" s="6">
        <f>'ادخال البيانات'!A59</f>
        <v>0</v>
      </c>
      <c r="C58" s="6" t="str">
        <f>'ادخال البيانات'!AP59</f>
        <v/>
      </c>
      <c r="D58" s="6" t="str">
        <f>'ادخال البيانات'!AQ59</f>
        <v/>
      </c>
      <c r="E58" s="6" t="str">
        <f>'ادخال البيانات'!AR59</f>
        <v/>
      </c>
      <c r="F58" s="6" t="str">
        <f>'ادخال البيانات'!AS59</f>
        <v/>
      </c>
      <c r="G58" s="6" t="str">
        <f>'ادخال البيانات'!AT59</f>
        <v/>
      </c>
      <c r="H58" s="6" t="str">
        <f>'ادخال البيانات'!AU59</f>
        <v/>
      </c>
      <c r="I58" s="6" t="str">
        <f>'ادخال البيانات'!AV59</f>
        <v/>
      </c>
      <c r="J58" s="6" t="str">
        <f>'ادخال البيانات'!AW59</f>
        <v/>
      </c>
      <c r="K58" s="6" t="str">
        <f>'ادخال البيانات'!AX59</f>
        <v/>
      </c>
      <c r="L58" s="6" t="str">
        <f>'ادخال البيانات'!AY59</f>
        <v/>
      </c>
      <c r="M58" s="6" t="str">
        <f>'ادخال البيانات'!AZ59</f>
        <v/>
      </c>
      <c r="N58" s="6" t="str">
        <f>'ادخال البيانات'!BA59</f>
        <v/>
      </c>
      <c r="O58" s="6" t="str">
        <f>'ادخال البيانات'!BB59</f>
        <v/>
      </c>
      <c r="P58" s="6" t="str">
        <f>'ادخال البيانات'!BC59</f>
        <v/>
      </c>
      <c r="Q58" s="6" t="str">
        <f>'ادخال البيانات'!BD59</f>
        <v/>
      </c>
      <c r="R58" s="6" t="str">
        <f>'ادخال البيانات'!BE59</f>
        <v/>
      </c>
      <c r="S58" s="6" t="str">
        <f>'ادخال البيانات'!BF59</f>
        <v/>
      </c>
      <c r="T58" s="6" t="str">
        <f>'ادخال البيانات'!BG59</f>
        <v/>
      </c>
      <c r="U58" s="6" t="str">
        <f>'ادخال البيانات'!BH59</f>
        <v/>
      </c>
      <c r="V58" s="183" t="str">
        <f>'ادخال البيانات'!BI59</f>
        <v/>
      </c>
      <c r="W58" s="190">
        <f t="shared" si="1"/>
        <v>0</v>
      </c>
    </row>
    <row r="59" spans="2:71" hidden="1" x14ac:dyDescent="0.2">
      <c r="B59" s="6">
        <f>'ادخال البيانات'!A60</f>
        <v>0</v>
      </c>
      <c r="C59" s="6" t="str">
        <f>'ادخال البيانات'!AP60</f>
        <v/>
      </c>
      <c r="D59" s="6" t="str">
        <f>'ادخال البيانات'!AQ60</f>
        <v/>
      </c>
      <c r="E59" s="6" t="str">
        <f>'ادخال البيانات'!AR60</f>
        <v/>
      </c>
      <c r="F59" s="6" t="str">
        <f>'ادخال البيانات'!AS60</f>
        <v/>
      </c>
      <c r="G59" s="6" t="str">
        <f>'ادخال البيانات'!AT60</f>
        <v/>
      </c>
      <c r="H59" s="6" t="str">
        <f>'ادخال البيانات'!AU60</f>
        <v/>
      </c>
      <c r="I59" s="6" t="str">
        <f>'ادخال البيانات'!AV60</f>
        <v/>
      </c>
      <c r="J59" s="6" t="str">
        <f>'ادخال البيانات'!AW60</f>
        <v/>
      </c>
      <c r="K59" s="6" t="str">
        <f>'ادخال البيانات'!AX60</f>
        <v/>
      </c>
      <c r="L59" s="6" t="str">
        <f>'ادخال البيانات'!AY60</f>
        <v/>
      </c>
      <c r="M59" s="6" t="str">
        <f>'ادخال البيانات'!AZ60</f>
        <v/>
      </c>
      <c r="N59" s="6" t="str">
        <f>'ادخال البيانات'!BA60</f>
        <v/>
      </c>
      <c r="O59" s="6" t="str">
        <f>'ادخال البيانات'!BB60</f>
        <v/>
      </c>
      <c r="P59" s="6" t="str">
        <f>'ادخال البيانات'!BC60</f>
        <v/>
      </c>
      <c r="Q59" s="6" t="str">
        <f>'ادخال البيانات'!BD60</f>
        <v/>
      </c>
      <c r="R59" s="6" t="str">
        <f>'ادخال البيانات'!BE60</f>
        <v/>
      </c>
      <c r="S59" s="6" t="str">
        <f>'ادخال البيانات'!BF60</f>
        <v/>
      </c>
      <c r="T59" s="6" t="str">
        <f>'ادخال البيانات'!BG60</f>
        <v/>
      </c>
      <c r="U59" s="6" t="str">
        <f>'ادخال البيانات'!BH60</f>
        <v/>
      </c>
      <c r="V59" s="183" t="str">
        <f>'ادخال البيانات'!BI60</f>
        <v/>
      </c>
      <c r="W59" s="190">
        <f t="shared" si="1"/>
        <v>0</v>
      </c>
    </row>
    <row r="60" spans="2:71" hidden="1" x14ac:dyDescent="0.2">
      <c r="B60" s="6">
        <f>'ادخال البيانات'!A61</f>
        <v>0</v>
      </c>
      <c r="C60" s="6" t="str">
        <f>'ادخال البيانات'!AP61</f>
        <v/>
      </c>
      <c r="D60" s="6" t="str">
        <f>'ادخال البيانات'!AQ61</f>
        <v/>
      </c>
      <c r="E60" s="6" t="str">
        <f>'ادخال البيانات'!AR61</f>
        <v/>
      </c>
      <c r="F60" s="6" t="str">
        <f>'ادخال البيانات'!AS61</f>
        <v/>
      </c>
      <c r="G60" s="6" t="str">
        <f>'ادخال البيانات'!AT61</f>
        <v/>
      </c>
      <c r="H60" s="6" t="str">
        <f>'ادخال البيانات'!AU61</f>
        <v/>
      </c>
      <c r="I60" s="6" t="str">
        <f>'ادخال البيانات'!AV61</f>
        <v/>
      </c>
      <c r="J60" s="6" t="str">
        <f>'ادخال البيانات'!AW61</f>
        <v/>
      </c>
      <c r="K60" s="6" t="str">
        <f>'ادخال البيانات'!AX61</f>
        <v/>
      </c>
      <c r="L60" s="6" t="str">
        <f>'ادخال البيانات'!AY61</f>
        <v/>
      </c>
      <c r="M60" s="6" t="str">
        <f>'ادخال البيانات'!AZ61</f>
        <v/>
      </c>
      <c r="N60" s="6" t="str">
        <f>'ادخال البيانات'!BA61</f>
        <v/>
      </c>
      <c r="O60" s="6" t="str">
        <f>'ادخال البيانات'!BB61</f>
        <v/>
      </c>
      <c r="P60" s="6" t="str">
        <f>'ادخال البيانات'!BC61</f>
        <v/>
      </c>
      <c r="Q60" s="6" t="str">
        <f>'ادخال البيانات'!BD61</f>
        <v/>
      </c>
      <c r="R60" s="6" t="str">
        <f>'ادخال البيانات'!BE61</f>
        <v/>
      </c>
      <c r="S60" s="6" t="str">
        <f>'ادخال البيانات'!BF61</f>
        <v/>
      </c>
      <c r="T60" s="6" t="str">
        <f>'ادخال البيانات'!BG61</f>
        <v/>
      </c>
      <c r="U60" s="6" t="str">
        <f>'ادخال البيانات'!BH61</f>
        <v/>
      </c>
      <c r="V60" s="183" t="str">
        <f>'ادخال البيانات'!BI61</f>
        <v/>
      </c>
      <c r="W60" s="190">
        <f t="shared" si="1"/>
        <v>0</v>
      </c>
    </row>
    <row r="61" spans="2:71" hidden="1" x14ac:dyDescent="0.2">
      <c r="B61" s="6">
        <f>'ادخال البيانات'!A62</f>
        <v>0</v>
      </c>
      <c r="C61" s="6" t="str">
        <f>'ادخال البيانات'!AP62</f>
        <v/>
      </c>
      <c r="D61" s="6" t="str">
        <f>'ادخال البيانات'!AQ62</f>
        <v/>
      </c>
      <c r="E61" s="6" t="str">
        <f>'ادخال البيانات'!AR62</f>
        <v/>
      </c>
      <c r="F61" s="6" t="str">
        <f>'ادخال البيانات'!AS62</f>
        <v/>
      </c>
      <c r="G61" s="6" t="str">
        <f>'ادخال البيانات'!AT62</f>
        <v/>
      </c>
      <c r="H61" s="6" t="str">
        <f>'ادخال البيانات'!AU62</f>
        <v/>
      </c>
      <c r="I61" s="6" t="str">
        <f>'ادخال البيانات'!AV62</f>
        <v/>
      </c>
      <c r="J61" s="6" t="str">
        <f>'ادخال البيانات'!AW62</f>
        <v/>
      </c>
      <c r="K61" s="6" t="str">
        <f>'ادخال البيانات'!AX62</f>
        <v/>
      </c>
      <c r="L61" s="6" t="str">
        <f>'ادخال البيانات'!AY62</f>
        <v/>
      </c>
      <c r="M61" s="6" t="str">
        <f>'ادخال البيانات'!AZ62</f>
        <v/>
      </c>
      <c r="N61" s="6" t="str">
        <f>'ادخال البيانات'!BA62</f>
        <v/>
      </c>
      <c r="O61" s="6" t="str">
        <f>'ادخال البيانات'!BB62</f>
        <v/>
      </c>
      <c r="P61" s="6" t="str">
        <f>'ادخال البيانات'!BC62</f>
        <v/>
      </c>
      <c r="Q61" s="6" t="str">
        <f>'ادخال البيانات'!BD62</f>
        <v/>
      </c>
      <c r="R61" s="6" t="str">
        <f>'ادخال البيانات'!BE62</f>
        <v/>
      </c>
      <c r="S61" s="6" t="str">
        <f>'ادخال البيانات'!BF62</f>
        <v/>
      </c>
      <c r="T61" s="6" t="str">
        <f>'ادخال البيانات'!BG62</f>
        <v/>
      </c>
      <c r="U61" s="6" t="str">
        <f>'ادخال البيانات'!BH62</f>
        <v/>
      </c>
      <c r="V61" s="183" t="str">
        <f>'ادخال البيانات'!BI62</f>
        <v/>
      </c>
      <c r="W61" s="190">
        <f t="shared" si="1"/>
        <v>0</v>
      </c>
    </row>
    <row r="62" spans="2:71" hidden="1" x14ac:dyDescent="0.2">
      <c r="B62" s="6">
        <f>'ادخال البيانات'!A63</f>
        <v>0</v>
      </c>
      <c r="C62" s="6" t="str">
        <f>'ادخال البيانات'!AP63</f>
        <v/>
      </c>
      <c r="D62" s="6" t="str">
        <f>'ادخال البيانات'!AQ63</f>
        <v/>
      </c>
      <c r="E62" s="6" t="str">
        <f>'ادخال البيانات'!AR63</f>
        <v/>
      </c>
      <c r="F62" s="6" t="str">
        <f>'ادخال البيانات'!AS63</f>
        <v/>
      </c>
      <c r="G62" s="6" t="str">
        <f>'ادخال البيانات'!AT63</f>
        <v/>
      </c>
      <c r="H62" s="6" t="str">
        <f>'ادخال البيانات'!AU63</f>
        <v/>
      </c>
      <c r="I62" s="6" t="str">
        <f>'ادخال البيانات'!AV63</f>
        <v/>
      </c>
      <c r="J62" s="6" t="str">
        <f>'ادخال البيانات'!AW63</f>
        <v/>
      </c>
      <c r="K62" s="6" t="str">
        <f>'ادخال البيانات'!AX63</f>
        <v/>
      </c>
      <c r="L62" s="6" t="str">
        <f>'ادخال البيانات'!AY63</f>
        <v/>
      </c>
      <c r="M62" s="6" t="str">
        <f>'ادخال البيانات'!AZ63</f>
        <v/>
      </c>
      <c r="N62" s="6" t="str">
        <f>'ادخال البيانات'!BA63</f>
        <v/>
      </c>
      <c r="O62" s="6" t="str">
        <f>'ادخال البيانات'!BB63</f>
        <v/>
      </c>
      <c r="P62" s="6" t="str">
        <f>'ادخال البيانات'!BC63</f>
        <v/>
      </c>
      <c r="Q62" s="6" t="str">
        <f>'ادخال البيانات'!BD63</f>
        <v/>
      </c>
      <c r="R62" s="6" t="str">
        <f>'ادخال البيانات'!BE63</f>
        <v/>
      </c>
      <c r="S62" s="6" t="str">
        <f>'ادخال البيانات'!BF63</f>
        <v/>
      </c>
      <c r="T62" s="6" t="str">
        <f>'ادخال البيانات'!BG63</f>
        <v/>
      </c>
      <c r="U62" s="6" t="str">
        <f>'ادخال البيانات'!BH63</f>
        <v/>
      </c>
      <c r="V62" s="183" t="str">
        <f>'ادخال البيانات'!BI63</f>
        <v/>
      </c>
      <c r="W62" s="190">
        <f t="shared" si="1"/>
        <v>0</v>
      </c>
    </row>
    <row r="63" spans="2:71" hidden="1" x14ac:dyDescent="0.2">
      <c r="B63" s="6">
        <f>'ادخال البيانات'!A64</f>
        <v>0</v>
      </c>
      <c r="C63" s="6" t="str">
        <f>'ادخال البيانات'!AP64</f>
        <v/>
      </c>
      <c r="D63" s="6" t="str">
        <f>'ادخال البيانات'!AQ64</f>
        <v/>
      </c>
      <c r="E63" s="6" t="str">
        <f>'ادخال البيانات'!AR64</f>
        <v/>
      </c>
      <c r="F63" s="6" t="str">
        <f>'ادخال البيانات'!AS64</f>
        <v/>
      </c>
      <c r="G63" s="6" t="str">
        <f>'ادخال البيانات'!AT64</f>
        <v/>
      </c>
      <c r="H63" s="6" t="str">
        <f>'ادخال البيانات'!AU64</f>
        <v/>
      </c>
      <c r="I63" s="6" t="str">
        <f>'ادخال البيانات'!AV64</f>
        <v/>
      </c>
      <c r="J63" s="6" t="str">
        <f>'ادخال البيانات'!AW64</f>
        <v/>
      </c>
      <c r="K63" s="6" t="str">
        <f>'ادخال البيانات'!AX64</f>
        <v/>
      </c>
      <c r="L63" s="6" t="str">
        <f>'ادخال البيانات'!AY64</f>
        <v/>
      </c>
      <c r="M63" s="6" t="str">
        <f>'ادخال البيانات'!AZ64</f>
        <v/>
      </c>
      <c r="N63" s="6" t="str">
        <f>'ادخال البيانات'!BA64</f>
        <v/>
      </c>
      <c r="O63" s="6" t="str">
        <f>'ادخال البيانات'!BB64</f>
        <v/>
      </c>
      <c r="P63" s="6" t="str">
        <f>'ادخال البيانات'!BC64</f>
        <v/>
      </c>
      <c r="Q63" s="6" t="str">
        <f>'ادخال البيانات'!BD64</f>
        <v/>
      </c>
      <c r="R63" s="6" t="str">
        <f>'ادخال البيانات'!BE64</f>
        <v/>
      </c>
      <c r="S63" s="6" t="str">
        <f>'ادخال البيانات'!BF64</f>
        <v/>
      </c>
      <c r="T63" s="6" t="str">
        <f>'ادخال البيانات'!BG64</f>
        <v/>
      </c>
      <c r="U63" s="6" t="str">
        <f>'ادخال البيانات'!BH64</f>
        <v/>
      </c>
      <c r="V63" s="183" t="str">
        <f>'ادخال البيانات'!BI64</f>
        <v/>
      </c>
      <c r="W63" s="190">
        <f t="shared" si="1"/>
        <v>0</v>
      </c>
    </row>
    <row r="64" spans="2:71" hidden="1" x14ac:dyDescent="0.2">
      <c r="B64" s="6">
        <f>'ادخال البيانات'!A65</f>
        <v>0</v>
      </c>
      <c r="C64" s="6" t="str">
        <f>'ادخال البيانات'!AP65</f>
        <v/>
      </c>
      <c r="D64" s="6" t="str">
        <f>'ادخال البيانات'!AQ65</f>
        <v/>
      </c>
      <c r="E64" s="6" t="str">
        <f>'ادخال البيانات'!AR65</f>
        <v/>
      </c>
      <c r="F64" s="6" t="str">
        <f>'ادخال البيانات'!AS65</f>
        <v/>
      </c>
      <c r="G64" s="6" t="str">
        <f>'ادخال البيانات'!AT65</f>
        <v/>
      </c>
      <c r="H64" s="6" t="str">
        <f>'ادخال البيانات'!AU65</f>
        <v/>
      </c>
      <c r="I64" s="6" t="str">
        <f>'ادخال البيانات'!AV65</f>
        <v/>
      </c>
      <c r="J64" s="6" t="str">
        <f>'ادخال البيانات'!AW65</f>
        <v/>
      </c>
      <c r="K64" s="6" t="str">
        <f>'ادخال البيانات'!AX65</f>
        <v/>
      </c>
      <c r="L64" s="6" t="str">
        <f>'ادخال البيانات'!AY65</f>
        <v/>
      </c>
      <c r="M64" s="6" t="str">
        <f>'ادخال البيانات'!AZ65</f>
        <v/>
      </c>
      <c r="N64" s="6" t="str">
        <f>'ادخال البيانات'!BA65</f>
        <v/>
      </c>
      <c r="O64" s="6" t="str">
        <f>'ادخال البيانات'!BB65</f>
        <v/>
      </c>
      <c r="P64" s="6" t="str">
        <f>'ادخال البيانات'!BC65</f>
        <v/>
      </c>
      <c r="Q64" s="6" t="str">
        <f>'ادخال البيانات'!BD65</f>
        <v/>
      </c>
      <c r="R64" s="6" t="str">
        <f>'ادخال البيانات'!BE65</f>
        <v/>
      </c>
      <c r="S64" s="6" t="str">
        <f>'ادخال البيانات'!BF65</f>
        <v/>
      </c>
      <c r="T64" s="6" t="str">
        <f>'ادخال البيانات'!BG65</f>
        <v/>
      </c>
      <c r="U64" s="6" t="str">
        <f>'ادخال البيانات'!BH65</f>
        <v/>
      </c>
      <c r="V64" s="183" t="str">
        <f>'ادخال البيانات'!BI65</f>
        <v/>
      </c>
      <c r="W64" s="190">
        <f t="shared" si="1"/>
        <v>0</v>
      </c>
    </row>
    <row r="65" spans="2:23" hidden="1" x14ac:dyDescent="0.2">
      <c r="B65" s="6">
        <f>'ادخال البيانات'!A66</f>
        <v>0</v>
      </c>
      <c r="C65" s="6" t="str">
        <f>'ادخال البيانات'!AP66</f>
        <v/>
      </c>
      <c r="D65" s="6" t="str">
        <f>'ادخال البيانات'!AQ66</f>
        <v/>
      </c>
      <c r="E65" s="6" t="str">
        <f>'ادخال البيانات'!AR66</f>
        <v/>
      </c>
      <c r="F65" s="6" t="str">
        <f>'ادخال البيانات'!AS66</f>
        <v/>
      </c>
      <c r="G65" s="6" t="str">
        <f>'ادخال البيانات'!AT66</f>
        <v/>
      </c>
      <c r="H65" s="6" t="str">
        <f>'ادخال البيانات'!AU66</f>
        <v/>
      </c>
      <c r="I65" s="6" t="str">
        <f>'ادخال البيانات'!AV66</f>
        <v/>
      </c>
      <c r="J65" s="6" t="str">
        <f>'ادخال البيانات'!AW66</f>
        <v/>
      </c>
      <c r="K65" s="6" t="str">
        <f>'ادخال البيانات'!AX66</f>
        <v/>
      </c>
      <c r="L65" s="6" t="str">
        <f>'ادخال البيانات'!AY66</f>
        <v/>
      </c>
      <c r="M65" s="6" t="str">
        <f>'ادخال البيانات'!AZ66</f>
        <v/>
      </c>
      <c r="N65" s="6" t="str">
        <f>'ادخال البيانات'!BA66</f>
        <v/>
      </c>
      <c r="O65" s="6" t="str">
        <f>'ادخال البيانات'!BB66</f>
        <v/>
      </c>
      <c r="P65" s="6" t="str">
        <f>'ادخال البيانات'!BC66</f>
        <v/>
      </c>
      <c r="Q65" s="6" t="str">
        <f>'ادخال البيانات'!BD66</f>
        <v/>
      </c>
      <c r="R65" s="6" t="str">
        <f>'ادخال البيانات'!BE66</f>
        <v/>
      </c>
      <c r="S65" s="6" t="str">
        <f>'ادخال البيانات'!BF66</f>
        <v/>
      </c>
      <c r="T65" s="6" t="str">
        <f>'ادخال البيانات'!BG66</f>
        <v/>
      </c>
      <c r="U65" s="6" t="str">
        <f>'ادخال البيانات'!BH66</f>
        <v/>
      </c>
      <c r="V65" s="183" t="str">
        <f>'ادخال البيانات'!BI66</f>
        <v/>
      </c>
      <c r="W65" s="190">
        <f t="shared" si="1"/>
        <v>0</v>
      </c>
    </row>
    <row r="66" spans="2:23" hidden="1" x14ac:dyDescent="0.2">
      <c r="B66" s="6">
        <f>'ادخال البيانات'!A67</f>
        <v>0</v>
      </c>
      <c r="C66" s="6" t="str">
        <f>'ادخال البيانات'!AP67</f>
        <v/>
      </c>
      <c r="D66" s="6" t="str">
        <f>'ادخال البيانات'!AQ67</f>
        <v/>
      </c>
      <c r="E66" s="6" t="str">
        <f>'ادخال البيانات'!AR67</f>
        <v/>
      </c>
      <c r="F66" s="6" t="str">
        <f>'ادخال البيانات'!AS67</f>
        <v/>
      </c>
      <c r="G66" s="6" t="str">
        <f>'ادخال البيانات'!AT67</f>
        <v/>
      </c>
      <c r="H66" s="6" t="str">
        <f>'ادخال البيانات'!AU67</f>
        <v/>
      </c>
      <c r="I66" s="6" t="str">
        <f>'ادخال البيانات'!AV67</f>
        <v/>
      </c>
      <c r="J66" s="6" t="str">
        <f>'ادخال البيانات'!AW67</f>
        <v/>
      </c>
      <c r="K66" s="6" t="str">
        <f>'ادخال البيانات'!AX67</f>
        <v/>
      </c>
      <c r="L66" s="6" t="str">
        <f>'ادخال البيانات'!AY67</f>
        <v/>
      </c>
      <c r="M66" s="6" t="str">
        <f>'ادخال البيانات'!AZ67</f>
        <v/>
      </c>
      <c r="N66" s="6" t="str">
        <f>'ادخال البيانات'!BA67</f>
        <v/>
      </c>
      <c r="O66" s="6" t="str">
        <f>'ادخال البيانات'!BB67</f>
        <v/>
      </c>
      <c r="P66" s="6" t="str">
        <f>'ادخال البيانات'!BC67</f>
        <v/>
      </c>
      <c r="Q66" s="6" t="str">
        <f>'ادخال البيانات'!BD67</f>
        <v/>
      </c>
      <c r="R66" s="6" t="str">
        <f>'ادخال البيانات'!BE67</f>
        <v/>
      </c>
      <c r="S66" s="6" t="str">
        <f>'ادخال البيانات'!BF67</f>
        <v/>
      </c>
      <c r="T66" s="6" t="str">
        <f>'ادخال البيانات'!BG67</f>
        <v/>
      </c>
      <c r="U66" s="6" t="str">
        <f>'ادخال البيانات'!BH67</f>
        <v/>
      </c>
      <c r="V66" s="183" t="str">
        <f>'ادخال البيانات'!BI67</f>
        <v/>
      </c>
      <c r="W66" s="190">
        <f t="shared" si="1"/>
        <v>0</v>
      </c>
    </row>
    <row r="67" spans="2:23" hidden="1" x14ac:dyDescent="0.2">
      <c r="B67" s="6">
        <f>'ادخال البيانات'!A68</f>
        <v>0</v>
      </c>
      <c r="C67" s="6" t="str">
        <f>'ادخال البيانات'!AP68</f>
        <v/>
      </c>
      <c r="D67" s="6" t="str">
        <f>'ادخال البيانات'!AQ68</f>
        <v/>
      </c>
      <c r="E67" s="6" t="str">
        <f>'ادخال البيانات'!AR68</f>
        <v/>
      </c>
      <c r="F67" s="6" t="str">
        <f>'ادخال البيانات'!AS68</f>
        <v/>
      </c>
      <c r="G67" s="6" t="str">
        <f>'ادخال البيانات'!AT68</f>
        <v/>
      </c>
      <c r="H67" s="6" t="str">
        <f>'ادخال البيانات'!AU68</f>
        <v/>
      </c>
      <c r="I67" s="6" t="str">
        <f>'ادخال البيانات'!AV68</f>
        <v/>
      </c>
      <c r="J67" s="6" t="str">
        <f>'ادخال البيانات'!AW68</f>
        <v/>
      </c>
      <c r="K67" s="6" t="str">
        <f>'ادخال البيانات'!AX68</f>
        <v/>
      </c>
      <c r="L67" s="6" t="str">
        <f>'ادخال البيانات'!AY68</f>
        <v/>
      </c>
      <c r="M67" s="6" t="str">
        <f>'ادخال البيانات'!AZ68</f>
        <v/>
      </c>
      <c r="N67" s="6" t="str">
        <f>'ادخال البيانات'!BA68</f>
        <v/>
      </c>
      <c r="O67" s="6" t="str">
        <f>'ادخال البيانات'!BB68</f>
        <v/>
      </c>
      <c r="P67" s="6" t="str">
        <f>'ادخال البيانات'!BC68</f>
        <v/>
      </c>
      <c r="Q67" s="6" t="str">
        <f>'ادخال البيانات'!BD68</f>
        <v/>
      </c>
      <c r="R67" s="6" t="str">
        <f>'ادخال البيانات'!BE68</f>
        <v/>
      </c>
      <c r="S67" s="6" t="str">
        <f>'ادخال البيانات'!BF68</f>
        <v/>
      </c>
      <c r="T67" s="6" t="str">
        <f>'ادخال البيانات'!BG68</f>
        <v/>
      </c>
      <c r="U67" s="6" t="str">
        <f>'ادخال البيانات'!BH68</f>
        <v/>
      </c>
      <c r="V67" s="183" t="str">
        <f>'ادخال البيانات'!BI68</f>
        <v/>
      </c>
      <c r="W67" s="190">
        <f t="shared" si="1"/>
        <v>0</v>
      </c>
    </row>
    <row r="68" spans="2:23" hidden="1" x14ac:dyDescent="0.2">
      <c r="B68" s="6">
        <f>'ادخال البيانات'!A69</f>
        <v>0</v>
      </c>
      <c r="C68" s="6" t="str">
        <f>'ادخال البيانات'!AP69</f>
        <v/>
      </c>
      <c r="D68" s="6" t="str">
        <f>'ادخال البيانات'!AQ69</f>
        <v/>
      </c>
      <c r="E68" s="6" t="str">
        <f>'ادخال البيانات'!AR69</f>
        <v/>
      </c>
      <c r="F68" s="6" t="str">
        <f>'ادخال البيانات'!AS69</f>
        <v/>
      </c>
      <c r="G68" s="6" t="str">
        <f>'ادخال البيانات'!AT69</f>
        <v/>
      </c>
      <c r="H68" s="6" t="str">
        <f>'ادخال البيانات'!AU69</f>
        <v/>
      </c>
      <c r="I68" s="6" t="str">
        <f>'ادخال البيانات'!AV69</f>
        <v/>
      </c>
      <c r="J68" s="6" t="str">
        <f>'ادخال البيانات'!AW69</f>
        <v/>
      </c>
      <c r="K68" s="6" t="str">
        <f>'ادخال البيانات'!AX69</f>
        <v/>
      </c>
      <c r="L68" s="6" t="str">
        <f>'ادخال البيانات'!AY69</f>
        <v/>
      </c>
      <c r="M68" s="6" t="str">
        <f>'ادخال البيانات'!AZ69</f>
        <v/>
      </c>
      <c r="N68" s="6" t="str">
        <f>'ادخال البيانات'!BA69</f>
        <v/>
      </c>
      <c r="O68" s="6" t="str">
        <f>'ادخال البيانات'!BB69</f>
        <v/>
      </c>
      <c r="P68" s="6" t="str">
        <f>'ادخال البيانات'!BC69</f>
        <v/>
      </c>
      <c r="Q68" s="6" t="str">
        <f>'ادخال البيانات'!BD69</f>
        <v/>
      </c>
      <c r="R68" s="6" t="str">
        <f>'ادخال البيانات'!BE69</f>
        <v/>
      </c>
      <c r="S68" s="6" t="str">
        <f>'ادخال البيانات'!BF69</f>
        <v/>
      </c>
      <c r="T68" s="6" t="str">
        <f>'ادخال البيانات'!BG69</f>
        <v/>
      </c>
      <c r="U68" s="6" t="str">
        <f>'ادخال البيانات'!BH69</f>
        <v/>
      </c>
      <c r="V68" s="183" t="str">
        <f>'ادخال البيانات'!BI69</f>
        <v/>
      </c>
      <c r="W68" s="190">
        <f t="shared" si="1"/>
        <v>0</v>
      </c>
    </row>
    <row r="69" spans="2:23" hidden="1" x14ac:dyDescent="0.2">
      <c r="B69" s="6">
        <f>'ادخال البيانات'!A70</f>
        <v>0</v>
      </c>
      <c r="C69" s="6" t="str">
        <f>'ادخال البيانات'!AP70</f>
        <v/>
      </c>
      <c r="D69" s="6" t="str">
        <f>'ادخال البيانات'!AQ70</f>
        <v/>
      </c>
      <c r="E69" s="6" t="str">
        <f>'ادخال البيانات'!AR70</f>
        <v/>
      </c>
      <c r="F69" s="6" t="str">
        <f>'ادخال البيانات'!AS70</f>
        <v/>
      </c>
      <c r="G69" s="6" t="str">
        <f>'ادخال البيانات'!AT70</f>
        <v/>
      </c>
      <c r="H69" s="6" t="str">
        <f>'ادخال البيانات'!AU70</f>
        <v/>
      </c>
      <c r="I69" s="6" t="str">
        <f>'ادخال البيانات'!AV70</f>
        <v/>
      </c>
      <c r="J69" s="6" t="str">
        <f>'ادخال البيانات'!AW70</f>
        <v/>
      </c>
      <c r="K69" s="6" t="str">
        <f>'ادخال البيانات'!AX70</f>
        <v/>
      </c>
      <c r="L69" s="6" t="str">
        <f>'ادخال البيانات'!AY70</f>
        <v/>
      </c>
      <c r="M69" s="6" t="str">
        <f>'ادخال البيانات'!AZ70</f>
        <v/>
      </c>
      <c r="N69" s="6" t="str">
        <f>'ادخال البيانات'!BA70</f>
        <v/>
      </c>
      <c r="O69" s="6" t="str">
        <f>'ادخال البيانات'!BB70</f>
        <v/>
      </c>
      <c r="P69" s="6" t="str">
        <f>'ادخال البيانات'!BC70</f>
        <v/>
      </c>
      <c r="Q69" s="6" t="str">
        <f>'ادخال البيانات'!BD70</f>
        <v/>
      </c>
      <c r="R69" s="6" t="str">
        <f>'ادخال البيانات'!BE70</f>
        <v/>
      </c>
      <c r="S69" s="6" t="str">
        <f>'ادخال البيانات'!BF70</f>
        <v/>
      </c>
      <c r="T69" s="6" t="str">
        <f>'ادخال البيانات'!BG70</f>
        <v/>
      </c>
      <c r="U69" s="6" t="str">
        <f>'ادخال البيانات'!BH70</f>
        <v/>
      </c>
      <c r="V69" s="183" t="str">
        <f>'ادخال البيانات'!BI70</f>
        <v/>
      </c>
      <c r="W69" s="190">
        <f t="shared" si="1"/>
        <v>0</v>
      </c>
    </row>
    <row r="70" spans="2:23" hidden="1" x14ac:dyDescent="0.2">
      <c r="B70" s="6">
        <f>'ادخال البيانات'!A71</f>
        <v>0</v>
      </c>
      <c r="C70" s="6" t="str">
        <f>'ادخال البيانات'!AP71</f>
        <v/>
      </c>
      <c r="D70" s="6" t="str">
        <f>'ادخال البيانات'!AQ71</f>
        <v/>
      </c>
      <c r="E70" s="6" t="str">
        <f>'ادخال البيانات'!AR71</f>
        <v/>
      </c>
      <c r="F70" s="6" t="str">
        <f>'ادخال البيانات'!AS71</f>
        <v/>
      </c>
      <c r="G70" s="6" t="str">
        <f>'ادخال البيانات'!AT71</f>
        <v/>
      </c>
      <c r="H70" s="6" t="str">
        <f>'ادخال البيانات'!AU71</f>
        <v/>
      </c>
      <c r="I70" s="6" t="str">
        <f>'ادخال البيانات'!AV71</f>
        <v/>
      </c>
      <c r="J70" s="6" t="str">
        <f>'ادخال البيانات'!AW71</f>
        <v/>
      </c>
      <c r="K70" s="6" t="str">
        <f>'ادخال البيانات'!AX71</f>
        <v/>
      </c>
      <c r="L70" s="6" t="str">
        <f>'ادخال البيانات'!AY71</f>
        <v/>
      </c>
      <c r="M70" s="6" t="str">
        <f>'ادخال البيانات'!AZ71</f>
        <v/>
      </c>
      <c r="N70" s="6" t="str">
        <f>'ادخال البيانات'!BA71</f>
        <v/>
      </c>
      <c r="O70" s="6" t="str">
        <f>'ادخال البيانات'!BB71</f>
        <v/>
      </c>
      <c r="P70" s="6" t="str">
        <f>'ادخال البيانات'!BC71</f>
        <v/>
      </c>
      <c r="Q70" s="6" t="str">
        <f>'ادخال البيانات'!BD71</f>
        <v/>
      </c>
      <c r="R70" s="6" t="str">
        <f>'ادخال البيانات'!BE71</f>
        <v/>
      </c>
      <c r="S70" s="6" t="str">
        <f>'ادخال البيانات'!BF71</f>
        <v/>
      </c>
      <c r="T70" s="6" t="str">
        <f>'ادخال البيانات'!BG71</f>
        <v/>
      </c>
      <c r="U70" s="6" t="str">
        <f>'ادخال البيانات'!BH71</f>
        <v/>
      </c>
      <c r="V70" s="183" t="str">
        <f>'ادخال البيانات'!BI71</f>
        <v/>
      </c>
      <c r="W70" s="190">
        <f t="shared" si="1"/>
        <v>0</v>
      </c>
    </row>
    <row r="71" spans="2:23" hidden="1" x14ac:dyDescent="0.2">
      <c r="B71" s="6">
        <f>'ادخال البيانات'!A72</f>
        <v>0</v>
      </c>
      <c r="C71" s="6" t="str">
        <f>'ادخال البيانات'!AP72</f>
        <v/>
      </c>
      <c r="D71" s="6" t="str">
        <f>'ادخال البيانات'!AQ72</f>
        <v/>
      </c>
      <c r="E71" s="6" t="str">
        <f>'ادخال البيانات'!AR72</f>
        <v/>
      </c>
      <c r="F71" s="6" t="str">
        <f>'ادخال البيانات'!AS72</f>
        <v/>
      </c>
      <c r="G71" s="6" t="str">
        <f>'ادخال البيانات'!AT72</f>
        <v/>
      </c>
      <c r="H71" s="6" t="str">
        <f>'ادخال البيانات'!AU72</f>
        <v/>
      </c>
      <c r="I71" s="6" t="str">
        <f>'ادخال البيانات'!AV72</f>
        <v/>
      </c>
      <c r="J71" s="6" t="str">
        <f>'ادخال البيانات'!AW72</f>
        <v/>
      </c>
      <c r="K71" s="6" t="str">
        <f>'ادخال البيانات'!AX72</f>
        <v/>
      </c>
      <c r="L71" s="6" t="str">
        <f>'ادخال البيانات'!AY72</f>
        <v/>
      </c>
      <c r="M71" s="6" t="str">
        <f>'ادخال البيانات'!AZ72</f>
        <v/>
      </c>
      <c r="N71" s="6" t="str">
        <f>'ادخال البيانات'!BA72</f>
        <v/>
      </c>
      <c r="O71" s="6" t="str">
        <f>'ادخال البيانات'!BB72</f>
        <v/>
      </c>
      <c r="P71" s="6" t="str">
        <f>'ادخال البيانات'!BC72</f>
        <v/>
      </c>
      <c r="Q71" s="6" t="str">
        <f>'ادخال البيانات'!BD72</f>
        <v/>
      </c>
      <c r="R71" s="6" t="str">
        <f>'ادخال البيانات'!BE72</f>
        <v/>
      </c>
      <c r="S71" s="6" t="str">
        <f>'ادخال البيانات'!BF72</f>
        <v/>
      </c>
      <c r="T71" s="6" t="str">
        <f>'ادخال البيانات'!BG72</f>
        <v/>
      </c>
      <c r="U71" s="6" t="str">
        <f>'ادخال البيانات'!BH72</f>
        <v/>
      </c>
      <c r="V71" s="183" t="str">
        <f>'ادخال البيانات'!BI72</f>
        <v/>
      </c>
      <c r="W71" s="190">
        <f t="shared" ref="W71:W134" si="14">COUNTIF(C71:V71,"&gt;0")</f>
        <v>0</v>
      </c>
    </row>
    <row r="72" spans="2:23" hidden="1" x14ac:dyDescent="0.2">
      <c r="B72" s="6">
        <f>'ادخال البيانات'!A73</f>
        <v>0</v>
      </c>
      <c r="C72" s="6" t="str">
        <f>'ادخال البيانات'!AP73</f>
        <v/>
      </c>
      <c r="D72" s="6" t="str">
        <f>'ادخال البيانات'!AQ73</f>
        <v/>
      </c>
      <c r="E72" s="6" t="str">
        <f>'ادخال البيانات'!AR73</f>
        <v/>
      </c>
      <c r="F72" s="6" t="str">
        <f>'ادخال البيانات'!AS73</f>
        <v/>
      </c>
      <c r="G72" s="6" t="str">
        <f>'ادخال البيانات'!AT73</f>
        <v/>
      </c>
      <c r="H72" s="6" t="str">
        <f>'ادخال البيانات'!AU73</f>
        <v/>
      </c>
      <c r="I72" s="6" t="str">
        <f>'ادخال البيانات'!AV73</f>
        <v/>
      </c>
      <c r="J72" s="6" t="str">
        <f>'ادخال البيانات'!AW73</f>
        <v/>
      </c>
      <c r="K72" s="6" t="str">
        <f>'ادخال البيانات'!AX73</f>
        <v/>
      </c>
      <c r="L72" s="6" t="str">
        <f>'ادخال البيانات'!AY73</f>
        <v/>
      </c>
      <c r="M72" s="6" t="str">
        <f>'ادخال البيانات'!AZ73</f>
        <v/>
      </c>
      <c r="N72" s="6" t="str">
        <f>'ادخال البيانات'!BA73</f>
        <v/>
      </c>
      <c r="O72" s="6" t="str">
        <f>'ادخال البيانات'!BB73</f>
        <v/>
      </c>
      <c r="P72" s="6" t="str">
        <f>'ادخال البيانات'!BC73</f>
        <v/>
      </c>
      <c r="Q72" s="6" t="str">
        <f>'ادخال البيانات'!BD73</f>
        <v/>
      </c>
      <c r="R72" s="6" t="str">
        <f>'ادخال البيانات'!BE73</f>
        <v/>
      </c>
      <c r="S72" s="6" t="str">
        <f>'ادخال البيانات'!BF73</f>
        <v/>
      </c>
      <c r="T72" s="6" t="str">
        <f>'ادخال البيانات'!BG73</f>
        <v/>
      </c>
      <c r="U72" s="6" t="str">
        <f>'ادخال البيانات'!BH73</f>
        <v/>
      </c>
      <c r="V72" s="183" t="str">
        <f>'ادخال البيانات'!BI73</f>
        <v/>
      </c>
      <c r="W72" s="190">
        <f t="shared" si="14"/>
        <v>0</v>
      </c>
    </row>
    <row r="73" spans="2:23" hidden="1" x14ac:dyDescent="0.2">
      <c r="B73" s="6">
        <f>'ادخال البيانات'!A74</f>
        <v>0</v>
      </c>
      <c r="C73" s="6" t="str">
        <f>'ادخال البيانات'!AP74</f>
        <v/>
      </c>
      <c r="D73" s="6" t="str">
        <f>'ادخال البيانات'!AQ74</f>
        <v/>
      </c>
      <c r="E73" s="6" t="str">
        <f>'ادخال البيانات'!AR74</f>
        <v/>
      </c>
      <c r="F73" s="6" t="str">
        <f>'ادخال البيانات'!AS74</f>
        <v/>
      </c>
      <c r="G73" s="6" t="str">
        <f>'ادخال البيانات'!AT74</f>
        <v/>
      </c>
      <c r="H73" s="6" t="str">
        <f>'ادخال البيانات'!AU74</f>
        <v/>
      </c>
      <c r="I73" s="6" t="str">
        <f>'ادخال البيانات'!AV74</f>
        <v/>
      </c>
      <c r="J73" s="6" t="str">
        <f>'ادخال البيانات'!AW74</f>
        <v/>
      </c>
      <c r="K73" s="6" t="str">
        <f>'ادخال البيانات'!AX74</f>
        <v/>
      </c>
      <c r="L73" s="6" t="str">
        <f>'ادخال البيانات'!AY74</f>
        <v/>
      </c>
      <c r="M73" s="6" t="str">
        <f>'ادخال البيانات'!AZ74</f>
        <v/>
      </c>
      <c r="N73" s="6" t="str">
        <f>'ادخال البيانات'!BA74</f>
        <v/>
      </c>
      <c r="O73" s="6" t="str">
        <f>'ادخال البيانات'!BB74</f>
        <v/>
      </c>
      <c r="P73" s="6" t="str">
        <f>'ادخال البيانات'!BC74</f>
        <v/>
      </c>
      <c r="Q73" s="6" t="str">
        <f>'ادخال البيانات'!BD74</f>
        <v/>
      </c>
      <c r="R73" s="6" t="str">
        <f>'ادخال البيانات'!BE74</f>
        <v/>
      </c>
      <c r="S73" s="6" t="str">
        <f>'ادخال البيانات'!BF74</f>
        <v/>
      </c>
      <c r="T73" s="6" t="str">
        <f>'ادخال البيانات'!BG74</f>
        <v/>
      </c>
      <c r="U73" s="6" t="str">
        <f>'ادخال البيانات'!BH74</f>
        <v/>
      </c>
      <c r="V73" s="183" t="str">
        <f>'ادخال البيانات'!BI74</f>
        <v/>
      </c>
      <c r="W73" s="190">
        <f t="shared" si="14"/>
        <v>0</v>
      </c>
    </row>
    <row r="74" spans="2:23" hidden="1" x14ac:dyDescent="0.2">
      <c r="B74" s="6">
        <f>'ادخال البيانات'!A75</f>
        <v>0</v>
      </c>
      <c r="C74" s="6" t="str">
        <f>'ادخال البيانات'!AP75</f>
        <v/>
      </c>
      <c r="D74" s="6" t="str">
        <f>'ادخال البيانات'!AQ75</f>
        <v/>
      </c>
      <c r="E74" s="6" t="str">
        <f>'ادخال البيانات'!AR75</f>
        <v/>
      </c>
      <c r="F74" s="6" t="str">
        <f>'ادخال البيانات'!AS75</f>
        <v/>
      </c>
      <c r="G74" s="6" t="str">
        <f>'ادخال البيانات'!AT75</f>
        <v/>
      </c>
      <c r="H74" s="6" t="str">
        <f>'ادخال البيانات'!AU75</f>
        <v/>
      </c>
      <c r="I74" s="6" t="str">
        <f>'ادخال البيانات'!AV75</f>
        <v/>
      </c>
      <c r="J74" s="6" t="str">
        <f>'ادخال البيانات'!AW75</f>
        <v/>
      </c>
      <c r="K74" s="6" t="str">
        <f>'ادخال البيانات'!AX75</f>
        <v/>
      </c>
      <c r="L74" s="6" t="str">
        <f>'ادخال البيانات'!AY75</f>
        <v/>
      </c>
      <c r="M74" s="6" t="str">
        <f>'ادخال البيانات'!AZ75</f>
        <v/>
      </c>
      <c r="N74" s="6" t="str">
        <f>'ادخال البيانات'!BA75</f>
        <v/>
      </c>
      <c r="O74" s="6" t="str">
        <f>'ادخال البيانات'!BB75</f>
        <v/>
      </c>
      <c r="P74" s="6" t="str">
        <f>'ادخال البيانات'!BC75</f>
        <v/>
      </c>
      <c r="Q74" s="6" t="str">
        <f>'ادخال البيانات'!BD75</f>
        <v/>
      </c>
      <c r="R74" s="6" t="str">
        <f>'ادخال البيانات'!BE75</f>
        <v/>
      </c>
      <c r="S74" s="6" t="str">
        <f>'ادخال البيانات'!BF75</f>
        <v/>
      </c>
      <c r="T74" s="6" t="str">
        <f>'ادخال البيانات'!BG75</f>
        <v/>
      </c>
      <c r="U74" s="6" t="str">
        <f>'ادخال البيانات'!BH75</f>
        <v/>
      </c>
      <c r="V74" s="183" t="str">
        <f>'ادخال البيانات'!BI75</f>
        <v/>
      </c>
      <c r="W74" s="190">
        <f t="shared" si="14"/>
        <v>0</v>
      </c>
    </row>
    <row r="75" spans="2:23" hidden="1" x14ac:dyDescent="0.2">
      <c r="B75" s="6">
        <f>'ادخال البيانات'!A76</f>
        <v>0</v>
      </c>
      <c r="C75" s="6" t="str">
        <f>'ادخال البيانات'!AP76</f>
        <v/>
      </c>
      <c r="D75" s="6" t="str">
        <f>'ادخال البيانات'!AQ76</f>
        <v/>
      </c>
      <c r="E75" s="6" t="str">
        <f>'ادخال البيانات'!AR76</f>
        <v/>
      </c>
      <c r="F75" s="6" t="str">
        <f>'ادخال البيانات'!AS76</f>
        <v/>
      </c>
      <c r="G75" s="6" t="str">
        <f>'ادخال البيانات'!AT76</f>
        <v/>
      </c>
      <c r="H75" s="6" t="str">
        <f>'ادخال البيانات'!AU76</f>
        <v/>
      </c>
      <c r="I75" s="6" t="str">
        <f>'ادخال البيانات'!AV76</f>
        <v/>
      </c>
      <c r="J75" s="6" t="str">
        <f>'ادخال البيانات'!AW76</f>
        <v/>
      </c>
      <c r="K75" s="6" t="str">
        <f>'ادخال البيانات'!AX76</f>
        <v/>
      </c>
      <c r="L75" s="6" t="str">
        <f>'ادخال البيانات'!AY76</f>
        <v/>
      </c>
      <c r="M75" s="6" t="str">
        <f>'ادخال البيانات'!AZ76</f>
        <v/>
      </c>
      <c r="N75" s="6" t="str">
        <f>'ادخال البيانات'!BA76</f>
        <v/>
      </c>
      <c r="O75" s="6" t="str">
        <f>'ادخال البيانات'!BB76</f>
        <v/>
      </c>
      <c r="P75" s="6" t="str">
        <f>'ادخال البيانات'!BC76</f>
        <v/>
      </c>
      <c r="Q75" s="6" t="str">
        <f>'ادخال البيانات'!BD76</f>
        <v/>
      </c>
      <c r="R75" s="6" t="str">
        <f>'ادخال البيانات'!BE76</f>
        <v/>
      </c>
      <c r="S75" s="6" t="str">
        <f>'ادخال البيانات'!BF76</f>
        <v/>
      </c>
      <c r="T75" s="6" t="str">
        <f>'ادخال البيانات'!BG76</f>
        <v/>
      </c>
      <c r="U75" s="6" t="str">
        <f>'ادخال البيانات'!BH76</f>
        <v/>
      </c>
      <c r="V75" s="183" t="str">
        <f>'ادخال البيانات'!BI76</f>
        <v/>
      </c>
      <c r="W75" s="190">
        <f t="shared" si="14"/>
        <v>0</v>
      </c>
    </row>
    <row r="76" spans="2:23" hidden="1" x14ac:dyDescent="0.2">
      <c r="B76" s="6">
        <f>'ادخال البيانات'!A77</f>
        <v>0</v>
      </c>
      <c r="C76" s="6" t="str">
        <f>'ادخال البيانات'!AP77</f>
        <v/>
      </c>
      <c r="D76" s="6" t="str">
        <f>'ادخال البيانات'!AQ77</f>
        <v/>
      </c>
      <c r="E76" s="6" t="str">
        <f>'ادخال البيانات'!AR77</f>
        <v/>
      </c>
      <c r="F76" s="6" t="str">
        <f>'ادخال البيانات'!AS77</f>
        <v/>
      </c>
      <c r="G76" s="6" t="str">
        <f>'ادخال البيانات'!AT77</f>
        <v/>
      </c>
      <c r="H76" s="6" t="str">
        <f>'ادخال البيانات'!AU77</f>
        <v/>
      </c>
      <c r="I76" s="6" t="str">
        <f>'ادخال البيانات'!AV77</f>
        <v/>
      </c>
      <c r="J76" s="6" t="str">
        <f>'ادخال البيانات'!AW77</f>
        <v/>
      </c>
      <c r="K76" s="6" t="str">
        <f>'ادخال البيانات'!AX77</f>
        <v/>
      </c>
      <c r="L76" s="6" t="str">
        <f>'ادخال البيانات'!AY77</f>
        <v/>
      </c>
      <c r="M76" s="6" t="str">
        <f>'ادخال البيانات'!AZ77</f>
        <v/>
      </c>
      <c r="N76" s="6" t="str">
        <f>'ادخال البيانات'!BA77</f>
        <v/>
      </c>
      <c r="O76" s="6" t="str">
        <f>'ادخال البيانات'!BB77</f>
        <v/>
      </c>
      <c r="P76" s="6" t="str">
        <f>'ادخال البيانات'!BC77</f>
        <v/>
      </c>
      <c r="Q76" s="6" t="str">
        <f>'ادخال البيانات'!BD77</f>
        <v/>
      </c>
      <c r="R76" s="6" t="str">
        <f>'ادخال البيانات'!BE77</f>
        <v/>
      </c>
      <c r="S76" s="6" t="str">
        <f>'ادخال البيانات'!BF77</f>
        <v/>
      </c>
      <c r="T76" s="6" t="str">
        <f>'ادخال البيانات'!BG77</f>
        <v/>
      </c>
      <c r="U76" s="6" t="str">
        <f>'ادخال البيانات'!BH77</f>
        <v/>
      </c>
      <c r="V76" s="183" t="str">
        <f>'ادخال البيانات'!BI77</f>
        <v/>
      </c>
      <c r="W76" s="190">
        <f t="shared" si="14"/>
        <v>0</v>
      </c>
    </row>
    <row r="77" spans="2:23" hidden="1" x14ac:dyDescent="0.2">
      <c r="B77" s="6">
        <f>'ادخال البيانات'!A78</f>
        <v>0</v>
      </c>
      <c r="C77" s="6" t="str">
        <f>'ادخال البيانات'!AP78</f>
        <v/>
      </c>
      <c r="D77" s="6" t="str">
        <f>'ادخال البيانات'!AQ78</f>
        <v/>
      </c>
      <c r="E77" s="6" t="str">
        <f>'ادخال البيانات'!AR78</f>
        <v/>
      </c>
      <c r="F77" s="6" t="str">
        <f>'ادخال البيانات'!AS78</f>
        <v/>
      </c>
      <c r="G77" s="6" t="str">
        <f>'ادخال البيانات'!AT78</f>
        <v/>
      </c>
      <c r="H77" s="6" t="str">
        <f>'ادخال البيانات'!AU78</f>
        <v/>
      </c>
      <c r="I77" s="6" t="str">
        <f>'ادخال البيانات'!AV78</f>
        <v/>
      </c>
      <c r="J77" s="6" t="str">
        <f>'ادخال البيانات'!AW78</f>
        <v/>
      </c>
      <c r="K77" s="6" t="str">
        <f>'ادخال البيانات'!AX78</f>
        <v/>
      </c>
      <c r="L77" s="6" t="str">
        <f>'ادخال البيانات'!AY78</f>
        <v/>
      </c>
      <c r="M77" s="6" t="str">
        <f>'ادخال البيانات'!AZ78</f>
        <v/>
      </c>
      <c r="N77" s="6" t="str">
        <f>'ادخال البيانات'!BA78</f>
        <v/>
      </c>
      <c r="O77" s="6" t="str">
        <f>'ادخال البيانات'!BB78</f>
        <v/>
      </c>
      <c r="P77" s="6" t="str">
        <f>'ادخال البيانات'!BC78</f>
        <v/>
      </c>
      <c r="Q77" s="6" t="str">
        <f>'ادخال البيانات'!BD78</f>
        <v/>
      </c>
      <c r="R77" s="6" t="str">
        <f>'ادخال البيانات'!BE78</f>
        <v/>
      </c>
      <c r="S77" s="6" t="str">
        <f>'ادخال البيانات'!BF78</f>
        <v/>
      </c>
      <c r="T77" s="6" t="str">
        <f>'ادخال البيانات'!BG78</f>
        <v/>
      </c>
      <c r="U77" s="6" t="str">
        <f>'ادخال البيانات'!BH78</f>
        <v/>
      </c>
      <c r="V77" s="183" t="str">
        <f>'ادخال البيانات'!BI78</f>
        <v/>
      </c>
      <c r="W77" s="190">
        <f t="shared" si="14"/>
        <v>0</v>
      </c>
    </row>
    <row r="78" spans="2:23" hidden="1" x14ac:dyDescent="0.2">
      <c r="B78" s="6">
        <f>'ادخال البيانات'!A79</f>
        <v>0</v>
      </c>
      <c r="C78" s="6" t="str">
        <f>'ادخال البيانات'!AP79</f>
        <v/>
      </c>
      <c r="D78" s="6" t="str">
        <f>'ادخال البيانات'!AQ79</f>
        <v/>
      </c>
      <c r="E78" s="6" t="str">
        <f>'ادخال البيانات'!AR79</f>
        <v/>
      </c>
      <c r="F78" s="6" t="str">
        <f>'ادخال البيانات'!AS79</f>
        <v/>
      </c>
      <c r="G78" s="6" t="str">
        <f>'ادخال البيانات'!AT79</f>
        <v/>
      </c>
      <c r="H78" s="6" t="str">
        <f>'ادخال البيانات'!AU79</f>
        <v/>
      </c>
      <c r="I78" s="6" t="str">
        <f>'ادخال البيانات'!AV79</f>
        <v/>
      </c>
      <c r="J78" s="6" t="str">
        <f>'ادخال البيانات'!AW79</f>
        <v/>
      </c>
      <c r="K78" s="6" t="str">
        <f>'ادخال البيانات'!AX79</f>
        <v/>
      </c>
      <c r="L78" s="6" t="str">
        <f>'ادخال البيانات'!AY79</f>
        <v/>
      </c>
      <c r="M78" s="6" t="str">
        <f>'ادخال البيانات'!AZ79</f>
        <v/>
      </c>
      <c r="N78" s="6" t="str">
        <f>'ادخال البيانات'!BA79</f>
        <v/>
      </c>
      <c r="O78" s="6" t="str">
        <f>'ادخال البيانات'!BB79</f>
        <v/>
      </c>
      <c r="P78" s="6" t="str">
        <f>'ادخال البيانات'!BC79</f>
        <v/>
      </c>
      <c r="Q78" s="6" t="str">
        <f>'ادخال البيانات'!BD79</f>
        <v/>
      </c>
      <c r="R78" s="6" t="str">
        <f>'ادخال البيانات'!BE79</f>
        <v/>
      </c>
      <c r="S78" s="6" t="str">
        <f>'ادخال البيانات'!BF79</f>
        <v/>
      </c>
      <c r="T78" s="6" t="str">
        <f>'ادخال البيانات'!BG79</f>
        <v/>
      </c>
      <c r="U78" s="6" t="str">
        <f>'ادخال البيانات'!BH79</f>
        <v/>
      </c>
      <c r="V78" s="183" t="str">
        <f>'ادخال البيانات'!BI79</f>
        <v/>
      </c>
      <c r="W78" s="190">
        <f t="shared" si="14"/>
        <v>0</v>
      </c>
    </row>
    <row r="79" spans="2:23" hidden="1" x14ac:dyDescent="0.2">
      <c r="B79" s="6">
        <f>'ادخال البيانات'!A80</f>
        <v>0</v>
      </c>
      <c r="C79" s="6" t="str">
        <f>'ادخال البيانات'!AP80</f>
        <v/>
      </c>
      <c r="D79" s="6" t="str">
        <f>'ادخال البيانات'!AQ80</f>
        <v/>
      </c>
      <c r="E79" s="6" t="str">
        <f>'ادخال البيانات'!AR80</f>
        <v/>
      </c>
      <c r="F79" s="6" t="str">
        <f>'ادخال البيانات'!AS80</f>
        <v/>
      </c>
      <c r="G79" s="6" t="str">
        <f>'ادخال البيانات'!AT80</f>
        <v/>
      </c>
      <c r="H79" s="6" t="str">
        <f>'ادخال البيانات'!AU80</f>
        <v/>
      </c>
      <c r="I79" s="6" t="str">
        <f>'ادخال البيانات'!AV80</f>
        <v/>
      </c>
      <c r="J79" s="6" t="str">
        <f>'ادخال البيانات'!AW80</f>
        <v/>
      </c>
      <c r="K79" s="6" t="str">
        <f>'ادخال البيانات'!AX80</f>
        <v/>
      </c>
      <c r="L79" s="6" t="str">
        <f>'ادخال البيانات'!AY80</f>
        <v/>
      </c>
      <c r="M79" s="6" t="str">
        <f>'ادخال البيانات'!AZ80</f>
        <v/>
      </c>
      <c r="N79" s="6" t="str">
        <f>'ادخال البيانات'!BA80</f>
        <v/>
      </c>
      <c r="O79" s="6" t="str">
        <f>'ادخال البيانات'!BB80</f>
        <v/>
      </c>
      <c r="P79" s="6" t="str">
        <f>'ادخال البيانات'!BC80</f>
        <v/>
      </c>
      <c r="Q79" s="6" t="str">
        <f>'ادخال البيانات'!BD80</f>
        <v/>
      </c>
      <c r="R79" s="6" t="str">
        <f>'ادخال البيانات'!BE80</f>
        <v/>
      </c>
      <c r="S79" s="6" t="str">
        <f>'ادخال البيانات'!BF80</f>
        <v/>
      </c>
      <c r="T79" s="6" t="str">
        <f>'ادخال البيانات'!BG80</f>
        <v/>
      </c>
      <c r="U79" s="6" t="str">
        <f>'ادخال البيانات'!BH80</f>
        <v/>
      </c>
      <c r="V79" s="183" t="str">
        <f>'ادخال البيانات'!BI80</f>
        <v/>
      </c>
      <c r="W79" s="190">
        <f t="shared" si="14"/>
        <v>0</v>
      </c>
    </row>
    <row r="80" spans="2:23" hidden="1" x14ac:dyDescent="0.2">
      <c r="B80" s="6">
        <f>'ادخال البيانات'!A81</f>
        <v>0</v>
      </c>
      <c r="C80" s="6" t="str">
        <f>'ادخال البيانات'!AP81</f>
        <v/>
      </c>
      <c r="D80" s="6" t="str">
        <f>'ادخال البيانات'!AQ81</f>
        <v/>
      </c>
      <c r="E80" s="6" t="str">
        <f>'ادخال البيانات'!AR81</f>
        <v/>
      </c>
      <c r="F80" s="6" t="str">
        <f>'ادخال البيانات'!AS81</f>
        <v/>
      </c>
      <c r="G80" s="6" t="str">
        <f>'ادخال البيانات'!AT81</f>
        <v/>
      </c>
      <c r="H80" s="6" t="str">
        <f>'ادخال البيانات'!AU81</f>
        <v/>
      </c>
      <c r="I80" s="6" t="str">
        <f>'ادخال البيانات'!AV81</f>
        <v/>
      </c>
      <c r="J80" s="6" t="str">
        <f>'ادخال البيانات'!AW81</f>
        <v/>
      </c>
      <c r="K80" s="6" t="str">
        <f>'ادخال البيانات'!AX81</f>
        <v/>
      </c>
      <c r="L80" s="6" t="str">
        <f>'ادخال البيانات'!AY81</f>
        <v/>
      </c>
      <c r="M80" s="6" t="str">
        <f>'ادخال البيانات'!AZ81</f>
        <v/>
      </c>
      <c r="N80" s="6" t="str">
        <f>'ادخال البيانات'!BA81</f>
        <v/>
      </c>
      <c r="O80" s="6" t="str">
        <f>'ادخال البيانات'!BB81</f>
        <v/>
      </c>
      <c r="P80" s="6" t="str">
        <f>'ادخال البيانات'!BC81</f>
        <v/>
      </c>
      <c r="Q80" s="6" t="str">
        <f>'ادخال البيانات'!BD81</f>
        <v/>
      </c>
      <c r="R80" s="6" t="str">
        <f>'ادخال البيانات'!BE81</f>
        <v/>
      </c>
      <c r="S80" s="6" t="str">
        <f>'ادخال البيانات'!BF81</f>
        <v/>
      </c>
      <c r="T80" s="6" t="str">
        <f>'ادخال البيانات'!BG81</f>
        <v/>
      </c>
      <c r="U80" s="6" t="str">
        <f>'ادخال البيانات'!BH81</f>
        <v/>
      </c>
      <c r="V80" s="183" t="str">
        <f>'ادخال البيانات'!BI81</f>
        <v/>
      </c>
      <c r="W80" s="190">
        <f t="shared" si="14"/>
        <v>0</v>
      </c>
    </row>
    <row r="81" spans="2:23" hidden="1" x14ac:dyDescent="0.2">
      <c r="B81" s="6">
        <f>'ادخال البيانات'!A82</f>
        <v>0</v>
      </c>
      <c r="C81" s="6" t="str">
        <f>'ادخال البيانات'!AP82</f>
        <v/>
      </c>
      <c r="D81" s="6" t="str">
        <f>'ادخال البيانات'!AQ82</f>
        <v/>
      </c>
      <c r="E81" s="6" t="str">
        <f>'ادخال البيانات'!AR82</f>
        <v/>
      </c>
      <c r="F81" s="6" t="str">
        <f>'ادخال البيانات'!AS82</f>
        <v/>
      </c>
      <c r="G81" s="6" t="str">
        <f>'ادخال البيانات'!AT82</f>
        <v/>
      </c>
      <c r="H81" s="6" t="str">
        <f>'ادخال البيانات'!AU82</f>
        <v/>
      </c>
      <c r="I81" s="6" t="str">
        <f>'ادخال البيانات'!AV82</f>
        <v/>
      </c>
      <c r="J81" s="6" t="str">
        <f>'ادخال البيانات'!AW82</f>
        <v/>
      </c>
      <c r="K81" s="6" t="str">
        <f>'ادخال البيانات'!AX82</f>
        <v/>
      </c>
      <c r="L81" s="6" t="str">
        <f>'ادخال البيانات'!AY82</f>
        <v/>
      </c>
      <c r="M81" s="6" t="str">
        <f>'ادخال البيانات'!AZ82</f>
        <v/>
      </c>
      <c r="N81" s="6" t="str">
        <f>'ادخال البيانات'!BA82</f>
        <v/>
      </c>
      <c r="O81" s="6" t="str">
        <f>'ادخال البيانات'!BB82</f>
        <v/>
      </c>
      <c r="P81" s="6" t="str">
        <f>'ادخال البيانات'!BC82</f>
        <v/>
      </c>
      <c r="Q81" s="6" t="str">
        <f>'ادخال البيانات'!BD82</f>
        <v/>
      </c>
      <c r="R81" s="6" t="str">
        <f>'ادخال البيانات'!BE82</f>
        <v/>
      </c>
      <c r="S81" s="6" t="str">
        <f>'ادخال البيانات'!BF82</f>
        <v/>
      </c>
      <c r="T81" s="6" t="str">
        <f>'ادخال البيانات'!BG82</f>
        <v/>
      </c>
      <c r="U81" s="6" t="str">
        <f>'ادخال البيانات'!BH82</f>
        <v/>
      </c>
      <c r="V81" s="183" t="str">
        <f>'ادخال البيانات'!BI82</f>
        <v/>
      </c>
      <c r="W81" s="190">
        <f t="shared" si="14"/>
        <v>0</v>
      </c>
    </row>
    <row r="82" spans="2:23" hidden="1" x14ac:dyDescent="0.2">
      <c r="B82" s="6">
        <f>'ادخال البيانات'!A83</f>
        <v>0</v>
      </c>
      <c r="C82" s="6" t="str">
        <f>'ادخال البيانات'!AP83</f>
        <v/>
      </c>
      <c r="D82" s="6" t="str">
        <f>'ادخال البيانات'!AQ83</f>
        <v/>
      </c>
      <c r="E82" s="6" t="str">
        <f>'ادخال البيانات'!AR83</f>
        <v/>
      </c>
      <c r="F82" s="6" t="str">
        <f>'ادخال البيانات'!AS83</f>
        <v/>
      </c>
      <c r="G82" s="6" t="str">
        <f>'ادخال البيانات'!AT83</f>
        <v/>
      </c>
      <c r="H82" s="6" t="str">
        <f>'ادخال البيانات'!AU83</f>
        <v/>
      </c>
      <c r="I82" s="6" t="str">
        <f>'ادخال البيانات'!AV83</f>
        <v/>
      </c>
      <c r="J82" s="6" t="str">
        <f>'ادخال البيانات'!AW83</f>
        <v/>
      </c>
      <c r="K82" s="6" t="str">
        <f>'ادخال البيانات'!AX83</f>
        <v/>
      </c>
      <c r="L82" s="6" t="str">
        <f>'ادخال البيانات'!AY83</f>
        <v/>
      </c>
      <c r="M82" s="6" t="str">
        <f>'ادخال البيانات'!AZ83</f>
        <v/>
      </c>
      <c r="N82" s="6" t="str">
        <f>'ادخال البيانات'!BA83</f>
        <v/>
      </c>
      <c r="O82" s="6" t="str">
        <f>'ادخال البيانات'!BB83</f>
        <v/>
      </c>
      <c r="P82" s="6" t="str">
        <f>'ادخال البيانات'!BC83</f>
        <v/>
      </c>
      <c r="Q82" s="6" t="str">
        <f>'ادخال البيانات'!BD83</f>
        <v/>
      </c>
      <c r="R82" s="6" t="str">
        <f>'ادخال البيانات'!BE83</f>
        <v/>
      </c>
      <c r="S82" s="6" t="str">
        <f>'ادخال البيانات'!BF83</f>
        <v/>
      </c>
      <c r="T82" s="6" t="str">
        <f>'ادخال البيانات'!BG83</f>
        <v/>
      </c>
      <c r="U82" s="6" t="str">
        <f>'ادخال البيانات'!BH83</f>
        <v/>
      </c>
      <c r="V82" s="183" t="str">
        <f>'ادخال البيانات'!BI83</f>
        <v/>
      </c>
      <c r="W82" s="190">
        <f t="shared" si="14"/>
        <v>0</v>
      </c>
    </row>
    <row r="83" spans="2:23" hidden="1" x14ac:dyDescent="0.2">
      <c r="B83" s="6">
        <f>'ادخال البيانات'!A84</f>
        <v>0</v>
      </c>
      <c r="C83" s="6" t="str">
        <f>'ادخال البيانات'!AP84</f>
        <v/>
      </c>
      <c r="D83" s="6" t="str">
        <f>'ادخال البيانات'!AQ84</f>
        <v/>
      </c>
      <c r="E83" s="6" t="str">
        <f>'ادخال البيانات'!AR84</f>
        <v/>
      </c>
      <c r="F83" s="6" t="str">
        <f>'ادخال البيانات'!AS84</f>
        <v/>
      </c>
      <c r="G83" s="6" t="str">
        <f>'ادخال البيانات'!AT84</f>
        <v/>
      </c>
      <c r="H83" s="6" t="str">
        <f>'ادخال البيانات'!AU84</f>
        <v/>
      </c>
      <c r="I83" s="6" t="str">
        <f>'ادخال البيانات'!AV84</f>
        <v/>
      </c>
      <c r="J83" s="6" t="str">
        <f>'ادخال البيانات'!AW84</f>
        <v/>
      </c>
      <c r="K83" s="6" t="str">
        <f>'ادخال البيانات'!AX84</f>
        <v/>
      </c>
      <c r="L83" s="6" t="str">
        <f>'ادخال البيانات'!AY84</f>
        <v/>
      </c>
      <c r="M83" s="6" t="str">
        <f>'ادخال البيانات'!AZ84</f>
        <v/>
      </c>
      <c r="N83" s="6" t="str">
        <f>'ادخال البيانات'!BA84</f>
        <v/>
      </c>
      <c r="O83" s="6" t="str">
        <f>'ادخال البيانات'!BB84</f>
        <v/>
      </c>
      <c r="P83" s="6" t="str">
        <f>'ادخال البيانات'!BC84</f>
        <v/>
      </c>
      <c r="Q83" s="6" t="str">
        <f>'ادخال البيانات'!BD84</f>
        <v/>
      </c>
      <c r="R83" s="6" t="str">
        <f>'ادخال البيانات'!BE84</f>
        <v/>
      </c>
      <c r="S83" s="6" t="str">
        <f>'ادخال البيانات'!BF84</f>
        <v/>
      </c>
      <c r="T83" s="6" t="str">
        <f>'ادخال البيانات'!BG84</f>
        <v/>
      </c>
      <c r="U83" s="6" t="str">
        <f>'ادخال البيانات'!BH84</f>
        <v/>
      </c>
      <c r="V83" s="183" t="str">
        <f>'ادخال البيانات'!BI84</f>
        <v/>
      </c>
      <c r="W83" s="190">
        <f t="shared" si="14"/>
        <v>0</v>
      </c>
    </row>
    <row r="84" spans="2:23" hidden="1" x14ac:dyDescent="0.2">
      <c r="B84" s="6">
        <f>'ادخال البيانات'!A85</f>
        <v>0</v>
      </c>
      <c r="C84" s="6" t="str">
        <f>'ادخال البيانات'!AP85</f>
        <v/>
      </c>
      <c r="D84" s="6" t="str">
        <f>'ادخال البيانات'!AQ85</f>
        <v/>
      </c>
      <c r="E84" s="6" t="str">
        <f>'ادخال البيانات'!AR85</f>
        <v/>
      </c>
      <c r="F84" s="6" t="str">
        <f>'ادخال البيانات'!AS85</f>
        <v/>
      </c>
      <c r="G84" s="6" t="str">
        <f>'ادخال البيانات'!AT85</f>
        <v/>
      </c>
      <c r="H84" s="6" t="str">
        <f>'ادخال البيانات'!AU85</f>
        <v/>
      </c>
      <c r="I84" s="6" t="str">
        <f>'ادخال البيانات'!AV85</f>
        <v/>
      </c>
      <c r="J84" s="6" t="str">
        <f>'ادخال البيانات'!AW85</f>
        <v/>
      </c>
      <c r="K84" s="6" t="str">
        <f>'ادخال البيانات'!AX85</f>
        <v/>
      </c>
      <c r="L84" s="6" t="str">
        <f>'ادخال البيانات'!AY85</f>
        <v/>
      </c>
      <c r="M84" s="6" t="str">
        <f>'ادخال البيانات'!AZ85</f>
        <v/>
      </c>
      <c r="N84" s="6" t="str">
        <f>'ادخال البيانات'!BA85</f>
        <v/>
      </c>
      <c r="O84" s="6" t="str">
        <f>'ادخال البيانات'!BB85</f>
        <v/>
      </c>
      <c r="P84" s="6" t="str">
        <f>'ادخال البيانات'!BC85</f>
        <v/>
      </c>
      <c r="Q84" s="6" t="str">
        <f>'ادخال البيانات'!BD85</f>
        <v/>
      </c>
      <c r="R84" s="6" t="str">
        <f>'ادخال البيانات'!BE85</f>
        <v/>
      </c>
      <c r="S84" s="6" t="str">
        <f>'ادخال البيانات'!BF85</f>
        <v/>
      </c>
      <c r="T84" s="6" t="str">
        <f>'ادخال البيانات'!BG85</f>
        <v/>
      </c>
      <c r="U84" s="6" t="str">
        <f>'ادخال البيانات'!BH85</f>
        <v/>
      </c>
      <c r="V84" s="183" t="str">
        <f>'ادخال البيانات'!BI85</f>
        <v/>
      </c>
      <c r="W84" s="190">
        <f t="shared" si="14"/>
        <v>0</v>
      </c>
    </row>
    <row r="85" spans="2:23" hidden="1" x14ac:dyDescent="0.2">
      <c r="B85" s="6">
        <f>'ادخال البيانات'!A86</f>
        <v>0</v>
      </c>
      <c r="C85" s="6" t="str">
        <f>'ادخال البيانات'!AP86</f>
        <v/>
      </c>
      <c r="D85" s="6" t="str">
        <f>'ادخال البيانات'!AQ86</f>
        <v/>
      </c>
      <c r="E85" s="6" t="str">
        <f>'ادخال البيانات'!AR86</f>
        <v/>
      </c>
      <c r="F85" s="6" t="str">
        <f>'ادخال البيانات'!AS86</f>
        <v/>
      </c>
      <c r="G85" s="6" t="str">
        <f>'ادخال البيانات'!AT86</f>
        <v/>
      </c>
      <c r="H85" s="6" t="str">
        <f>'ادخال البيانات'!AU86</f>
        <v/>
      </c>
      <c r="I85" s="6" t="str">
        <f>'ادخال البيانات'!AV86</f>
        <v/>
      </c>
      <c r="J85" s="6" t="str">
        <f>'ادخال البيانات'!AW86</f>
        <v/>
      </c>
      <c r="K85" s="6" t="str">
        <f>'ادخال البيانات'!AX86</f>
        <v/>
      </c>
      <c r="L85" s="6" t="str">
        <f>'ادخال البيانات'!AY86</f>
        <v/>
      </c>
      <c r="M85" s="6" t="str">
        <f>'ادخال البيانات'!AZ86</f>
        <v/>
      </c>
      <c r="N85" s="6" t="str">
        <f>'ادخال البيانات'!BA86</f>
        <v/>
      </c>
      <c r="O85" s="6" t="str">
        <f>'ادخال البيانات'!BB86</f>
        <v/>
      </c>
      <c r="P85" s="6" t="str">
        <f>'ادخال البيانات'!BC86</f>
        <v/>
      </c>
      <c r="Q85" s="6" t="str">
        <f>'ادخال البيانات'!BD86</f>
        <v/>
      </c>
      <c r="R85" s="6" t="str">
        <f>'ادخال البيانات'!BE86</f>
        <v/>
      </c>
      <c r="S85" s="6" t="str">
        <f>'ادخال البيانات'!BF86</f>
        <v/>
      </c>
      <c r="T85" s="6" t="str">
        <f>'ادخال البيانات'!BG86</f>
        <v/>
      </c>
      <c r="U85" s="6" t="str">
        <f>'ادخال البيانات'!BH86</f>
        <v/>
      </c>
      <c r="V85" s="183" t="str">
        <f>'ادخال البيانات'!BI86</f>
        <v/>
      </c>
      <c r="W85" s="190">
        <f t="shared" si="14"/>
        <v>0</v>
      </c>
    </row>
    <row r="86" spans="2:23" hidden="1" x14ac:dyDescent="0.2">
      <c r="B86" s="6">
        <f>'ادخال البيانات'!A87</f>
        <v>0</v>
      </c>
      <c r="C86" s="6" t="str">
        <f>'ادخال البيانات'!AP87</f>
        <v/>
      </c>
      <c r="D86" s="6" t="str">
        <f>'ادخال البيانات'!AQ87</f>
        <v/>
      </c>
      <c r="E86" s="6" t="str">
        <f>'ادخال البيانات'!AR87</f>
        <v/>
      </c>
      <c r="F86" s="6" t="str">
        <f>'ادخال البيانات'!AS87</f>
        <v/>
      </c>
      <c r="G86" s="6" t="str">
        <f>'ادخال البيانات'!AT87</f>
        <v/>
      </c>
      <c r="H86" s="6" t="str">
        <f>'ادخال البيانات'!AU87</f>
        <v/>
      </c>
      <c r="I86" s="6" t="str">
        <f>'ادخال البيانات'!AV87</f>
        <v/>
      </c>
      <c r="J86" s="6" t="str">
        <f>'ادخال البيانات'!AW87</f>
        <v/>
      </c>
      <c r="K86" s="6" t="str">
        <f>'ادخال البيانات'!AX87</f>
        <v/>
      </c>
      <c r="L86" s="6" t="str">
        <f>'ادخال البيانات'!AY87</f>
        <v/>
      </c>
      <c r="M86" s="6" t="str">
        <f>'ادخال البيانات'!AZ87</f>
        <v/>
      </c>
      <c r="N86" s="6" t="str">
        <f>'ادخال البيانات'!BA87</f>
        <v/>
      </c>
      <c r="O86" s="6" t="str">
        <f>'ادخال البيانات'!BB87</f>
        <v/>
      </c>
      <c r="P86" s="6" t="str">
        <f>'ادخال البيانات'!BC87</f>
        <v/>
      </c>
      <c r="Q86" s="6" t="str">
        <f>'ادخال البيانات'!BD87</f>
        <v/>
      </c>
      <c r="R86" s="6" t="str">
        <f>'ادخال البيانات'!BE87</f>
        <v/>
      </c>
      <c r="S86" s="6" t="str">
        <f>'ادخال البيانات'!BF87</f>
        <v/>
      </c>
      <c r="T86" s="6" t="str">
        <f>'ادخال البيانات'!BG87</f>
        <v/>
      </c>
      <c r="U86" s="6" t="str">
        <f>'ادخال البيانات'!BH87</f>
        <v/>
      </c>
      <c r="V86" s="183" t="str">
        <f>'ادخال البيانات'!BI87</f>
        <v/>
      </c>
      <c r="W86" s="190">
        <f t="shared" si="14"/>
        <v>0</v>
      </c>
    </row>
    <row r="87" spans="2:23" hidden="1" x14ac:dyDescent="0.2">
      <c r="B87" s="6">
        <f>'ادخال البيانات'!A88</f>
        <v>0</v>
      </c>
      <c r="C87" s="6" t="str">
        <f>'ادخال البيانات'!AP88</f>
        <v/>
      </c>
      <c r="D87" s="6" t="str">
        <f>'ادخال البيانات'!AQ88</f>
        <v/>
      </c>
      <c r="E87" s="6" t="str">
        <f>'ادخال البيانات'!AR88</f>
        <v/>
      </c>
      <c r="F87" s="6" t="str">
        <f>'ادخال البيانات'!AS88</f>
        <v/>
      </c>
      <c r="G87" s="6" t="str">
        <f>'ادخال البيانات'!AT88</f>
        <v/>
      </c>
      <c r="H87" s="6" t="str">
        <f>'ادخال البيانات'!AU88</f>
        <v/>
      </c>
      <c r="I87" s="6" t="str">
        <f>'ادخال البيانات'!AV88</f>
        <v/>
      </c>
      <c r="J87" s="6" t="str">
        <f>'ادخال البيانات'!AW88</f>
        <v/>
      </c>
      <c r="K87" s="6" t="str">
        <f>'ادخال البيانات'!AX88</f>
        <v/>
      </c>
      <c r="L87" s="6" t="str">
        <f>'ادخال البيانات'!AY88</f>
        <v/>
      </c>
      <c r="M87" s="6" t="str">
        <f>'ادخال البيانات'!AZ88</f>
        <v/>
      </c>
      <c r="N87" s="6" t="str">
        <f>'ادخال البيانات'!BA88</f>
        <v/>
      </c>
      <c r="O87" s="6" t="str">
        <f>'ادخال البيانات'!BB88</f>
        <v/>
      </c>
      <c r="P87" s="6" t="str">
        <f>'ادخال البيانات'!BC88</f>
        <v/>
      </c>
      <c r="Q87" s="6" t="str">
        <f>'ادخال البيانات'!BD88</f>
        <v/>
      </c>
      <c r="R87" s="6" t="str">
        <f>'ادخال البيانات'!BE88</f>
        <v/>
      </c>
      <c r="S87" s="6" t="str">
        <f>'ادخال البيانات'!BF88</f>
        <v/>
      </c>
      <c r="T87" s="6" t="str">
        <f>'ادخال البيانات'!BG88</f>
        <v/>
      </c>
      <c r="U87" s="6" t="str">
        <f>'ادخال البيانات'!BH88</f>
        <v/>
      </c>
      <c r="V87" s="183" t="str">
        <f>'ادخال البيانات'!BI88</f>
        <v/>
      </c>
      <c r="W87" s="190">
        <f t="shared" si="14"/>
        <v>0</v>
      </c>
    </row>
    <row r="88" spans="2:23" hidden="1" x14ac:dyDescent="0.2">
      <c r="B88" s="6">
        <f>'ادخال البيانات'!A89</f>
        <v>0</v>
      </c>
      <c r="C88" s="6" t="str">
        <f>'ادخال البيانات'!AP89</f>
        <v/>
      </c>
      <c r="D88" s="6" t="str">
        <f>'ادخال البيانات'!AQ89</f>
        <v/>
      </c>
      <c r="E88" s="6" t="str">
        <f>'ادخال البيانات'!AR89</f>
        <v/>
      </c>
      <c r="F88" s="6" t="str">
        <f>'ادخال البيانات'!AS89</f>
        <v/>
      </c>
      <c r="G88" s="6" t="str">
        <f>'ادخال البيانات'!AT89</f>
        <v/>
      </c>
      <c r="H88" s="6" t="str">
        <f>'ادخال البيانات'!AU89</f>
        <v/>
      </c>
      <c r="I88" s="6" t="str">
        <f>'ادخال البيانات'!AV89</f>
        <v/>
      </c>
      <c r="J88" s="6" t="str">
        <f>'ادخال البيانات'!AW89</f>
        <v/>
      </c>
      <c r="K88" s="6" t="str">
        <f>'ادخال البيانات'!AX89</f>
        <v/>
      </c>
      <c r="L88" s="6" t="str">
        <f>'ادخال البيانات'!AY89</f>
        <v/>
      </c>
      <c r="M88" s="6" t="str">
        <f>'ادخال البيانات'!AZ89</f>
        <v/>
      </c>
      <c r="N88" s="6" t="str">
        <f>'ادخال البيانات'!BA89</f>
        <v/>
      </c>
      <c r="O88" s="6" t="str">
        <f>'ادخال البيانات'!BB89</f>
        <v/>
      </c>
      <c r="P88" s="6" t="str">
        <f>'ادخال البيانات'!BC89</f>
        <v/>
      </c>
      <c r="Q88" s="6" t="str">
        <f>'ادخال البيانات'!BD89</f>
        <v/>
      </c>
      <c r="R88" s="6" t="str">
        <f>'ادخال البيانات'!BE89</f>
        <v/>
      </c>
      <c r="S88" s="6" t="str">
        <f>'ادخال البيانات'!BF89</f>
        <v/>
      </c>
      <c r="T88" s="6" t="str">
        <f>'ادخال البيانات'!BG89</f>
        <v/>
      </c>
      <c r="U88" s="6" t="str">
        <f>'ادخال البيانات'!BH89</f>
        <v/>
      </c>
      <c r="V88" s="183" t="str">
        <f>'ادخال البيانات'!BI89</f>
        <v/>
      </c>
      <c r="W88" s="190">
        <f t="shared" si="14"/>
        <v>0</v>
      </c>
    </row>
    <row r="89" spans="2:23" hidden="1" x14ac:dyDescent="0.2">
      <c r="B89" s="6">
        <f>'ادخال البيانات'!A90</f>
        <v>0</v>
      </c>
      <c r="C89" s="6" t="str">
        <f>'ادخال البيانات'!AP90</f>
        <v/>
      </c>
      <c r="D89" s="6" t="str">
        <f>'ادخال البيانات'!AQ90</f>
        <v/>
      </c>
      <c r="E89" s="6" t="str">
        <f>'ادخال البيانات'!AR90</f>
        <v/>
      </c>
      <c r="F89" s="6" t="str">
        <f>'ادخال البيانات'!AS90</f>
        <v/>
      </c>
      <c r="G89" s="6" t="str">
        <f>'ادخال البيانات'!AT90</f>
        <v/>
      </c>
      <c r="H89" s="6" t="str">
        <f>'ادخال البيانات'!AU90</f>
        <v/>
      </c>
      <c r="I89" s="6" t="str">
        <f>'ادخال البيانات'!AV90</f>
        <v/>
      </c>
      <c r="J89" s="6" t="str">
        <f>'ادخال البيانات'!AW90</f>
        <v/>
      </c>
      <c r="K89" s="6" t="str">
        <f>'ادخال البيانات'!AX90</f>
        <v/>
      </c>
      <c r="L89" s="6" t="str">
        <f>'ادخال البيانات'!AY90</f>
        <v/>
      </c>
      <c r="M89" s="6" t="str">
        <f>'ادخال البيانات'!AZ90</f>
        <v/>
      </c>
      <c r="N89" s="6" t="str">
        <f>'ادخال البيانات'!BA90</f>
        <v/>
      </c>
      <c r="O89" s="6" t="str">
        <f>'ادخال البيانات'!BB90</f>
        <v/>
      </c>
      <c r="P89" s="6" t="str">
        <f>'ادخال البيانات'!BC90</f>
        <v/>
      </c>
      <c r="Q89" s="6" t="str">
        <f>'ادخال البيانات'!BD90</f>
        <v/>
      </c>
      <c r="R89" s="6" t="str">
        <f>'ادخال البيانات'!BE90</f>
        <v/>
      </c>
      <c r="S89" s="6" t="str">
        <f>'ادخال البيانات'!BF90</f>
        <v/>
      </c>
      <c r="T89" s="6" t="str">
        <f>'ادخال البيانات'!BG90</f>
        <v/>
      </c>
      <c r="U89" s="6" t="str">
        <f>'ادخال البيانات'!BH90</f>
        <v/>
      </c>
      <c r="V89" s="183" t="str">
        <f>'ادخال البيانات'!BI90</f>
        <v/>
      </c>
      <c r="W89" s="190">
        <f t="shared" si="14"/>
        <v>0</v>
      </c>
    </row>
    <row r="90" spans="2:23" hidden="1" x14ac:dyDescent="0.2">
      <c r="B90" s="6">
        <f>'ادخال البيانات'!A91</f>
        <v>0</v>
      </c>
      <c r="C90" s="6" t="str">
        <f>'ادخال البيانات'!AP91</f>
        <v/>
      </c>
      <c r="D90" s="6" t="str">
        <f>'ادخال البيانات'!AQ91</f>
        <v/>
      </c>
      <c r="E90" s="6" t="str">
        <f>'ادخال البيانات'!AR91</f>
        <v/>
      </c>
      <c r="F90" s="6" t="str">
        <f>'ادخال البيانات'!AS91</f>
        <v/>
      </c>
      <c r="G90" s="6" t="str">
        <f>'ادخال البيانات'!AT91</f>
        <v/>
      </c>
      <c r="H90" s="6" t="str">
        <f>'ادخال البيانات'!AU91</f>
        <v/>
      </c>
      <c r="I90" s="6" t="str">
        <f>'ادخال البيانات'!AV91</f>
        <v/>
      </c>
      <c r="J90" s="6" t="str">
        <f>'ادخال البيانات'!AW91</f>
        <v/>
      </c>
      <c r="K90" s="6" t="str">
        <f>'ادخال البيانات'!AX91</f>
        <v/>
      </c>
      <c r="L90" s="6" t="str">
        <f>'ادخال البيانات'!AY91</f>
        <v/>
      </c>
      <c r="M90" s="6" t="str">
        <f>'ادخال البيانات'!AZ91</f>
        <v/>
      </c>
      <c r="N90" s="6" t="str">
        <f>'ادخال البيانات'!BA91</f>
        <v/>
      </c>
      <c r="O90" s="6" t="str">
        <f>'ادخال البيانات'!BB91</f>
        <v/>
      </c>
      <c r="P90" s="6" t="str">
        <f>'ادخال البيانات'!BC91</f>
        <v/>
      </c>
      <c r="Q90" s="6" t="str">
        <f>'ادخال البيانات'!BD91</f>
        <v/>
      </c>
      <c r="R90" s="6" t="str">
        <f>'ادخال البيانات'!BE91</f>
        <v/>
      </c>
      <c r="S90" s="6" t="str">
        <f>'ادخال البيانات'!BF91</f>
        <v/>
      </c>
      <c r="T90" s="6" t="str">
        <f>'ادخال البيانات'!BG91</f>
        <v/>
      </c>
      <c r="U90" s="6" t="str">
        <f>'ادخال البيانات'!BH91</f>
        <v/>
      </c>
      <c r="V90" s="183" t="str">
        <f>'ادخال البيانات'!BI91</f>
        <v/>
      </c>
      <c r="W90" s="190">
        <f t="shared" si="14"/>
        <v>0</v>
      </c>
    </row>
    <row r="91" spans="2:23" hidden="1" x14ac:dyDescent="0.2">
      <c r="B91" s="6">
        <f>'ادخال البيانات'!A92</f>
        <v>0</v>
      </c>
      <c r="C91" s="6" t="str">
        <f>'ادخال البيانات'!AP92</f>
        <v/>
      </c>
      <c r="D91" s="6" t="str">
        <f>'ادخال البيانات'!AQ92</f>
        <v/>
      </c>
      <c r="E91" s="6" t="str">
        <f>'ادخال البيانات'!AR92</f>
        <v/>
      </c>
      <c r="F91" s="6" t="str">
        <f>'ادخال البيانات'!AS92</f>
        <v/>
      </c>
      <c r="G91" s="6" t="str">
        <f>'ادخال البيانات'!AT92</f>
        <v/>
      </c>
      <c r="H91" s="6" t="str">
        <f>'ادخال البيانات'!AU92</f>
        <v/>
      </c>
      <c r="I91" s="6" t="str">
        <f>'ادخال البيانات'!AV92</f>
        <v/>
      </c>
      <c r="J91" s="6" t="str">
        <f>'ادخال البيانات'!AW92</f>
        <v/>
      </c>
      <c r="K91" s="6" t="str">
        <f>'ادخال البيانات'!AX92</f>
        <v/>
      </c>
      <c r="L91" s="6" t="str">
        <f>'ادخال البيانات'!AY92</f>
        <v/>
      </c>
      <c r="M91" s="6" t="str">
        <f>'ادخال البيانات'!AZ92</f>
        <v/>
      </c>
      <c r="N91" s="6" t="str">
        <f>'ادخال البيانات'!BA92</f>
        <v/>
      </c>
      <c r="O91" s="6" t="str">
        <f>'ادخال البيانات'!BB92</f>
        <v/>
      </c>
      <c r="P91" s="6" t="str">
        <f>'ادخال البيانات'!BC92</f>
        <v/>
      </c>
      <c r="Q91" s="6" t="str">
        <f>'ادخال البيانات'!BD92</f>
        <v/>
      </c>
      <c r="R91" s="6" t="str">
        <f>'ادخال البيانات'!BE92</f>
        <v/>
      </c>
      <c r="S91" s="6" t="str">
        <f>'ادخال البيانات'!BF92</f>
        <v/>
      </c>
      <c r="T91" s="6" t="str">
        <f>'ادخال البيانات'!BG92</f>
        <v/>
      </c>
      <c r="U91" s="6" t="str">
        <f>'ادخال البيانات'!BH92</f>
        <v/>
      </c>
      <c r="V91" s="183" t="str">
        <f>'ادخال البيانات'!BI92</f>
        <v/>
      </c>
      <c r="W91" s="190">
        <f t="shared" si="14"/>
        <v>0</v>
      </c>
    </row>
    <row r="92" spans="2:23" hidden="1" x14ac:dyDescent="0.2">
      <c r="B92" s="6">
        <f>'ادخال البيانات'!A93</f>
        <v>0</v>
      </c>
      <c r="C92" s="6" t="str">
        <f>'ادخال البيانات'!AP93</f>
        <v/>
      </c>
      <c r="D92" s="6" t="str">
        <f>'ادخال البيانات'!AQ93</f>
        <v/>
      </c>
      <c r="E92" s="6" t="str">
        <f>'ادخال البيانات'!AR93</f>
        <v/>
      </c>
      <c r="F92" s="6" t="str">
        <f>'ادخال البيانات'!AS93</f>
        <v/>
      </c>
      <c r="G92" s="6" t="str">
        <f>'ادخال البيانات'!AT93</f>
        <v/>
      </c>
      <c r="H92" s="6" t="str">
        <f>'ادخال البيانات'!AU93</f>
        <v/>
      </c>
      <c r="I92" s="6" t="str">
        <f>'ادخال البيانات'!AV93</f>
        <v/>
      </c>
      <c r="J92" s="6" t="str">
        <f>'ادخال البيانات'!AW93</f>
        <v/>
      </c>
      <c r="K92" s="6" t="str">
        <f>'ادخال البيانات'!AX93</f>
        <v/>
      </c>
      <c r="L92" s="6" t="str">
        <f>'ادخال البيانات'!AY93</f>
        <v/>
      </c>
      <c r="M92" s="6" t="str">
        <f>'ادخال البيانات'!AZ93</f>
        <v/>
      </c>
      <c r="N92" s="6" t="str">
        <f>'ادخال البيانات'!BA93</f>
        <v/>
      </c>
      <c r="O92" s="6" t="str">
        <f>'ادخال البيانات'!BB93</f>
        <v/>
      </c>
      <c r="P92" s="6" t="str">
        <f>'ادخال البيانات'!BC93</f>
        <v/>
      </c>
      <c r="Q92" s="6" t="str">
        <f>'ادخال البيانات'!BD93</f>
        <v/>
      </c>
      <c r="R92" s="6" t="str">
        <f>'ادخال البيانات'!BE93</f>
        <v/>
      </c>
      <c r="S92" s="6" t="str">
        <f>'ادخال البيانات'!BF93</f>
        <v/>
      </c>
      <c r="T92" s="6" t="str">
        <f>'ادخال البيانات'!BG93</f>
        <v/>
      </c>
      <c r="U92" s="6" t="str">
        <f>'ادخال البيانات'!BH93</f>
        <v/>
      </c>
      <c r="V92" s="183" t="str">
        <f>'ادخال البيانات'!BI93</f>
        <v/>
      </c>
      <c r="W92" s="190">
        <f t="shared" si="14"/>
        <v>0</v>
      </c>
    </row>
    <row r="93" spans="2:23" hidden="1" x14ac:dyDescent="0.2">
      <c r="B93" s="6">
        <f>'ادخال البيانات'!A94</f>
        <v>0</v>
      </c>
      <c r="C93" s="6" t="str">
        <f>'ادخال البيانات'!AP94</f>
        <v/>
      </c>
      <c r="D93" s="6" t="str">
        <f>'ادخال البيانات'!AQ94</f>
        <v/>
      </c>
      <c r="E93" s="6" t="str">
        <f>'ادخال البيانات'!AR94</f>
        <v/>
      </c>
      <c r="F93" s="6" t="str">
        <f>'ادخال البيانات'!AS94</f>
        <v/>
      </c>
      <c r="G93" s="6" t="str">
        <f>'ادخال البيانات'!AT94</f>
        <v/>
      </c>
      <c r="H93" s="6" t="str">
        <f>'ادخال البيانات'!AU94</f>
        <v/>
      </c>
      <c r="I93" s="6" t="str">
        <f>'ادخال البيانات'!AV94</f>
        <v/>
      </c>
      <c r="J93" s="6" t="str">
        <f>'ادخال البيانات'!AW94</f>
        <v/>
      </c>
      <c r="K93" s="6" t="str">
        <f>'ادخال البيانات'!AX94</f>
        <v/>
      </c>
      <c r="L93" s="6" t="str">
        <f>'ادخال البيانات'!AY94</f>
        <v/>
      </c>
      <c r="M93" s="6" t="str">
        <f>'ادخال البيانات'!AZ94</f>
        <v/>
      </c>
      <c r="N93" s="6" t="str">
        <f>'ادخال البيانات'!BA94</f>
        <v/>
      </c>
      <c r="O93" s="6" t="str">
        <f>'ادخال البيانات'!BB94</f>
        <v/>
      </c>
      <c r="P93" s="6" t="str">
        <f>'ادخال البيانات'!BC94</f>
        <v/>
      </c>
      <c r="Q93" s="6" t="str">
        <f>'ادخال البيانات'!BD94</f>
        <v/>
      </c>
      <c r="R93" s="6" t="str">
        <f>'ادخال البيانات'!BE94</f>
        <v/>
      </c>
      <c r="S93" s="6" t="str">
        <f>'ادخال البيانات'!BF94</f>
        <v/>
      </c>
      <c r="T93" s="6" t="str">
        <f>'ادخال البيانات'!BG94</f>
        <v/>
      </c>
      <c r="U93" s="6" t="str">
        <f>'ادخال البيانات'!BH94</f>
        <v/>
      </c>
      <c r="V93" s="183" t="str">
        <f>'ادخال البيانات'!BI94</f>
        <v/>
      </c>
      <c r="W93" s="190">
        <f t="shared" si="14"/>
        <v>0</v>
      </c>
    </row>
    <row r="94" spans="2:23" hidden="1" x14ac:dyDescent="0.2">
      <c r="B94" s="6">
        <f>'ادخال البيانات'!A95</f>
        <v>0</v>
      </c>
      <c r="C94" s="6" t="str">
        <f>'ادخال البيانات'!AP95</f>
        <v/>
      </c>
      <c r="D94" s="6" t="str">
        <f>'ادخال البيانات'!AQ95</f>
        <v/>
      </c>
      <c r="E94" s="6" t="str">
        <f>'ادخال البيانات'!AR95</f>
        <v/>
      </c>
      <c r="F94" s="6" t="str">
        <f>'ادخال البيانات'!AS95</f>
        <v/>
      </c>
      <c r="G94" s="6" t="str">
        <f>'ادخال البيانات'!AT95</f>
        <v/>
      </c>
      <c r="H94" s="6" t="str">
        <f>'ادخال البيانات'!AU95</f>
        <v/>
      </c>
      <c r="I94" s="6" t="str">
        <f>'ادخال البيانات'!AV95</f>
        <v/>
      </c>
      <c r="J94" s="6" t="str">
        <f>'ادخال البيانات'!AW95</f>
        <v/>
      </c>
      <c r="K94" s="6" t="str">
        <f>'ادخال البيانات'!AX95</f>
        <v/>
      </c>
      <c r="L94" s="6" t="str">
        <f>'ادخال البيانات'!AY95</f>
        <v/>
      </c>
      <c r="M94" s="6" t="str">
        <f>'ادخال البيانات'!AZ95</f>
        <v/>
      </c>
      <c r="N94" s="6" t="str">
        <f>'ادخال البيانات'!BA95</f>
        <v/>
      </c>
      <c r="O94" s="6" t="str">
        <f>'ادخال البيانات'!BB95</f>
        <v/>
      </c>
      <c r="P94" s="6" t="str">
        <f>'ادخال البيانات'!BC95</f>
        <v/>
      </c>
      <c r="Q94" s="6" t="str">
        <f>'ادخال البيانات'!BD95</f>
        <v/>
      </c>
      <c r="R94" s="6" t="str">
        <f>'ادخال البيانات'!BE95</f>
        <v/>
      </c>
      <c r="S94" s="6" t="str">
        <f>'ادخال البيانات'!BF95</f>
        <v/>
      </c>
      <c r="T94" s="6" t="str">
        <f>'ادخال البيانات'!BG95</f>
        <v/>
      </c>
      <c r="U94" s="6" t="str">
        <f>'ادخال البيانات'!BH95</f>
        <v/>
      </c>
      <c r="V94" s="183" t="str">
        <f>'ادخال البيانات'!BI95</f>
        <v/>
      </c>
      <c r="W94" s="190">
        <f t="shared" si="14"/>
        <v>0</v>
      </c>
    </row>
    <row r="95" spans="2:23" hidden="1" x14ac:dyDescent="0.2">
      <c r="B95" s="6">
        <f>'ادخال البيانات'!A96</f>
        <v>0</v>
      </c>
      <c r="C95" s="6" t="str">
        <f>'ادخال البيانات'!AP96</f>
        <v/>
      </c>
      <c r="D95" s="6" t="str">
        <f>'ادخال البيانات'!AQ96</f>
        <v/>
      </c>
      <c r="E95" s="6" t="str">
        <f>'ادخال البيانات'!AR96</f>
        <v/>
      </c>
      <c r="F95" s="6" t="str">
        <f>'ادخال البيانات'!AS96</f>
        <v/>
      </c>
      <c r="G95" s="6" t="str">
        <f>'ادخال البيانات'!AT96</f>
        <v/>
      </c>
      <c r="H95" s="6" t="str">
        <f>'ادخال البيانات'!AU96</f>
        <v/>
      </c>
      <c r="I95" s="6" t="str">
        <f>'ادخال البيانات'!AV96</f>
        <v/>
      </c>
      <c r="J95" s="6" t="str">
        <f>'ادخال البيانات'!AW96</f>
        <v/>
      </c>
      <c r="K95" s="6" t="str">
        <f>'ادخال البيانات'!AX96</f>
        <v/>
      </c>
      <c r="L95" s="6" t="str">
        <f>'ادخال البيانات'!AY96</f>
        <v/>
      </c>
      <c r="M95" s="6" t="str">
        <f>'ادخال البيانات'!AZ96</f>
        <v/>
      </c>
      <c r="N95" s="6" t="str">
        <f>'ادخال البيانات'!BA96</f>
        <v/>
      </c>
      <c r="O95" s="6" t="str">
        <f>'ادخال البيانات'!BB96</f>
        <v/>
      </c>
      <c r="P95" s="6" t="str">
        <f>'ادخال البيانات'!BC96</f>
        <v/>
      </c>
      <c r="Q95" s="6" t="str">
        <f>'ادخال البيانات'!BD96</f>
        <v/>
      </c>
      <c r="R95" s="6" t="str">
        <f>'ادخال البيانات'!BE96</f>
        <v/>
      </c>
      <c r="S95" s="6" t="str">
        <f>'ادخال البيانات'!BF96</f>
        <v/>
      </c>
      <c r="T95" s="6" t="str">
        <f>'ادخال البيانات'!BG96</f>
        <v/>
      </c>
      <c r="U95" s="6" t="str">
        <f>'ادخال البيانات'!BH96</f>
        <v/>
      </c>
      <c r="V95" s="183" t="str">
        <f>'ادخال البيانات'!BI96</f>
        <v/>
      </c>
      <c r="W95" s="190">
        <f t="shared" si="14"/>
        <v>0</v>
      </c>
    </row>
    <row r="96" spans="2:23" hidden="1" x14ac:dyDescent="0.2">
      <c r="B96" s="6">
        <f>'ادخال البيانات'!A97</f>
        <v>0</v>
      </c>
      <c r="C96" s="6" t="str">
        <f>'ادخال البيانات'!AP97</f>
        <v/>
      </c>
      <c r="D96" s="6" t="str">
        <f>'ادخال البيانات'!AQ97</f>
        <v/>
      </c>
      <c r="E96" s="6" t="str">
        <f>'ادخال البيانات'!AR97</f>
        <v/>
      </c>
      <c r="F96" s="6" t="str">
        <f>'ادخال البيانات'!AS97</f>
        <v/>
      </c>
      <c r="G96" s="6" t="str">
        <f>'ادخال البيانات'!AT97</f>
        <v/>
      </c>
      <c r="H96" s="6" t="str">
        <f>'ادخال البيانات'!AU97</f>
        <v/>
      </c>
      <c r="I96" s="6" t="str">
        <f>'ادخال البيانات'!AV97</f>
        <v/>
      </c>
      <c r="J96" s="6" t="str">
        <f>'ادخال البيانات'!AW97</f>
        <v/>
      </c>
      <c r="K96" s="6" t="str">
        <f>'ادخال البيانات'!AX97</f>
        <v/>
      </c>
      <c r="L96" s="6" t="str">
        <f>'ادخال البيانات'!AY97</f>
        <v/>
      </c>
      <c r="M96" s="6" t="str">
        <f>'ادخال البيانات'!AZ97</f>
        <v/>
      </c>
      <c r="N96" s="6" t="str">
        <f>'ادخال البيانات'!BA97</f>
        <v/>
      </c>
      <c r="O96" s="6" t="str">
        <f>'ادخال البيانات'!BB97</f>
        <v/>
      </c>
      <c r="P96" s="6" t="str">
        <f>'ادخال البيانات'!BC97</f>
        <v/>
      </c>
      <c r="Q96" s="6" t="str">
        <f>'ادخال البيانات'!BD97</f>
        <v/>
      </c>
      <c r="R96" s="6" t="str">
        <f>'ادخال البيانات'!BE97</f>
        <v/>
      </c>
      <c r="S96" s="6" t="str">
        <f>'ادخال البيانات'!BF97</f>
        <v/>
      </c>
      <c r="T96" s="6" t="str">
        <f>'ادخال البيانات'!BG97</f>
        <v/>
      </c>
      <c r="U96" s="6" t="str">
        <f>'ادخال البيانات'!BH97</f>
        <v/>
      </c>
      <c r="V96" s="183" t="str">
        <f>'ادخال البيانات'!BI97</f>
        <v/>
      </c>
      <c r="W96" s="190">
        <f t="shared" si="14"/>
        <v>0</v>
      </c>
    </row>
    <row r="97" spans="2:23" hidden="1" x14ac:dyDescent="0.2">
      <c r="B97" s="6">
        <f>'ادخال البيانات'!A98</f>
        <v>0</v>
      </c>
      <c r="C97" s="6" t="str">
        <f>'ادخال البيانات'!AP98</f>
        <v/>
      </c>
      <c r="D97" s="6" t="str">
        <f>'ادخال البيانات'!AQ98</f>
        <v/>
      </c>
      <c r="E97" s="6" t="str">
        <f>'ادخال البيانات'!AR98</f>
        <v/>
      </c>
      <c r="F97" s="6" t="str">
        <f>'ادخال البيانات'!AS98</f>
        <v/>
      </c>
      <c r="G97" s="6" t="str">
        <f>'ادخال البيانات'!AT98</f>
        <v/>
      </c>
      <c r="H97" s="6" t="str">
        <f>'ادخال البيانات'!AU98</f>
        <v/>
      </c>
      <c r="I97" s="6" t="str">
        <f>'ادخال البيانات'!AV98</f>
        <v/>
      </c>
      <c r="J97" s="6" t="str">
        <f>'ادخال البيانات'!AW98</f>
        <v/>
      </c>
      <c r="K97" s="6" t="str">
        <f>'ادخال البيانات'!AX98</f>
        <v/>
      </c>
      <c r="L97" s="6" t="str">
        <f>'ادخال البيانات'!AY98</f>
        <v/>
      </c>
      <c r="M97" s="6" t="str">
        <f>'ادخال البيانات'!AZ98</f>
        <v/>
      </c>
      <c r="N97" s="6" t="str">
        <f>'ادخال البيانات'!BA98</f>
        <v/>
      </c>
      <c r="O97" s="6" t="str">
        <f>'ادخال البيانات'!BB98</f>
        <v/>
      </c>
      <c r="P97" s="6" t="str">
        <f>'ادخال البيانات'!BC98</f>
        <v/>
      </c>
      <c r="Q97" s="6" t="str">
        <f>'ادخال البيانات'!BD98</f>
        <v/>
      </c>
      <c r="R97" s="6" t="str">
        <f>'ادخال البيانات'!BE98</f>
        <v/>
      </c>
      <c r="S97" s="6" t="str">
        <f>'ادخال البيانات'!BF98</f>
        <v/>
      </c>
      <c r="T97" s="6" t="str">
        <f>'ادخال البيانات'!BG98</f>
        <v/>
      </c>
      <c r="U97" s="6" t="str">
        <f>'ادخال البيانات'!BH98</f>
        <v/>
      </c>
      <c r="V97" s="183" t="str">
        <f>'ادخال البيانات'!BI98</f>
        <v/>
      </c>
      <c r="W97" s="190">
        <f t="shared" si="14"/>
        <v>0</v>
      </c>
    </row>
    <row r="98" spans="2:23" hidden="1" x14ac:dyDescent="0.2">
      <c r="B98" s="6">
        <f>'ادخال البيانات'!A99</f>
        <v>0</v>
      </c>
      <c r="C98" s="6" t="str">
        <f>'ادخال البيانات'!AP99</f>
        <v/>
      </c>
      <c r="D98" s="6" t="str">
        <f>'ادخال البيانات'!AQ99</f>
        <v/>
      </c>
      <c r="E98" s="6" t="str">
        <f>'ادخال البيانات'!AR99</f>
        <v/>
      </c>
      <c r="F98" s="6" t="str">
        <f>'ادخال البيانات'!AS99</f>
        <v/>
      </c>
      <c r="G98" s="6" t="str">
        <f>'ادخال البيانات'!AT99</f>
        <v/>
      </c>
      <c r="H98" s="6" t="str">
        <f>'ادخال البيانات'!AU99</f>
        <v/>
      </c>
      <c r="I98" s="6" t="str">
        <f>'ادخال البيانات'!AV99</f>
        <v/>
      </c>
      <c r="J98" s="6" t="str">
        <f>'ادخال البيانات'!AW99</f>
        <v/>
      </c>
      <c r="K98" s="6" t="str">
        <f>'ادخال البيانات'!AX99</f>
        <v/>
      </c>
      <c r="L98" s="6" t="str">
        <f>'ادخال البيانات'!AY99</f>
        <v/>
      </c>
      <c r="M98" s="6" t="str">
        <f>'ادخال البيانات'!AZ99</f>
        <v/>
      </c>
      <c r="N98" s="6" t="str">
        <f>'ادخال البيانات'!BA99</f>
        <v/>
      </c>
      <c r="O98" s="6" t="str">
        <f>'ادخال البيانات'!BB99</f>
        <v/>
      </c>
      <c r="P98" s="6" t="str">
        <f>'ادخال البيانات'!BC99</f>
        <v/>
      </c>
      <c r="Q98" s="6" t="str">
        <f>'ادخال البيانات'!BD99</f>
        <v/>
      </c>
      <c r="R98" s="6" t="str">
        <f>'ادخال البيانات'!BE99</f>
        <v/>
      </c>
      <c r="S98" s="6" t="str">
        <f>'ادخال البيانات'!BF99</f>
        <v/>
      </c>
      <c r="T98" s="6" t="str">
        <f>'ادخال البيانات'!BG99</f>
        <v/>
      </c>
      <c r="U98" s="6" t="str">
        <f>'ادخال البيانات'!BH99</f>
        <v/>
      </c>
      <c r="V98" s="183" t="str">
        <f>'ادخال البيانات'!BI99</f>
        <v/>
      </c>
      <c r="W98" s="190">
        <f t="shared" si="14"/>
        <v>0</v>
      </c>
    </row>
    <row r="99" spans="2:23" hidden="1" x14ac:dyDescent="0.2">
      <c r="B99" s="6">
        <f>'ادخال البيانات'!A100</f>
        <v>0</v>
      </c>
      <c r="C99" s="6" t="str">
        <f>'ادخال البيانات'!AP100</f>
        <v/>
      </c>
      <c r="D99" s="6" t="str">
        <f>'ادخال البيانات'!AQ100</f>
        <v/>
      </c>
      <c r="E99" s="6" t="str">
        <f>'ادخال البيانات'!AR100</f>
        <v/>
      </c>
      <c r="F99" s="6" t="str">
        <f>'ادخال البيانات'!AS100</f>
        <v/>
      </c>
      <c r="G99" s="6" t="str">
        <f>'ادخال البيانات'!AT100</f>
        <v/>
      </c>
      <c r="H99" s="6" t="str">
        <f>'ادخال البيانات'!AU100</f>
        <v/>
      </c>
      <c r="I99" s="6" t="str">
        <f>'ادخال البيانات'!AV100</f>
        <v/>
      </c>
      <c r="J99" s="6" t="str">
        <f>'ادخال البيانات'!AW100</f>
        <v/>
      </c>
      <c r="K99" s="6" t="str">
        <f>'ادخال البيانات'!AX100</f>
        <v/>
      </c>
      <c r="L99" s="6" t="str">
        <f>'ادخال البيانات'!AY100</f>
        <v/>
      </c>
      <c r="M99" s="6" t="str">
        <f>'ادخال البيانات'!AZ100</f>
        <v/>
      </c>
      <c r="N99" s="6" t="str">
        <f>'ادخال البيانات'!BA100</f>
        <v/>
      </c>
      <c r="O99" s="6" t="str">
        <f>'ادخال البيانات'!BB100</f>
        <v/>
      </c>
      <c r="P99" s="6" t="str">
        <f>'ادخال البيانات'!BC100</f>
        <v/>
      </c>
      <c r="Q99" s="6" t="str">
        <f>'ادخال البيانات'!BD100</f>
        <v/>
      </c>
      <c r="R99" s="6" t="str">
        <f>'ادخال البيانات'!BE100</f>
        <v/>
      </c>
      <c r="S99" s="6" t="str">
        <f>'ادخال البيانات'!BF100</f>
        <v/>
      </c>
      <c r="T99" s="6" t="str">
        <f>'ادخال البيانات'!BG100</f>
        <v/>
      </c>
      <c r="U99" s="6" t="str">
        <f>'ادخال البيانات'!BH100</f>
        <v/>
      </c>
      <c r="V99" s="183" t="str">
        <f>'ادخال البيانات'!BI100</f>
        <v/>
      </c>
      <c r="W99" s="190">
        <f t="shared" si="14"/>
        <v>0</v>
      </c>
    </row>
    <row r="100" spans="2:23" hidden="1" x14ac:dyDescent="0.2">
      <c r="B100" s="6">
        <f>'ادخال البيانات'!A101</f>
        <v>0</v>
      </c>
      <c r="C100" s="6" t="str">
        <f>'ادخال البيانات'!AP101</f>
        <v/>
      </c>
      <c r="D100" s="6" t="str">
        <f>'ادخال البيانات'!AQ101</f>
        <v/>
      </c>
      <c r="E100" s="6" t="str">
        <f>'ادخال البيانات'!AR101</f>
        <v/>
      </c>
      <c r="F100" s="6" t="str">
        <f>'ادخال البيانات'!AS101</f>
        <v/>
      </c>
      <c r="G100" s="6" t="str">
        <f>'ادخال البيانات'!AT101</f>
        <v/>
      </c>
      <c r="H100" s="6" t="str">
        <f>'ادخال البيانات'!AU101</f>
        <v/>
      </c>
      <c r="I100" s="6" t="str">
        <f>'ادخال البيانات'!AV101</f>
        <v/>
      </c>
      <c r="J100" s="6" t="str">
        <f>'ادخال البيانات'!AW101</f>
        <v/>
      </c>
      <c r="K100" s="6" t="str">
        <f>'ادخال البيانات'!AX101</f>
        <v/>
      </c>
      <c r="L100" s="6" t="str">
        <f>'ادخال البيانات'!AY101</f>
        <v/>
      </c>
      <c r="M100" s="6" t="str">
        <f>'ادخال البيانات'!AZ101</f>
        <v/>
      </c>
      <c r="N100" s="6" t="str">
        <f>'ادخال البيانات'!BA101</f>
        <v/>
      </c>
      <c r="O100" s="6" t="str">
        <f>'ادخال البيانات'!BB101</f>
        <v/>
      </c>
      <c r="P100" s="6" t="str">
        <f>'ادخال البيانات'!BC101</f>
        <v/>
      </c>
      <c r="Q100" s="6" t="str">
        <f>'ادخال البيانات'!BD101</f>
        <v/>
      </c>
      <c r="R100" s="6" t="str">
        <f>'ادخال البيانات'!BE101</f>
        <v/>
      </c>
      <c r="S100" s="6" t="str">
        <f>'ادخال البيانات'!BF101</f>
        <v/>
      </c>
      <c r="T100" s="6" t="str">
        <f>'ادخال البيانات'!BG101</f>
        <v/>
      </c>
      <c r="U100" s="6" t="str">
        <f>'ادخال البيانات'!BH101</f>
        <v/>
      </c>
      <c r="V100" s="183" t="str">
        <f>'ادخال البيانات'!BI101</f>
        <v/>
      </c>
      <c r="W100" s="190">
        <f t="shared" si="14"/>
        <v>0</v>
      </c>
    </row>
    <row r="101" spans="2:23" hidden="1" x14ac:dyDescent="0.2">
      <c r="B101" s="6">
        <f>'ادخال البيانات'!A102</f>
        <v>0</v>
      </c>
      <c r="C101" s="6" t="str">
        <f>'ادخال البيانات'!AP102</f>
        <v/>
      </c>
      <c r="D101" s="6" t="str">
        <f>'ادخال البيانات'!AQ102</f>
        <v/>
      </c>
      <c r="E101" s="6" t="str">
        <f>'ادخال البيانات'!AR102</f>
        <v/>
      </c>
      <c r="F101" s="6" t="str">
        <f>'ادخال البيانات'!AS102</f>
        <v/>
      </c>
      <c r="G101" s="6" t="str">
        <f>'ادخال البيانات'!AT102</f>
        <v/>
      </c>
      <c r="H101" s="6" t="str">
        <f>'ادخال البيانات'!AU102</f>
        <v/>
      </c>
      <c r="I101" s="6" t="str">
        <f>'ادخال البيانات'!AV102</f>
        <v/>
      </c>
      <c r="J101" s="6" t="str">
        <f>'ادخال البيانات'!AW102</f>
        <v/>
      </c>
      <c r="K101" s="6" t="str">
        <f>'ادخال البيانات'!AX102</f>
        <v/>
      </c>
      <c r="L101" s="6" t="str">
        <f>'ادخال البيانات'!AY102</f>
        <v/>
      </c>
      <c r="M101" s="6" t="str">
        <f>'ادخال البيانات'!AZ102</f>
        <v/>
      </c>
      <c r="N101" s="6" t="str">
        <f>'ادخال البيانات'!BA102</f>
        <v/>
      </c>
      <c r="O101" s="6" t="str">
        <f>'ادخال البيانات'!BB102</f>
        <v/>
      </c>
      <c r="P101" s="6" t="str">
        <f>'ادخال البيانات'!BC102</f>
        <v/>
      </c>
      <c r="Q101" s="6" t="str">
        <f>'ادخال البيانات'!BD102</f>
        <v/>
      </c>
      <c r="R101" s="6" t="str">
        <f>'ادخال البيانات'!BE102</f>
        <v/>
      </c>
      <c r="S101" s="6" t="str">
        <f>'ادخال البيانات'!BF102</f>
        <v/>
      </c>
      <c r="T101" s="6" t="str">
        <f>'ادخال البيانات'!BG102</f>
        <v/>
      </c>
      <c r="U101" s="6" t="str">
        <f>'ادخال البيانات'!BH102</f>
        <v/>
      </c>
      <c r="V101" s="183" t="str">
        <f>'ادخال البيانات'!BI102</f>
        <v/>
      </c>
      <c r="W101" s="190">
        <f t="shared" si="14"/>
        <v>0</v>
      </c>
    </row>
    <row r="102" spans="2:23" hidden="1" x14ac:dyDescent="0.2">
      <c r="B102" s="6">
        <f>'ادخال البيانات'!A103</f>
        <v>0</v>
      </c>
      <c r="C102" s="6" t="str">
        <f>'ادخال البيانات'!AP103</f>
        <v/>
      </c>
      <c r="D102" s="6" t="str">
        <f>'ادخال البيانات'!AQ103</f>
        <v/>
      </c>
      <c r="E102" s="6" t="str">
        <f>'ادخال البيانات'!AR103</f>
        <v/>
      </c>
      <c r="F102" s="6" t="str">
        <f>'ادخال البيانات'!AS103</f>
        <v/>
      </c>
      <c r="G102" s="6" t="str">
        <f>'ادخال البيانات'!AT103</f>
        <v/>
      </c>
      <c r="H102" s="6" t="str">
        <f>'ادخال البيانات'!AU103</f>
        <v/>
      </c>
      <c r="I102" s="6" t="str">
        <f>'ادخال البيانات'!AV103</f>
        <v/>
      </c>
      <c r="J102" s="6" t="str">
        <f>'ادخال البيانات'!AW103</f>
        <v/>
      </c>
      <c r="K102" s="6" t="str">
        <f>'ادخال البيانات'!AX103</f>
        <v/>
      </c>
      <c r="L102" s="6" t="str">
        <f>'ادخال البيانات'!AY103</f>
        <v/>
      </c>
      <c r="M102" s="6" t="str">
        <f>'ادخال البيانات'!AZ103</f>
        <v/>
      </c>
      <c r="N102" s="6" t="str">
        <f>'ادخال البيانات'!BA103</f>
        <v/>
      </c>
      <c r="O102" s="6" t="str">
        <f>'ادخال البيانات'!BB103</f>
        <v/>
      </c>
      <c r="P102" s="6" t="str">
        <f>'ادخال البيانات'!BC103</f>
        <v/>
      </c>
      <c r="Q102" s="6" t="str">
        <f>'ادخال البيانات'!BD103</f>
        <v/>
      </c>
      <c r="R102" s="6" t="str">
        <f>'ادخال البيانات'!BE103</f>
        <v/>
      </c>
      <c r="S102" s="6" t="str">
        <f>'ادخال البيانات'!BF103</f>
        <v/>
      </c>
      <c r="T102" s="6" t="str">
        <f>'ادخال البيانات'!BG103</f>
        <v/>
      </c>
      <c r="U102" s="6" t="str">
        <f>'ادخال البيانات'!BH103</f>
        <v/>
      </c>
      <c r="V102" s="183" t="str">
        <f>'ادخال البيانات'!BI103</f>
        <v/>
      </c>
      <c r="W102" s="190">
        <f t="shared" si="14"/>
        <v>0</v>
      </c>
    </row>
    <row r="103" spans="2:23" hidden="1" x14ac:dyDescent="0.2">
      <c r="B103" s="6">
        <f>'ادخال البيانات'!A104</f>
        <v>0</v>
      </c>
      <c r="C103" s="6" t="str">
        <f>'ادخال البيانات'!AP104</f>
        <v/>
      </c>
      <c r="D103" s="6" t="str">
        <f>'ادخال البيانات'!AQ104</f>
        <v/>
      </c>
      <c r="E103" s="6" t="str">
        <f>'ادخال البيانات'!AR104</f>
        <v/>
      </c>
      <c r="F103" s="6" t="str">
        <f>'ادخال البيانات'!AS104</f>
        <v/>
      </c>
      <c r="G103" s="6" t="str">
        <f>'ادخال البيانات'!AT104</f>
        <v/>
      </c>
      <c r="H103" s="6" t="str">
        <f>'ادخال البيانات'!AU104</f>
        <v/>
      </c>
      <c r="I103" s="6" t="str">
        <f>'ادخال البيانات'!AV104</f>
        <v/>
      </c>
      <c r="J103" s="6" t="str">
        <f>'ادخال البيانات'!AW104</f>
        <v/>
      </c>
      <c r="K103" s="6" t="str">
        <f>'ادخال البيانات'!AX104</f>
        <v/>
      </c>
      <c r="L103" s="6" t="str">
        <f>'ادخال البيانات'!AY104</f>
        <v/>
      </c>
      <c r="M103" s="6" t="str">
        <f>'ادخال البيانات'!AZ104</f>
        <v/>
      </c>
      <c r="N103" s="6" t="str">
        <f>'ادخال البيانات'!BA104</f>
        <v/>
      </c>
      <c r="O103" s="6" t="str">
        <f>'ادخال البيانات'!BB104</f>
        <v/>
      </c>
      <c r="P103" s="6" t="str">
        <f>'ادخال البيانات'!BC104</f>
        <v/>
      </c>
      <c r="Q103" s="6" t="str">
        <f>'ادخال البيانات'!BD104</f>
        <v/>
      </c>
      <c r="R103" s="6" t="str">
        <f>'ادخال البيانات'!BE104</f>
        <v/>
      </c>
      <c r="S103" s="6" t="str">
        <f>'ادخال البيانات'!BF104</f>
        <v/>
      </c>
      <c r="T103" s="6" t="str">
        <f>'ادخال البيانات'!BG104</f>
        <v/>
      </c>
      <c r="U103" s="6" t="str">
        <f>'ادخال البيانات'!BH104</f>
        <v/>
      </c>
      <c r="V103" s="183" t="str">
        <f>'ادخال البيانات'!BI104</f>
        <v/>
      </c>
      <c r="W103" s="190">
        <f t="shared" si="14"/>
        <v>0</v>
      </c>
    </row>
    <row r="104" spans="2:23" hidden="1" x14ac:dyDescent="0.2">
      <c r="B104" s="6">
        <f>'ادخال البيانات'!A105</f>
        <v>0</v>
      </c>
      <c r="C104" s="6" t="str">
        <f>'ادخال البيانات'!AP105</f>
        <v/>
      </c>
      <c r="D104" s="6" t="str">
        <f>'ادخال البيانات'!AQ105</f>
        <v/>
      </c>
      <c r="E104" s="6" t="str">
        <f>'ادخال البيانات'!AR105</f>
        <v/>
      </c>
      <c r="F104" s="6" t="str">
        <f>'ادخال البيانات'!AS105</f>
        <v/>
      </c>
      <c r="G104" s="6" t="str">
        <f>'ادخال البيانات'!AT105</f>
        <v/>
      </c>
      <c r="H104" s="6" t="str">
        <f>'ادخال البيانات'!AU105</f>
        <v/>
      </c>
      <c r="I104" s="6" t="str">
        <f>'ادخال البيانات'!AV105</f>
        <v/>
      </c>
      <c r="J104" s="6" t="str">
        <f>'ادخال البيانات'!AW105</f>
        <v/>
      </c>
      <c r="K104" s="6" t="str">
        <f>'ادخال البيانات'!AX105</f>
        <v/>
      </c>
      <c r="L104" s="6" t="str">
        <f>'ادخال البيانات'!AY105</f>
        <v/>
      </c>
      <c r="M104" s="6" t="str">
        <f>'ادخال البيانات'!AZ105</f>
        <v/>
      </c>
      <c r="N104" s="6" t="str">
        <f>'ادخال البيانات'!BA105</f>
        <v/>
      </c>
      <c r="O104" s="6" t="str">
        <f>'ادخال البيانات'!BB105</f>
        <v/>
      </c>
      <c r="P104" s="6" t="str">
        <f>'ادخال البيانات'!BC105</f>
        <v/>
      </c>
      <c r="Q104" s="6" t="str">
        <f>'ادخال البيانات'!BD105</f>
        <v/>
      </c>
      <c r="R104" s="6" t="str">
        <f>'ادخال البيانات'!BE105</f>
        <v/>
      </c>
      <c r="S104" s="6" t="str">
        <f>'ادخال البيانات'!BF105</f>
        <v/>
      </c>
      <c r="T104" s="6" t="str">
        <f>'ادخال البيانات'!BG105</f>
        <v/>
      </c>
      <c r="U104" s="6" t="str">
        <f>'ادخال البيانات'!BH105</f>
        <v/>
      </c>
      <c r="V104" s="183" t="str">
        <f>'ادخال البيانات'!BI105</f>
        <v/>
      </c>
      <c r="W104" s="190">
        <f t="shared" si="14"/>
        <v>0</v>
      </c>
    </row>
    <row r="105" spans="2:23" hidden="1" x14ac:dyDescent="0.2">
      <c r="B105" s="6">
        <f>'ادخال البيانات'!A106</f>
        <v>0</v>
      </c>
      <c r="C105" s="6" t="str">
        <f>'ادخال البيانات'!AP106</f>
        <v/>
      </c>
      <c r="D105" s="6" t="str">
        <f>'ادخال البيانات'!AQ106</f>
        <v/>
      </c>
      <c r="E105" s="6" t="str">
        <f>'ادخال البيانات'!AR106</f>
        <v/>
      </c>
      <c r="F105" s="6" t="str">
        <f>'ادخال البيانات'!AS106</f>
        <v/>
      </c>
      <c r="G105" s="6" t="str">
        <f>'ادخال البيانات'!AT106</f>
        <v/>
      </c>
      <c r="H105" s="6" t="str">
        <f>'ادخال البيانات'!AU106</f>
        <v/>
      </c>
      <c r="I105" s="6" t="str">
        <f>'ادخال البيانات'!AV106</f>
        <v/>
      </c>
      <c r="J105" s="6" t="str">
        <f>'ادخال البيانات'!AW106</f>
        <v/>
      </c>
      <c r="K105" s="6" t="str">
        <f>'ادخال البيانات'!AX106</f>
        <v/>
      </c>
      <c r="L105" s="6" t="str">
        <f>'ادخال البيانات'!AY106</f>
        <v/>
      </c>
      <c r="M105" s="6" t="str">
        <f>'ادخال البيانات'!AZ106</f>
        <v/>
      </c>
      <c r="N105" s="6" t="str">
        <f>'ادخال البيانات'!BA106</f>
        <v/>
      </c>
      <c r="O105" s="6" t="str">
        <f>'ادخال البيانات'!BB106</f>
        <v/>
      </c>
      <c r="P105" s="6" t="str">
        <f>'ادخال البيانات'!BC106</f>
        <v/>
      </c>
      <c r="Q105" s="6" t="str">
        <f>'ادخال البيانات'!BD106</f>
        <v/>
      </c>
      <c r="R105" s="6" t="str">
        <f>'ادخال البيانات'!BE106</f>
        <v/>
      </c>
      <c r="S105" s="6" t="str">
        <f>'ادخال البيانات'!BF106</f>
        <v/>
      </c>
      <c r="T105" s="6" t="str">
        <f>'ادخال البيانات'!BG106</f>
        <v/>
      </c>
      <c r="U105" s="6" t="str">
        <f>'ادخال البيانات'!BH106</f>
        <v/>
      </c>
      <c r="V105" s="183" t="str">
        <f>'ادخال البيانات'!BI106</f>
        <v/>
      </c>
      <c r="W105" s="190">
        <f t="shared" si="14"/>
        <v>0</v>
      </c>
    </row>
    <row r="106" spans="2:23" hidden="1" x14ac:dyDescent="0.2">
      <c r="B106" s="6">
        <f>'ادخال البيانات'!A107</f>
        <v>0</v>
      </c>
      <c r="C106" s="6" t="str">
        <f>'ادخال البيانات'!AP107</f>
        <v/>
      </c>
      <c r="D106" s="6" t="str">
        <f>'ادخال البيانات'!AQ107</f>
        <v/>
      </c>
      <c r="E106" s="6" t="str">
        <f>'ادخال البيانات'!AR107</f>
        <v/>
      </c>
      <c r="F106" s="6" t="str">
        <f>'ادخال البيانات'!AS107</f>
        <v/>
      </c>
      <c r="G106" s="6" t="str">
        <f>'ادخال البيانات'!AT107</f>
        <v/>
      </c>
      <c r="H106" s="6" t="str">
        <f>'ادخال البيانات'!AU107</f>
        <v/>
      </c>
      <c r="I106" s="6" t="str">
        <f>'ادخال البيانات'!AV107</f>
        <v/>
      </c>
      <c r="J106" s="6" t="str">
        <f>'ادخال البيانات'!AW107</f>
        <v/>
      </c>
      <c r="K106" s="6" t="str">
        <f>'ادخال البيانات'!AX107</f>
        <v/>
      </c>
      <c r="L106" s="6" t="str">
        <f>'ادخال البيانات'!AY107</f>
        <v/>
      </c>
      <c r="M106" s="6" t="str">
        <f>'ادخال البيانات'!AZ107</f>
        <v/>
      </c>
      <c r="N106" s="6" t="str">
        <f>'ادخال البيانات'!BA107</f>
        <v/>
      </c>
      <c r="O106" s="6" t="str">
        <f>'ادخال البيانات'!BB107</f>
        <v/>
      </c>
      <c r="P106" s="6" t="str">
        <f>'ادخال البيانات'!BC107</f>
        <v/>
      </c>
      <c r="Q106" s="6" t="str">
        <f>'ادخال البيانات'!BD107</f>
        <v/>
      </c>
      <c r="R106" s="6" t="str">
        <f>'ادخال البيانات'!BE107</f>
        <v/>
      </c>
      <c r="S106" s="6" t="str">
        <f>'ادخال البيانات'!BF107</f>
        <v/>
      </c>
      <c r="T106" s="6" t="str">
        <f>'ادخال البيانات'!BG107</f>
        <v/>
      </c>
      <c r="U106" s="6" t="str">
        <f>'ادخال البيانات'!BH107</f>
        <v/>
      </c>
      <c r="V106" s="183" t="str">
        <f>'ادخال البيانات'!BI107</f>
        <v/>
      </c>
      <c r="W106" s="190">
        <f t="shared" si="14"/>
        <v>0</v>
      </c>
    </row>
    <row r="107" spans="2:23" hidden="1" x14ac:dyDescent="0.2">
      <c r="B107" s="6">
        <f>'ادخال البيانات'!A108</f>
        <v>0</v>
      </c>
      <c r="C107" s="6" t="str">
        <f>'ادخال البيانات'!AP108</f>
        <v/>
      </c>
      <c r="D107" s="6" t="str">
        <f>'ادخال البيانات'!AQ108</f>
        <v/>
      </c>
      <c r="E107" s="6" t="str">
        <f>'ادخال البيانات'!AR108</f>
        <v/>
      </c>
      <c r="F107" s="6" t="str">
        <f>'ادخال البيانات'!AS108</f>
        <v/>
      </c>
      <c r="G107" s="6" t="str">
        <f>'ادخال البيانات'!AT108</f>
        <v/>
      </c>
      <c r="H107" s="6" t="str">
        <f>'ادخال البيانات'!AU108</f>
        <v/>
      </c>
      <c r="I107" s="6" t="str">
        <f>'ادخال البيانات'!AV108</f>
        <v/>
      </c>
      <c r="J107" s="6" t="str">
        <f>'ادخال البيانات'!AW108</f>
        <v/>
      </c>
      <c r="K107" s="6" t="str">
        <f>'ادخال البيانات'!AX108</f>
        <v/>
      </c>
      <c r="L107" s="6" t="str">
        <f>'ادخال البيانات'!AY108</f>
        <v/>
      </c>
      <c r="M107" s="6" t="str">
        <f>'ادخال البيانات'!AZ108</f>
        <v/>
      </c>
      <c r="N107" s="6" t="str">
        <f>'ادخال البيانات'!BA108</f>
        <v/>
      </c>
      <c r="O107" s="6" t="str">
        <f>'ادخال البيانات'!BB108</f>
        <v/>
      </c>
      <c r="P107" s="6" t="str">
        <f>'ادخال البيانات'!BC108</f>
        <v/>
      </c>
      <c r="Q107" s="6" t="str">
        <f>'ادخال البيانات'!BD108</f>
        <v/>
      </c>
      <c r="R107" s="6" t="str">
        <f>'ادخال البيانات'!BE108</f>
        <v/>
      </c>
      <c r="S107" s="6" t="str">
        <f>'ادخال البيانات'!BF108</f>
        <v/>
      </c>
      <c r="T107" s="6" t="str">
        <f>'ادخال البيانات'!BG108</f>
        <v/>
      </c>
      <c r="U107" s="6" t="str">
        <f>'ادخال البيانات'!BH108</f>
        <v/>
      </c>
      <c r="V107" s="183" t="str">
        <f>'ادخال البيانات'!BI108</f>
        <v/>
      </c>
      <c r="W107" s="190">
        <f t="shared" si="14"/>
        <v>0</v>
      </c>
    </row>
    <row r="108" spans="2:23" hidden="1" x14ac:dyDescent="0.2">
      <c r="B108" s="6">
        <f>'ادخال البيانات'!A109</f>
        <v>0</v>
      </c>
      <c r="C108" s="6" t="str">
        <f>'ادخال البيانات'!AP109</f>
        <v/>
      </c>
      <c r="D108" s="6" t="str">
        <f>'ادخال البيانات'!AQ109</f>
        <v/>
      </c>
      <c r="E108" s="6" t="str">
        <f>'ادخال البيانات'!AR109</f>
        <v/>
      </c>
      <c r="F108" s="6" t="str">
        <f>'ادخال البيانات'!AS109</f>
        <v/>
      </c>
      <c r="G108" s="6" t="str">
        <f>'ادخال البيانات'!AT109</f>
        <v/>
      </c>
      <c r="H108" s="6" t="str">
        <f>'ادخال البيانات'!AU109</f>
        <v/>
      </c>
      <c r="I108" s="6" t="str">
        <f>'ادخال البيانات'!AV109</f>
        <v/>
      </c>
      <c r="J108" s="6" t="str">
        <f>'ادخال البيانات'!AW109</f>
        <v/>
      </c>
      <c r="K108" s="6" t="str">
        <f>'ادخال البيانات'!AX109</f>
        <v/>
      </c>
      <c r="L108" s="6" t="str">
        <f>'ادخال البيانات'!AY109</f>
        <v/>
      </c>
      <c r="M108" s="6" t="str">
        <f>'ادخال البيانات'!AZ109</f>
        <v/>
      </c>
      <c r="N108" s="6" t="str">
        <f>'ادخال البيانات'!BA109</f>
        <v/>
      </c>
      <c r="O108" s="6" t="str">
        <f>'ادخال البيانات'!BB109</f>
        <v/>
      </c>
      <c r="P108" s="6" t="str">
        <f>'ادخال البيانات'!BC109</f>
        <v/>
      </c>
      <c r="Q108" s="6" t="str">
        <f>'ادخال البيانات'!BD109</f>
        <v/>
      </c>
      <c r="R108" s="6" t="str">
        <f>'ادخال البيانات'!BE109</f>
        <v/>
      </c>
      <c r="S108" s="6" t="str">
        <f>'ادخال البيانات'!BF109</f>
        <v/>
      </c>
      <c r="T108" s="6" t="str">
        <f>'ادخال البيانات'!BG109</f>
        <v/>
      </c>
      <c r="U108" s="6" t="str">
        <f>'ادخال البيانات'!BH109</f>
        <v/>
      </c>
      <c r="V108" s="183" t="str">
        <f>'ادخال البيانات'!BI109</f>
        <v/>
      </c>
      <c r="W108" s="190">
        <f t="shared" si="14"/>
        <v>0</v>
      </c>
    </row>
    <row r="109" spans="2:23" hidden="1" x14ac:dyDescent="0.2">
      <c r="B109" s="6">
        <f>'ادخال البيانات'!A110</f>
        <v>0</v>
      </c>
      <c r="C109" s="6" t="str">
        <f>'ادخال البيانات'!AP110</f>
        <v/>
      </c>
      <c r="D109" s="6" t="str">
        <f>'ادخال البيانات'!AQ110</f>
        <v/>
      </c>
      <c r="E109" s="6" t="str">
        <f>'ادخال البيانات'!AR110</f>
        <v/>
      </c>
      <c r="F109" s="6" t="str">
        <f>'ادخال البيانات'!AS110</f>
        <v/>
      </c>
      <c r="G109" s="6" t="str">
        <f>'ادخال البيانات'!AT110</f>
        <v/>
      </c>
      <c r="H109" s="6" t="str">
        <f>'ادخال البيانات'!AU110</f>
        <v/>
      </c>
      <c r="I109" s="6" t="str">
        <f>'ادخال البيانات'!AV110</f>
        <v/>
      </c>
      <c r="J109" s="6" t="str">
        <f>'ادخال البيانات'!AW110</f>
        <v/>
      </c>
      <c r="K109" s="6" t="str">
        <f>'ادخال البيانات'!AX110</f>
        <v/>
      </c>
      <c r="L109" s="6" t="str">
        <f>'ادخال البيانات'!AY110</f>
        <v/>
      </c>
      <c r="M109" s="6" t="str">
        <f>'ادخال البيانات'!AZ110</f>
        <v/>
      </c>
      <c r="N109" s="6" t="str">
        <f>'ادخال البيانات'!BA110</f>
        <v/>
      </c>
      <c r="O109" s="6" t="str">
        <f>'ادخال البيانات'!BB110</f>
        <v/>
      </c>
      <c r="P109" s="6" t="str">
        <f>'ادخال البيانات'!BC110</f>
        <v/>
      </c>
      <c r="Q109" s="6" t="str">
        <f>'ادخال البيانات'!BD110</f>
        <v/>
      </c>
      <c r="R109" s="6" t="str">
        <f>'ادخال البيانات'!BE110</f>
        <v/>
      </c>
      <c r="S109" s="6" t="str">
        <f>'ادخال البيانات'!BF110</f>
        <v/>
      </c>
      <c r="T109" s="6" t="str">
        <f>'ادخال البيانات'!BG110</f>
        <v/>
      </c>
      <c r="U109" s="6" t="str">
        <f>'ادخال البيانات'!BH110</f>
        <v/>
      </c>
      <c r="V109" s="183" t="str">
        <f>'ادخال البيانات'!BI110</f>
        <v/>
      </c>
      <c r="W109" s="190">
        <f t="shared" si="14"/>
        <v>0</v>
      </c>
    </row>
    <row r="110" spans="2:23" hidden="1" x14ac:dyDescent="0.2">
      <c r="B110" s="6">
        <f>'ادخال البيانات'!A111</f>
        <v>0</v>
      </c>
      <c r="C110" s="6" t="str">
        <f>'ادخال البيانات'!AP111</f>
        <v/>
      </c>
      <c r="D110" s="6" t="str">
        <f>'ادخال البيانات'!AQ111</f>
        <v/>
      </c>
      <c r="E110" s="6" t="str">
        <f>'ادخال البيانات'!AR111</f>
        <v/>
      </c>
      <c r="F110" s="6" t="str">
        <f>'ادخال البيانات'!AS111</f>
        <v/>
      </c>
      <c r="G110" s="6" t="str">
        <f>'ادخال البيانات'!AT111</f>
        <v/>
      </c>
      <c r="H110" s="6" t="str">
        <f>'ادخال البيانات'!AU111</f>
        <v/>
      </c>
      <c r="I110" s="6" t="str">
        <f>'ادخال البيانات'!AV111</f>
        <v/>
      </c>
      <c r="J110" s="6" t="str">
        <f>'ادخال البيانات'!AW111</f>
        <v/>
      </c>
      <c r="K110" s="6" t="str">
        <f>'ادخال البيانات'!AX111</f>
        <v/>
      </c>
      <c r="L110" s="6" t="str">
        <f>'ادخال البيانات'!AY111</f>
        <v/>
      </c>
      <c r="M110" s="6" t="str">
        <f>'ادخال البيانات'!AZ111</f>
        <v/>
      </c>
      <c r="N110" s="6" t="str">
        <f>'ادخال البيانات'!BA111</f>
        <v/>
      </c>
      <c r="O110" s="6" t="str">
        <f>'ادخال البيانات'!BB111</f>
        <v/>
      </c>
      <c r="P110" s="6" t="str">
        <f>'ادخال البيانات'!BC111</f>
        <v/>
      </c>
      <c r="Q110" s="6" t="str">
        <f>'ادخال البيانات'!BD111</f>
        <v/>
      </c>
      <c r="R110" s="6" t="str">
        <f>'ادخال البيانات'!BE111</f>
        <v/>
      </c>
      <c r="S110" s="6" t="str">
        <f>'ادخال البيانات'!BF111</f>
        <v/>
      </c>
      <c r="T110" s="6" t="str">
        <f>'ادخال البيانات'!BG111</f>
        <v/>
      </c>
      <c r="U110" s="6" t="str">
        <f>'ادخال البيانات'!BH111</f>
        <v/>
      </c>
      <c r="V110" s="183" t="str">
        <f>'ادخال البيانات'!BI111</f>
        <v/>
      </c>
      <c r="W110" s="190">
        <f t="shared" si="14"/>
        <v>0</v>
      </c>
    </row>
    <row r="111" spans="2:23" hidden="1" x14ac:dyDescent="0.2">
      <c r="B111" s="6">
        <f>'ادخال البيانات'!A112</f>
        <v>0</v>
      </c>
      <c r="C111" s="6" t="str">
        <f>'ادخال البيانات'!AP112</f>
        <v/>
      </c>
      <c r="D111" s="6" t="str">
        <f>'ادخال البيانات'!AQ112</f>
        <v/>
      </c>
      <c r="E111" s="6" t="str">
        <f>'ادخال البيانات'!AR112</f>
        <v/>
      </c>
      <c r="F111" s="6" t="str">
        <f>'ادخال البيانات'!AS112</f>
        <v/>
      </c>
      <c r="G111" s="6" t="str">
        <f>'ادخال البيانات'!AT112</f>
        <v/>
      </c>
      <c r="H111" s="6" t="str">
        <f>'ادخال البيانات'!AU112</f>
        <v/>
      </c>
      <c r="I111" s="6" t="str">
        <f>'ادخال البيانات'!AV112</f>
        <v/>
      </c>
      <c r="J111" s="6" t="str">
        <f>'ادخال البيانات'!AW112</f>
        <v/>
      </c>
      <c r="K111" s="6" t="str">
        <f>'ادخال البيانات'!AX112</f>
        <v/>
      </c>
      <c r="L111" s="6" t="str">
        <f>'ادخال البيانات'!AY112</f>
        <v/>
      </c>
      <c r="M111" s="6" t="str">
        <f>'ادخال البيانات'!AZ112</f>
        <v/>
      </c>
      <c r="N111" s="6" t="str">
        <f>'ادخال البيانات'!BA112</f>
        <v/>
      </c>
      <c r="O111" s="6" t="str">
        <f>'ادخال البيانات'!BB112</f>
        <v/>
      </c>
      <c r="P111" s="6" t="str">
        <f>'ادخال البيانات'!BC112</f>
        <v/>
      </c>
      <c r="Q111" s="6" t="str">
        <f>'ادخال البيانات'!BD112</f>
        <v/>
      </c>
      <c r="R111" s="6" t="str">
        <f>'ادخال البيانات'!BE112</f>
        <v/>
      </c>
      <c r="S111" s="6" t="str">
        <f>'ادخال البيانات'!BF112</f>
        <v/>
      </c>
      <c r="T111" s="6" t="str">
        <f>'ادخال البيانات'!BG112</f>
        <v/>
      </c>
      <c r="U111" s="6" t="str">
        <f>'ادخال البيانات'!BH112</f>
        <v/>
      </c>
      <c r="V111" s="183" t="str">
        <f>'ادخال البيانات'!BI112</f>
        <v/>
      </c>
      <c r="W111" s="190">
        <f t="shared" si="14"/>
        <v>0</v>
      </c>
    </row>
    <row r="112" spans="2:23" hidden="1" x14ac:dyDescent="0.2">
      <c r="B112" s="6">
        <f>'ادخال البيانات'!A113</f>
        <v>0</v>
      </c>
      <c r="C112" s="6" t="str">
        <f>'ادخال البيانات'!AP113</f>
        <v/>
      </c>
      <c r="D112" s="6" t="str">
        <f>'ادخال البيانات'!AQ113</f>
        <v/>
      </c>
      <c r="E112" s="6" t="str">
        <f>'ادخال البيانات'!AR113</f>
        <v/>
      </c>
      <c r="F112" s="6" t="str">
        <f>'ادخال البيانات'!AS113</f>
        <v/>
      </c>
      <c r="G112" s="6" t="str">
        <f>'ادخال البيانات'!AT113</f>
        <v/>
      </c>
      <c r="H112" s="6" t="str">
        <f>'ادخال البيانات'!AU113</f>
        <v/>
      </c>
      <c r="I112" s="6" t="str">
        <f>'ادخال البيانات'!AV113</f>
        <v/>
      </c>
      <c r="J112" s="6" t="str">
        <f>'ادخال البيانات'!AW113</f>
        <v/>
      </c>
      <c r="K112" s="6" t="str">
        <f>'ادخال البيانات'!AX113</f>
        <v/>
      </c>
      <c r="L112" s="6" t="str">
        <f>'ادخال البيانات'!AY113</f>
        <v/>
      </c>
      <c r="M112" s="6" t="str">
        <f>'ادخال البيانات'!AZ113</f>
        <v/>
      </c>
      <c r="N112" s="6" t="str">
        <f>'ادخال البيانات'!BA113</f>
        <v/>
      </c>
      <c r="O112" s="6" t="str">
        <f>'ادخال البيانات'!BB113</f>
        <v/>
      </c>
      <c r="P112" s="6" t="str">
        <f>'ادخال البيانات'!BC113</f>
        <v/>
      </c>
      <c r="Q112" s="6" t="str">
        <f>'ادخال البيانات'!BD113</f>
        <v/>
      </c>
      <c r="R112" s="6" t="str">
        <f>'ادخال البيانات'!BE113</f>
        <v/>
      </c>
      <c r="S112" s="6" t="str">
        <f>'ادخال البيانات'!BF113</f>
        <v/>
      </c>
      <c r="T112" s="6" t="str">
        <f>'ادخال البيانات'!BG113</f>
        <v/>
      </c>
      <c r="U112" s="6" t="str">
        <f>'ادخال البيانات'!BH113</f>
        <v/>
      </c>
      <c r="V112" s="183" t="str">
        <f>'ادخال البيانات'!BI113</f>
        <v/>
      </c>
      <c r="W112" s="190">
        <f t="shared" si="14"/>
        <v>0</v>
      </c>
    </row>
    <row r="113" spans="2:23" hidden="1" x14ac:dyDescent="0.2">
      <c r="B113" s="6">
        <f>'ادخال البيانات'!A114</f>
        <v>0</v>
      </c>
      <c r="C113" s="6" t="str">
        <f>'ادخال البيانات'!AP114</f>
        <v/>
      </c>
      <c r="D113" s="6" t="str">
        <f>'ادخال البيانات'!AQ114</f>
        <v/>
      </c>
      <c r="E113" s="6" t="str">
        <f>'ادخال البيانات'!AR114</f>
        <v/>
      </c>
      <c r="F113" s="6" t="str">
        <f>'ادخال البيانات'!AS114</f>
        <v/>
      </c>
      <c r="G113" s="6" t="str">
        <f>'ادخال البيانات'!AT114</f>
        <v/>
      </c>
      <c r="H113" s="6" t="str">
        <f>'ادخال البيانات'!AU114</f>
        <v/>
      </c>
      <c r="I113" s="6" t="str">
        <f>'ادخال البيانات'!AV114</f>
        <v/>
      </c>
      <c r="J113" s="6" t="str">
        <f>'ادخال البيانات'!AW114</f>
        <v/>
      </c>
      <c r="K113" s="6" t="str">
        <f>'ادخال البيانات'!AX114</f>
        <v/>
      </c>
      <c r="L113" s="6" t="str">
        <f>'ادخال البيانات'!AY114</f>
        <v/>
      </c>
      <c r="M113" s="6" t="str">
        <f>'ادخال البيانات'!AZ114</f>
        <v/>
      </c>
      <c r="N113" s="6" t="str">
        <f>'ادخال البيانات'!BA114</f>
        <v/>
      </c>
      <c r="O113" s="6" t="str">
        <f>'ادخال البيانات'!BB114</f>
        <v/>
      </c>
      <c r="P113" s="6" t="str">
        <f>'ادخال البيانات'!BC114</f>
        <v/>
      </c>
      <c r="Q113" s="6" t="str">
        <f>'ادخال البيانات'!BD114</f>
        <v/>
      </c>
      <c r="R113" s="6" t="str">
        <f>'ادخال البيانات'!BE114</f>
        <v/>
      </c>
      <c r="S113" s="6" t="str">
        <f>'ادخال البيانات'!BF114</f>
        <v/>
      </c>
      <c r="T113" s="6" t="str">
        <f>'ادخال البيانات'!BG114</f>
        <v/>
      </c>
      <c r="U113" s="6" t="str">
        <f>'ادخال البيانات'!BH114</f>
        <v/>
      </c>
      <c r="V113" s="183" t="str">
        <f>'ادخال البيانات'!BI114</f>
        <v/>
      </c>
      <c r="W113" s="190">
        <f t="shared" si="14"/>
        <v>0</v>
      </c>
    </row>
    <row r="114" spans="2:23" hidden="1" x14ac:dyDescent="0.2">
      <c r="B114" s="6">
        <f>'ادخال البيانات'!A115</f>
        <v>0</v>
      </c>
      <c r="C114" s="6" t="str">
        <f>'ادخال البيانات'!AP115</f>
        <v/>
      </c>
      <c r="D114" s="6" t="str">
        <f>'ادخال البيانات'!AQ115</f>
        <v/>
      </c>
      <c r="E114" s="6" t="str">
        <f>'ادخال البيانات'!AR115</f>
        <v/>
      </c>
      <c r="F114" s="6" t="str">
        <f>'ادخال البيانات'!AS115</f>
        <v/>
      </c>
      <c r="G114" s="6" t="str">
        <f>'ادخال البيانات'!AT115</f>
        <v/>
      </c>
      <c r="H114" s="6" t="str">
        <f>'ادخال البيانات'!AU115</f>
        <v/>
      </c>
      <c r="I114" s="6" t="str">
        <f>'ادخال البيانات'!AV115</f>
        <v/>
      </c>
      <c r="J114" s="6" t="str">
        <f>'ادخال البيانات'!AW115</f>
        <v/>
      </c>
      <c r="K114" s="6" t="str">
        <f>'ادخال البيانات'!AX115</f>
        <v/>
      </c>
      <c r="L114" s="6" t="str">
        <f>'ادخال البيانات'!AY115</f>
        <v/>
      </c>
      <c r="M114" s="6" t="str">
        <f>'ادخال البيانات'!AZ115</f>
        <v/>
      </c>
      <c r="N114" s="6" t="str">
        <f>'ادخال البيانات'!BA115</f>
        <v/>
      </c>
      <c r="O114" s="6" t="str">
        <f>'ادخال البيانات'!BB115</f>
        <v/>
      </c>
      <c r="P114" s="6" t="str">
        <f>'ادخال البيانات'!BC115</f>
        <v/>
      </c>
      <c r="Q114" s="6" t="str">
        <f>'ادخال البيانات'!BD115</f>
        <v/>
      </c>
      <c r="R114" s="6" t="str">
        <f>'ادخال البيانات'!BE115</f>
        <v/>
      </c>
      <c r="S114" s="6" t="str">
        <f>'ادخال البيانات'!BF115</f>
        <v/>
      </c>
      <c r="T114" s="6" t="str">
        <f>'ادخال البيانات'!BG115</f>
        <v/>
      </c>
      <c r="U114" s="6" t="str">
        <f>'ادخال البيانات'!BH115</f>
        <v/>
      </c>
      <c r="V114" s="183" t="str">
        <f>'ادخال البيانات'!BI115</f>
        <v/>
      </c>
      <c r="W114" s="190">
        <f t="shared" si="14"/>
        <v>0</v>
      </c>
    </row>
    <row r="115" spans="2:23" hidden="1" x14ac:dyDescent="0.2">
      <c r="B115" s="6">
        <f>'ادخال البيانات'!A116</f>
        <v>0</v>
      </c>
      <c r="C115" s="6" t="str">
        <f>'ادخال البيانات'!AP116</f>
        <v/>
      </c>
      <c r="D115" s="6" t="str">
        <f>'ادخال البيانات'!AQ116</f>
        <v/>
      </c>
      <c r="E115" s="6" t="str">
        <f>'ادخال البيانات'!AR116</f>
        <v/>
      </c>
      <c r="F115" s="6" t="str">
        <f>'ادخال البيانات'!AS116</f>
        <v/>
      </c>
      <c r="G115" s="6" t="str">
        <f>'ادخال البيانات'!AT116</f>
        <v/>
      </c>
      <c r="H115" s="6" t="str">
        <f>'ادخال البيانات'!AU116</f>
        <v/>
      </c>
      <c r="I115" s="6" t="str">
        <f>'ادخال البيانات'!AV116</f>
        <v/>
      </c>
      <c r="J115" s="6" t="str">
        <f>'ادخال البيانات'!AW116</f>
        <v/>
      </c>
      <c r="K115" s="6" t="str">
        <f>'ادخال البيانات'!AX116</f>
        <v/>
      </c>
      <c r="L115" s="6" t="str">
        <f>'ادخال البيانات'!AY116</f>
        <v/>
      </c>
      <c r="M115" s="6" t="str">
        <f>'ادخال البيانات'!AZ116</f>
        <v/>
      </c>
      <c r="N115" s="6" t="str">
        <f>'ادخال البيانات'!BA116</f>
        <v/>
      </c>
      <c r="O115" s="6" t="str">
        <f>'ادخال البيانات'!BB116</f>
        <v/>
      </c>
      <c r="P115" s="6" t="str">
        <f>'ادخال البيانات'!BC116</f>
        <v/>
      </c>
      <c r="Q115" s="6" t="str">
        <f>'ادخال البيانات'!BD116</f>
        <v/>
      </c>
      <c r="R115" s="6" t="str">
        <f>'ادخال البيانات'!BE116</f>
        <v/>
      </c>
      <c r="S115" s="6" t="str">
        <f>'ادخال البيانات'!BF116</f>
        <v/>
      </c>
      <c r="T115" s="6" t="str">
        <f>'ادخال البيانات'!BG116</f>
        <v/>
      </c>
      <c r="U115" s="6" t="str">
        <f>'ادخال البيانات'!BH116</f>
        <v/>
      </c>
      <c r="V115" s="183" t="str">
        <f>'ادخال البيانات'!BI116</f>
        <v/>
      </c>
      <c r="W115" s="190">
        <f t="shared" si="14"/>
        <v>0</v>
      </c>
    </row>
    <row r="116" spans="2:23" hidden="1" x14ac:dyDescent="0.2">
      <c r="B116" s="6">
        <f>'ادخال البيانات'!A117</f>
        <v>0</v>
      </c>
      <c r="C116" s="6" t="str">
        <f>'ادخال البيانات'!AP117</f>
        <v/>
      </c>
      <c r="D116" s="6" t="str">
        <f>'ادخال البيانات'!AQ117</f>
        <v/>
      </c>
      <c r="E116" s="6" t="str">
        <f>'ادخال البيانات'!AR117</f>
        <v/>
      </c>
      <c r="F116" s="6" t="str">
        <f>'ادخال البيانات'!AS117</f>
        <v/>
      </c>
      <c r="G116" s="6" t="str">
        <f>'ادخال البيانات'!AT117</f>
        <v/>
      </c>
      <c r="H116" s="6" t="str">
        <f>'ادخال البيانات'!AU117</f>
        <v/>
      </c>
      <c r="I116" s="6" t="str">
        <f>'ادخال البيانات'!AV117</f>
        <v/>
      </c>
      <c r="J116" s="6" t="str">
        <f>'ادخال البيانات'!AW117</f>
        <v/>
      </c>
      <c r="K116" s="6" t="str">
        <f>'ادخال البيانات'!AX117</f>
        <v/>
      </c>
      <c r="L116" s="6" t="str">
        <f>'ادخال البيانات'!AY117</f>
        <v/>
      </c>
      <c r="M116" s="6" t="str">
        <f>'ادخال البيانات'!AZ117</f>
        <v/>
      </c>
      <c r="N116" s="6" t="str">
        <f>'ادخال البيانات'!BA117</f>
        <v/>
      </c>
      <c r="O116" s="6" t="str">
        <f>'ادخال البيانات'!BB117</f>
        <v/>
      </c>
      <c r="P116" s="6" t="str">
        <f>'ادخال البيانات'!BC117</f>
        <v/>
      </c>
      <c r="Q116" s="6" t="str">
        <f>'ادخال البيانات'!BD117</f>
        <v/>
      </c>
      <c r="R116" s="6" t="str">
        <f>'ادخال البيانات'!BE117</f>
        <v/>
      </c>
      <c r="S116" s="6" t="str">
        <f>'ادخال البيانات'!BF117</f>
        <v/>
      </c>
      <c r="T116" s="6" t="str">
        <f>'ادخال البيانات'!BG117</f>
        <v/>
      </c>
      <c r="U116" s="6" t="str">
        <f>'ادخال البيانات'!BH117</f>
        <v/>
      </c>
      <c r="V116" s="183" t="str">
        <f>'ادخال البيانات'!BI117</f>
        <v/>
      </c>
      <c r="W116" s="190">
        <f t="shared" si="14"/>
        <v>0</v>
      </c>
    </row>
    <row r="117" spans="2:23" hidden="1" x14ac:dyDescent="0.2">
      <c r="B117" s="6">
        <f>'ادخال البيانات'!A118</f>
        <v>0</v>
      </c>
      <c r="C117" s="6" t="str">
        <f>'ادخال البيانات'!AP118</f>
        <v/>
      </c>
      <c r="D117" s="6" t="str">
        <f>'ادخال البيانات'!AQ118</f>
        <v/>
      </c>
      <c r="E117" s="6" t="str">
        <f>'ادخال البيانات'!AR118</f>
        <v/>
      </c>
      <c r="F117" s="6" t="str">
        <f>'ادخال البيانات'!AS118</f>
        <v/>
      </c>
      <c r="G117" s="6" t="str">
        <f>'ادخال البيانات'!AT118</f>
        <v/>
      </c>
      <c r="H117" s="6" t="str">
        <f>'ادخال البيانات'!AU118</f>
        <v/>
      </c>
      <c r="I117" s="6" t="str">
        <f>'ادخال البيانات'!AV118</f>
        <v/>
      </c>
      <c r="J117" s="6" t="str">
        <f>'ادخال البيانات'!AW118</f>
        <v/>
      </c>
      <c r="K117" s="6" t="str">
        <f>'ادخال البيانات'!AX118</f>
        <v/>
      </c>
      <c r="L117" s="6" t="str">
        <f>'ادخال البيانات'!AY118</f>
        <v/>
      </c>
      <c r="M117" s="6" t="str">
        <f>'ادخال البيانات'!AZ118</f>
        <v/>
      </c>
      <c r="N117" s="6" t="str">
        <f>'ادخال البيانات'!BA118</f>
        <v/>
      </c>
      <c r="O117" s="6" t="str">
        <f>'ادخال البيانات'!BB118</f>
        <v/>
      </c>
      <c r="P117" s="6" t="str">
        <f>'ادخال البيانات'!BC118</f>
        <v/>
      </c>
      <c r="Q117" s="6" t="str">
        <f>'ادخال البيانات'!BD118</f>
        <v/>
      </c>
      <c r="R117" s="6" t="str">
        <f>'ادخال البيانات'!BE118</f>
        <v/>
      </c>
      <c r="S117" s="6" t="str">
        <f>'ادخال البيانات'!BF118</f>
        <v/>
      </c>
      <c r="T117" s="6" t="str">
        <f>'ادخال البيانات'!BG118</f>
        <v/>
      </c>
      <c r="U117" s="6" t="str">
        <f>'ادخال البيانات'!BH118</f>
        <v/>
      </c>
      <c r="V117" s="183" t="str">
        <f>'ادخال البيانات'!BI118</f>
        <v/>
      </c>
      <c r="W117" s="190">
        <f t="shared" si="14"/>
        <v>0</v>
      </c>
    </row>
    <row r="118" spans="2:23" hidden="1" x14ac:dyDescent="0.2">
      <c r="B118" s="6">
        <f>'ادخال البيانات'!A119</f>
        <v>0</v>
      </c>
      <c r="C118" s="6" t="str">
        <f>'ادخال البيانات'!AP119</f>
        <v/>
      </c>
      <c r="D118" s="6" t="str">
        <f>'ادخال البيانات'!AQ119</f>
        <v/>
      </c>
      <c r="E118" s="6" t="str">
        <f>'ادخال البيانات'!AR119</f>
        <v/>
      </c>
      <c r="F118" s="6" t="str">
        <f>'ادخال البيانات'!AS119</f>
        <v/>
      </c>
      <c r="G118" s="6" t="str">
        <f>'ادخال البيانات'!AT119</f>
        <v/>
      </c>
      <c r="H118" s="6" t="str">
        <f>'ادخال البيانات'!AU119</f>
        <v/>
      </c>
      <c r="I118" s="6" t="str">
        <f>'ادخال البيانات'!AV119</f>
        <v/>
      </c>
      <c r="J118" s="6" t="str">
        <f>'ادخال البيانات'!AW119</f>
        <v/>
      </c>
      <c r="K118" s="6" t="str">
        <f>'ادخال البيانات'!AX119</f>
        <v/>
      </c>
      <c r="L118" s="6" t="str">
        <f>'ادخال البيانات'!AY119</f>
        <v/>
      </c>
      <c r="M118" s="6" t="str">
        <f>'ادخال البيانات'!AZ119</f>
        <v/>
      </c>
      <c r="N118" s="6" t="str">
        <f>'ادخال البيانات'!BA119</f>
        <v/>
      </c>
      <c r="O118" s="6" t="str">
        <f>'ادخال البيانات'!BB119</f>
        <v/>
      </c>
      <c r="P118" s="6" t="str">
        <f>'ادخال البيانات'!BC119</f>
        <v/>
      </c>
      <c r="Q118" s="6" t="str">
        <f>'ادخال البيانات'!BD119</f>
        <v/>
      </c>
      <c r="R118" s="6" t="str">
        <f>'ادخال البيانات'!BE119</f>
        <v/>
      </c>
      <c r="S118" s="6" t="str">
        <f>'ادخال البيانات'!BF119</f>
        <v/>
      </c>
      <c r="T118" s="6" t="str">
        <f>'ادخال البيانات'!BG119</f>
        <v/>
      </c>
      <c r="U118" s="6" t="str">
        <f>'ادخال البيانات'!BH119</f>
        <v/>
      </c>
      <c r="V118" s="183" t="str">
        <f>'ادخال البيانات'!BI119</f>
        <v/>
      </c>
      <c r="W118" s="190">
        <f t="shared" si="14"/>
        <v>0</v>
      </c>
    </row>
    <row r="119" spans="2:23" hidden="1" x14ac:dyDescent="0.2">
      <c r="B119" s="6">
        <f>'ادخال البيانات'!A120</f>
        <v>0</v>
      </c>
      <c r="C119" s="6" t="str">
        <f>'ادخال البيانات'!AP120</f>
        <v/>
      </c>
      <c r="D119" s="6" t="str">
        <f>'ادخال البيانات'!AQ120</f>
        <v/>
      </c>
      <c r="E119" s="6" t="str">
        <f>'ادخال البيانات'!AR120</f>
        <v/>
      </c>
      <c r="F119" s="6" t="str">
        <f>'ادخال البيانات'!AS120</f>
        <v/>
      </c>
      <c r="G119" s="6" t="str">
        <f>'ادخال البيانات'!AT120</f>
        <v/>
      </c>
      <c r="H119" s="6" t="str">
        <f>'ادخال البيانات'!AU120</f>
        <v/>
      </c>
      <c r="I119" s="6" t="str">
        <f>'ادخال البيانات'!AV120</f>
        <v/>
      </c>
      <c r="J119" s="6" t="str">
        <f>'ادخال البيانات'!AW120</f>
        <v/>
      </c>
      <c r="K119" s="6" t="str">
        <f>'ادخال البيانات'!AX120</f>
        <v/>
      </c>
      <c r="L119" s="6" t="str">
        <f>'ادخال البيانات'!AY120</f>
        <v/>
      </c>
      <c r="M119" s="6" t="str">
        <f>'ادخال البيانات'!AZ120</f>
        <v/>
      </c>
      <c r="N119" s="6" t="str">
        <f>'ادخال البيانات'!BA120</f>
        <v/>
      </c>
      <c r="O119" s="6" t="str">
        <f>'ادخال البيانات'!BB120</f>
        <v/>
      </c>
      <c r="P119" s="6" t="str">
        <f>'ادخال البيانات'!BC120</f>
        <v/>
      </c>
      <c r="Q119" s="6" t="str">
        <f>'ادخال البيانات'!BD120</f>
        <v/>
      </c>
      <c r="R119" s="6" t="str">
        <f>'ادخال البيانات'!BE120</f>
        <v/>
      </c>
      <c r="S119" s="6" t="str">
        <f>'ادخال البيانات'!BF120</f>
        <v/>
      </c>
      <c r="T119" s="6" t="str">
        <f>'ادخال البيانات'!BG120</f>
        <v/>
      </c>
      <c r="U119" s="6" t="str">
        <f>'ادخال البيانات'!BH120</f>
        <v/>
      </c>
      <c r="V119" s="183" t="str">
        <f>'ادخال البيانات'!BI120</f>
        <v/>
      </c>
      <c r="W119" s="190">
        <f t="shared" si="14"/>
        <v>0</v>
      </c>
    </row>
    <row r="120" spans="2:23" hidden="1" x14ac:dyDescent="0.2">
      <c r="B120" s="6">
        <f>'ادخال البيانات'!A121</f>
        <v>0</v>
      </c>
      <c r="C120" s="6" t="str">
        <f>'ادخال البيانات'!AP121</f>
        <v/>
      </c>
      <c r="D120" s="6" t="str">
        <f>'ادخال البيانات'!AQ121</f>
        <v/>
      </c>
      <c r="E120" s="6" t="str">
        <f>'ادخال البيانات'!AR121</f>
        <v/>
      </c>
      <c r="F120" s="6" t="str">
        <f>'ادخال البيانات'!AS121</f>
        <v/>
      </c>
      <c r="G120" s="6" t="str">
        <f>'ادخال البيانات'!AT121</f>
        <v/>
      </c>
      <c r="H120" s="6" t="str">
        <f>'ادخال البيانات'!AU121</f>
        <v/>
      </c>
      <c r="I120" s="6" t="str">
        <f>'ادخال البيانات'!AV121</f>
        <v/>
      </c>
      <c r="J120" s="6" t="str">
        <f>'ادخال البيانات'!AW121</f>
        <v/>
      </c>
      <c r="K120" s="6" t="str">
        <f>'ادخال البيانات'!AX121</f>
        <v/>
      </c>
      <c r="L120" s="6" t="str">
        <f>'ادخال البيانات'!AY121</f>
        <v/>
      </c>
      <c r="M120" s="6" t="str">
        <f>'ادخال البيانات'!AZ121</f>
        <v/>
      </c>
      <c r="N120" s="6" t="str">
        <f>'ادخال البيانات'!BA121</f>
        <v/>
      </c>
      <c r="O120" s="6" t="str">
        <f>'ادخال البيانات'!BB121</f>
        <v/>
      </c>
      <c r="P120" s="6" t="str">
        <f>'ادخال البيانات'!BC121</f>
        <v/>
      </c>
      <c r="Q120" s="6" t="str">
        <f>'ادخال البيانات'!BD121</f>
        <v/>
      </c>
      <c r="R120" s="6" t="str">
        <f>'ادخال البيانات'!BE121</f>
        <v/>
      </c>
      <c r="S120" s="6" t="str">
        <f>'ادخال البيانات'!BF121</f>
        <v/>
      </c>
      <c r="T120" s="6" t="str">
        <f>'ادخال البيانات'!BG121</f>
        <v/>
      </c>
      <c r="U120" s="6" t="str">
        <f>'ادخال البيانات'!BH121</f>
        <v/>
      </c>
      <c r="V120" s="183" t="str">
        <f>'ادخال البيانات'!BI121</f>
        <v/>
      </c>
      <c r="W120" s="190">
        <f t="shared" si="14"/>
        <v>0</v>
      </c>
    </row>
    <row r="121" spans="2:23" hidden="1" x14ac:dyDescent="0.2">
      <c r="B121" s="6">
        <f>'ادخال البيانات'!A122</f>
        <v>0</v>
      </c>
      <c r="C121" s="6" t="str">
        <f>'ادخال البيانات'!AP122</f>
        <v/>
      </c>
      <c r="D121" s="6" t="str">
        <f>'ادخال البيانات'!AQ122</f>
        <v/>
      </c>
      <c r="E121" s="6" t="str">
        <f>'ادخال البيانات'!AR122</f>
        <v/>
      </c>
      <c r="F121" s="6" t="str">
        <f>'ادخال البيانات'!AS122</f>
        <v/>
      </c>
      <c r="G121" s="6" t="str">
        <f>'ادخال البيانات'!AT122</f>
        <v/>
      </c>
      <c r="H121" s="6" t="str">
        <f>'ادخال البيانات'!AU122</f>
        <v/>
      </c>
      <c r="I121" s="6" t="str">
        <f>'ادخال البيانات'!AV122</f>
        <v/>
      </c>
      <c r="J121" s="6" t="str">
        <f>'ادخال البيانات'!AW122</f>
        <v/>
      </c>
      <c r="K121" s="6" t="str">
        <f>'ادخال البيانات'!AX122</f>
        <v/>
      </c>
      <c r="L121" s="6" t="str">
        <f>'ادخال البيانات'!AY122</f>
        <v/>
      </c>
      <c r="M121" s="6" t="str">
        <f>'ادخال البيانات'!AZ122</f>
        <v/>
      </c>
      <c r="N121" s="6" t="str">
        <f>'ادخال البيانات'!BA122</f>
        <v/>
      </c>
      <c r="O121" s="6" t="str">
        <f>'ادخال البيانات'!BB122</f>
        <v/>
      </c>
      <c r="P121" s="6" t="str">
        <f>'ادخال البيانات'!BC122</f>
        <v/>
      </c>
      <c r="Q121" s="6" t="str">
        <f>'ادخال البيانات'!BD122</f>
        <v/>
      </c>
      <c r="R121" s="6" t="str">
        <f>'ادخال البيانات'!BE122</f>
        <v/>
      </c>
      <c r="S121" s="6" t="str">
        <f>'ادخال البيانات'!BF122</f>
        <v/>
      </c>
      <c r="T121" s="6" t="str">
        <f>'ادخال البيانات'!BG122</f>
        <v/>
      </c>
      <c r="U121" s="6" t="str">
        <f>'ادخال البيانات'!BH122</f>
        <v/>
      </c>
      <c r="V121" s="183" t="str">
        <f>'ادخال البيانات'!BI122</f>
        <v/>
      </c>
      <c r="W121" s="190">
        <f t="shared" si="14"/>
        <v>0</v>
      </c>
    </row>
    <row r="122" spans="2:23" hidden="1" x14ac:dyDescent="0.2">
      <c r="B122" s="6">
        <f>'ادخال البيانات'!A123</f>
        <v>0</v>
      </c>
      <c r="C122" s="6" t="str">
        <f>'ادخال البيانات'!AP123</f>
        <v/>
      </c>
      <c r="D122" s="6" t="str">
        <f>'ادخال البيانات'!AQ123</f>
        <v/>
      </c>
      <c r="E122" s="6" t="str">
        <f>'ادخال البيانات'!AR123</f>
        <v/>
      </c>
      <c r="F122" s="6" t="str">
        <f>'ادخال البيانات'!AS123</f>
        <v/>
      </c>
      <c r="G122" s="6" t="str">
        <f>'ادخال البيانات'!AT123</f>
        <v/>
      </c>
      <c r="H122" s="6" t="str">
        <f>'ادخال البيانات'!AU123</f>
        <v/>
      </c>
      <c r="I122" s="6" t="str">
        <f>'ادخال البيانات'!AV123</f>
        <v/>
      </c>
      <c r="J122" s="6" t="str">
        <f>'ادخال البيانات'!AW123</f>
        <v/>
      </c>
      <c r="K122" s="6" t="str">
        <f>'ادخال البيانات'!AX123</f>
        <v/>
      </c>
      <c r="L122" s="6" t="str">
        <f>'ادخال البيانات'!AY123</f>
        <v/>
      </c>
      <c r="M122" s="6" t="str">
        <f>'ادخال البيانات'!AZ123</f>
        <v/>
      </c>
      <c r="N122" s="6" t="str">
        <f>'ادخال البيانات'!BA123</f>
        <v/>
      </c>
      <c r="O122" s="6" t="str">
        <f>'ادخال البيانات'!BB123</f>
        <v/>
      </c>
      <c r="P122" s="6" t="str">
        <f>'ادخال البيانات'!BC123</f>
        <v/>
      </c>
      <c r="Q122" s="6" t="str">
        <f>'ادخال البيانات'!BD123</f>
        <v/>
      </c>
      <c r="R122" s="6" t="str">
        <f>'ادخال البيانات'!BE123</f>
        <v/>
      </c>
      <c r="S122" s="6" t="str">
        <f>'ادخال البيانات'!BF123</f>
        <v/>
      </c>
      <c r="T122" s="6" t="str">
        <f>'ادخال البيانات'!BG123</f>
        <v/>
      </c>
      <c r="U122" s="6" t="str">
        <f>'ادخال البيانات'!BH123</f>
        <v/>
      </c>
      <c r="V122" s="183" t="str">
        <f>'ادخال البيانات'!BI123</f>
        <v/>
      </c>
      <c r="W122" s="190">
        <f t="shared" si="14"/>
        <v>0</v>
      </c>
    </row>
    <row r="123" spans="2:23" hidden="1" x14ac:dyDescent="0.2">
      <c r="B123" s="6">
        <f>'ادخال البيانات'!A124</f>
        <v>0</v>
      </c>
      <c r="C123" s="6" t="str">
        <f>'ادخال البيانات'!AP124</f>
        <v/>
      </c>
      <c r="D123" s="6" t="str">
        <f>'ادخال البيانات'!AQ124</f>
        <v/>
      </c>
      <c r="E123" s="6" t="str">
        <f>'ادخال البيانات'!AR124</f>
        <v/>
      </c>
      <c r="F123" s="6" t="str">
        <f>'ادخال البيانات'!AS124</f>
        <v/>
      </c>
      <c r="G123" s="6" t="str">
        <f>'ادخال البيانات'!AT124</f>
        <v/>
      </c>
      <c r="H123" s="6" t="str">
        <f>'ادخال البيانات'!AU124</f>
        <v/>
      </c>
      <c r="I123" s="6" t="str">
        <f>'ادخال البيانات'!AV124</f>
        <v/>
      </c>
      <c r="J123" s="6" t="str">
        <f>'ادخال البيانات'!AW124</f>
        <v/>
      </c>
      <c r="K123" s="6" t="str">
        <f>'ادخال البيانات'!AX124</f>
        <v/>
      </c>
      <c r="L123" s="6" t="str">
        <f>'ادخال البيانات'!AY124</f>
        <v/>
      </c>
      <c r="M123" s="6" t="str">
        <f>'ادخال البيانات'!AZ124</f>
        <v/>
      </c>
      <c r="N123" s="6" t="str">
        <f>'ادخال البيانات'!BA124</f>
        <v/>
      </c>
      <c r="O123" s="6" t="str">
        <f>'ادخال البيانات'!BB124</f>
        <v/>
      </c>
      <c r="P123" s="6" t="str">
        <f>'ادخال البيانات'!BC124</f>
        <v/>
      </c>
      <c r="Q123" s="6" t="str">
        <f>'ادخال البيانات'!BD124</f>
        <v/>
      </c>
      <c r="R123" s="6" t="str">
        <f>'ادخال البيانات'!BE124</f>
        <v/>
      </c>
      <c r="S123" s="6" t="str">
        <f>'ادخال البيانات'!BF124</f>
        <v/>
      </c>
      <c r="T123" s="6" t="str">
        <f>'ادخال البيانات'!BG124</f>
        <v/>
      </c>
      <c r="U123" s="6" t="str">
        <f>'ادخال البيانات'!BH124</f>
        <v/>
      </c>
      <c r="V123" s="183" t="str">
        <f>'ادخال البيانات'!BI124</f>
        <v/>
      </c>
      <c r="W123" s="190">
        <f t="shared" si="14"/>
        <v>0</v>
      </c>
    </row>
    <row r="124" spans="2:23" hidden="1" x14ac:dyDescent="0.2">
      <c r="B124" s="6">
        <f>'ادخال البيانات'!A125</f>
        <v>0</v>
      </c>
      <c r="C124" s="6" t="str">
        <f>'ادخال البيانات'!AP125</f>
        <v/>
      </c>
      <c r="D124" s="6" t="str">
        <f>'ادخال البيانات'!AQ125</f>
        <v/>
      </c>
      <c r="E124" s="6" t="str">
        <f>'ادخال البيانات'!AR125</f>
        <v/>
      </c>
      <c r="F124" s="6" t="str">
        <f>'ادخال البيانات'!AS125</f>
        <v/>
      </c>
      <c r="G124" s="6" t="str">
        <f>'ادخال البيانات'!AT125</f>
        <v/>
      </c>
      <c r="H124" s="6" t="str">
        <f>'ادخال البيانات'!AU125</f>
        <v/>
      </c>
      <c r="I124" s="6" t="str">
        <f>'ادخال البيانات'!AV125</f>
        <v/>
      </c>
      <c r="J124" s="6" t="str">
        <f>'ادخال البيانات'!AW125</f>
        <v/>
      </c>
      <c r="K124" s="6" t="str">
        <f>'ادخال البيانات'!AX125</f>
        <v/>
      </c>
      <c r="L124" s="6" t="str">
        <f>'ادخال البيانات'!AY125</f>
        <v/>
      </c>
      <c r="M124" s="6" t="str">
        <f>'ادخال البيانات'!AZ125</f>
        <v/>
      </c>
      <c r="N124" s="6" t="str">
        <f>'ادخال البيانات'!BA125</f>
        <v/>
      </c>
      <c r="O124" s="6" t="str">
        <f>'ادخال البيانات'!BB125</f>
        <v/>
      </c>
      <c r="P124" s="6" t="str">
        <f>'ادخال البيانات'!BC125</f>
        <v/>
      </c>
      <c r="Q124" s="6" t="str">
        <f>'ادخال البيانات'!BD125</f>
        <v/>
      </c>
      <c r="R124" s="6" t="str">
        <f>'ادخال البيانات'!BE125</f>
        <v/>
      </c>
      <c r="S124" s="6" t="str">
        <f>'ادخال البيانات'!BF125</f>
        <v/>
      </c>
      <c r="T124" s="6" t="str">
        <f>'ادخال البيانات'!BG125</f>
        <v/>
      </c>
      <c r="U124" s="6" t="str">
        <f>'ادخال البيانات'!BH125</f>
        <v/>
      </c>
      <c r="V124" s="183" t="str">
        <f>'ادخال البيانات'!BI125</f>
        <v/>
      </c>
      <c r="W124" s="190">
        <f t="shared" si="14"/>
        <v>0</v>
      </c>
    </row>
    <row r="125" spans="2:23" hidden="1" x14ac:dyDescent="0.2">
      <c r="B125" s="6">
        <f>'ادخال البيانات'!A126</f>
        <v>0</v>
      </c>
      <c r="C125" s="6" t="str">
        <f>'ادخال البيانات'!AP126</f>
        <v/>
      </c>
      <c r="D125" s="6" t="str">
        <f>'ادخال البيانات'!AQ126</f>
        <v/>
      </c>
      <c r="E125" s="6" t="str">
        <f>'ادخال البيانات'!AR126</f>
        <v/>
      </c>
      <c r="F125" s="6" t="str">
        <f>'ادخال البيانات'!AS126</f>
        <v/>
      </c>
      <c r="G125" s="6" t="str">
        <f>'ادخال البيانات'!AT126</f>
        <v/>
      </c>
      <c r="H125" s="6" t="str">
        <f>'ادخال البيانات'!AU126</f>
        <v/>
      </c>
      <c r="I125" s="6" t="str">
        <f>'ادخال البيانات'!AV126</f>
        <v/>
      </c>
      <c r="J125" s="6" t="str">
        <f>'ادخال البيانات'!AW126</f>
        <v/>
      </c>
      <c r="K125" s="6" t="str">
        <f>'ادخال البيانات'!AX126</f>
        <v/>
      </c>
      <c r="L125" s="6" t="str">
        <f>'ادخال البيانات'!AY126</f>
        <v/>
      </c>
      <c r="M125" s="6" t="str">
        <f>'ادخال البيانات'!AZ126</f>
        <v/>
      </c>
      <c r="N125" s="6" t="str">
        <f>'ادخال البيانات'!BA126</f>
        <v/>
      </c>
      <c r="O125" s="6" t="str">
        <f>'ادخال البيانات'!BB126</f>
        <v/>
      </c>
      <c r="P125" s="6" t="str">
        <f>'ادخال البيانات'!BC126</f>
        <v/>
      </c>
      <c r="Q125" s="6" t="str">
        <f>'ادخال البيانات'!BD126</f>
        <v/>
      </c>
      <c r="R125" s="6" t="str">
        <f>'ادخال البيانات'!BE126</f>
        <v/>
      </c>
      <c r="S125" s="6" t="str">
        <f>'ادخال البيانات'!BF126</f>
        <v/>
      </c>
      <c r="T125" s="6" t="str">
        <f>'ادخال البيانات'!BG126</f>
        <v/>
      </c>
      <c r="U125" s="6" t="str">
        <f>'ادخال البيانات'!BH126</f>
        <v/>
      </c>
      <c r="V125" s="183" t="str">
        <f>'ادخال البيانات'!BI126</f>
        <v/>
      </c>
      <c r="W125" s="190">
        <f t="shared" si="14"/>
        <v>0</v>
      </c>
    </row>
    <row r="126" spans="2:23" hidden="1" x14ac:dyDescent="0.2">
      <c r="B126" s="6">
        <f>'ادخال البيانات'!A127</f>
        <v>0</v>
      </c>
      <c r="C126" s="6" t="str">
        <f>'ادخال البيانات'!AP127</f>
        <v/>
      </c>
      <c r="D126" s="6" t="str">
        <f>'ادخال البيانات'!AQ127</f>
        <v/>
      </c>
      <c r="E126" s="6" t="str">
        <f>'ادخال البيانات'!AR127</f>
        <v/>
      </c>
      <c r="F126" s="6" t="str">
        <f>'ادخال البيانات'!AS127</f>
        <v/>
      </c>
      <c r="G126" s="6" t="str">
        <f>'ادخال البيانات'!AT127</f>
        <v/>
      </c>
      <c r="H126" s="6" t="str">
        <f>'ادخال البيانات'!AU127</f>
        <v/>
      </c>
      <c r="I126" s="6" t="str">
        <f>'ادخال البيانات'!AV127</f>
        <v/>
      </c>
      <c r="J126" s="6" t="str">
        <f>'ادخال البيانات'!AW127</f>
        <v/>
      </c>
      <c r="K126" s="6" t="str">
        <f>'ادخال البيانات'!AX127</f>
        <v/>
      </c>
      <c r="L126" s="6" t="str">
        <f>'ادخال البيانات'!AY127</f>
        <v/>
      </c>
      <c r="M126" s="6" t="str">
        <f>'ادخال البيانات'!AZ127</f>
        <v/>
      </c>
      <c r="N126" s="6" t="str">
        <f>'ادخال البيانات'!BA127</f>
        <v/>
      </c>
      <c r="O126" s="6" t="str">
        <f>'ادخال البيانات'!BB127</f>
        <v/>
      </c>
      <c r="P126" s="6" t="str">
        <f>'ادخال البيانات'!BC127</f>
        <v/>
      </c>
      <c r="Q126" s="6" t="str">
        <f>'ادخال البيانات'!BD127</f>
        <v/>
      </c>
      <c r="R126" s="6" t="str">
        <f>'ادخال البيانات'!BE127</f>
        <v/>
      </c>
      <c r="S126" s="6" t="str">
        <f>'ادخال البيانات'!BF127</f>
        <v/>
      </c>
      <c r="T126" s="6" t="str">
        <f>'ادخال البيانات'!BG127</f>
        <v/>
      </c>
      <c r="U126" s="6" t="str">
        <f>'ادخال البيانات'!BH127</f>
        <v/>
      </c>
      <c r="V126" s="183" t="str">
        <f>'ادخال البيانات'!BI127</f>
        <v/>
      </c>
      <c r="W126" s="190">
        <f t="shared" si="14"/>
        <v>0</v>
      </c>
    </row>
    <row r="127" spans="2:23" hidden="1" x14ac:dyDescent="0.2">
      <c r="B127" s="6">
        <f>'ادخال البيانات'!A128</f>
        <v>0</v>
      </c>
      <c r="C127" s="6" t="str">
        <f>'ادخال البيانات'!AP128</f>
        <v/>
      </c>
      <c r="D127" s="6" t="str">
        <f>'ادخال البيانات'!AQ128</f>
        <v/>
      </c>
      <c r="E127" s="6" t="str">
        <f>'ادخال البيانات'!AR128</f>
        <v/>
      </c>
      <c r="F127" s="6" t="str">
        <f>'ادخال البيانات'!AS128</f>
        <v/>
      </c>
      <c r="G127" s="6" t="str">
        <f>'ادخال البيانات'!AT128</f>
        <v/>
      </c>
      <c r="H127" s="6" t="str">
        <f>'ادخال البيانات'!AU128</f>
        <v/>
      </c>
      <c r="I127" s="6" t="str">
        <f>'ادخال البيانات'!AV128</f>
        <v/>
      </c>
      <c r="J127" s="6" t="str">
        <f>'ادخال البيانات'!AW128</f>
        <v/>
      </c>
      <c r="K127" s="6" t="str">
        <f>'ادخال البيانات'!AX128</f>
        <v/>
      </c>
      <c r="L127" s="6" t="str">
        <f>'ادخال البيانات'!AY128</f>
        <v/>
      </c>
      <c r="M127" s="6" t="str">
        <f>'ادخال البيانات'!AZ128</f>
        <v/>
      </c>
      <c r="N127" s="6" t="str">
        <f>'ادخال البيانات'!BA128</f>
        <v/>
      </c>
      <c r="O127" s="6" t="str">
        <f>'ادخال البيانات'!BB128</f>
        <v/>
      </c>
      <c r="P127" s="6" t="str">
        <f>'ادخال البيانات'!BC128</f>
        <v/>
      </c>
      <c r="Q127" s="6" t="str">
        <f>'ادخال البيانات'!BD128</f>
        <v/>
      </c>
      <c r="R127" s="6" t="str">
        <f>'ادخال البيانات'!BE128</f>
        <v/>
      </c>
      <c r="S127" s="6" t="str">
        <f>'ادخال البيانات'!BF128</f>
        <v/>
      </c>
      <c r="T127" s="6" t="str">
        <f>'ادخال البيانات'!BG128</f>
        <v/>
      </c>
      <c r="U127" s="6" t="str">
        <f>'ادخال البيانات'!BH128</f>
        <v/>
      </c>
      <c r="V127" s="183" t="str">
        <f>'ادخال البيانات'!BI128</f>
        <v/>
      </c>
      <c r="W127" s="190">
        <f t="shared" si="14"/>
        <v>0</v>
      </c>
    </row>
    <row r="128" spans="2:23" hidden="1" x14ac:dyDescent="0.2">
      <c r="B128" s="6">
        <f>'ادخال البيانات'!A129</f>
        <v>0</v>
      </c>
      <c r="C128" s="6" t="str">
        <f>'ادخال البيانات'!AP129</f>
        <v/>
      </c>
      <c r="D128" s="6" t="str">
        <f>'ادخال البيانات'!AQ129</f>
        <v/>
      </c>
      <c r="E128" s="6" t="str">
        <f>'ادخال البيانات'!AR129</f>
        <v/>
      </c>
      <c r="F128" s="6" t="str">
        <f>'ادخال البيانات'!AS129</f>
        <v/>
      </c>
      <c r="G128" s="6" t="str">
        <f>'ادخال البيانات'!AT129</f>
        <v/>
      </c>
      <c r="H128" s="6" t="str">
        <f>'ادخال البيانات'!AU129</f>
        <v/>
      </c>
      <c r="I128" s="6" t="str">
        <f>'ادخال البيانات'!AV129</f>
        <v/>
      </c>
      <c r="J128" s="6" t="str">
        <f>'ادخال البيانات'!AW129</f>
        <v/>
      </c>
      <c r="K128" s="6" t="str">
        <f>'ادخال البيانات'!AX129</f>
        <v/>
      </c>
      <c r="L128" s="6" t="str">
        <f>'ادخال البيانات'!AY129</f>
        <v/>
      </c>
      <c r="M128" s="6" t="str">
        <f>'ادخال البيانات'!AZ129</f>
        <v/>
      </c>
      <c r="N128" s="6" t="str">
        <f>'ادخال البيانات'!BA129</f>
        <v/>
      </c>
      <c r="O128" s="6" t="str">
        <f>'ادخال البيانات'!BB129</f>
        <v/>
      </c>
      <c r="P128" s="6" t="str">
        <f>'ادخال البيانات'!BC129</f>
        <v/>
      </c>
      <c r="Q128" s="6" t="str">
        <f>'ادخال البيانات'!BD129</f>
        <v/>
      </c>
      <c r="R128" s="6" t="str">
        <f>'ادخال البيانات'!BE129</f>
        <v/>
      </c>
      <c r="S128" s="6" t="str">
        <f>'ادخال البيانات'!BF129</f>
        <v/>
      </c>
      <c r="T128" s="6" t="str">
        <f>'ادخال البيانات'!BG129</f>
        <v/>
      </c>
      <c r="U128" s="6" t="str">
        <f>'ادخال البيانات'!BH129</f>
        <v/>
      </c>
      <c r="V128" s="183" t="str">
        <f>'ادخال البيانات'!BI129</f>
        <v/>
      </c>
      <c r="W128" s="190">
        <f t="shared" si="14"/>
        <v>0</v>
      </c>
    </row>
    <row r="129" spans="2:23" hidden="1" x14ac:dyDescent="0.2">
      <c r="B129" s="6">
        <f>'ادخال البيانات'!A130</f>
        <v>0</v>
      </c>
      <c r="C129" s="6" t="str">
        <f>'ادخال البيانات'!AP130</f>
        <v/>
      </c>
      <c r="D129" s="6" t="str">
        <f>'ادخال البيانات'!AQ130</f>
        <v/>
      </c>
      <c r="E129" s="6" t="str">
        <f>'ادخال البيانات'!AR130</f>
        <v/>
      </c>
      <c r="F129" s="6" t="str">
        <f>'ادخال البيانات'!AS130</f>
        <v/>
      </c>
      <c r="G129" s="6" t="str">
        <f>'ادخال البيانات'!AT130</f>
        <v/>
      </c>
      <c r="H129" s="6" t="str">
        <f>'ادخال البيانات'!AU130</f>
        <v/>
      </c>
      <c r="I129" s="6" t="str">
        <f>'ادخال البيانات'!AV130</f>
        <v/>
      </c>
      <c r="J129" s="6" t="str">
        <f>'ادخال البيانات'!AW130</f>
        <v/>
      </c>
      <c r="K129" s="6" t="str">
        <f>'ادخال البيانات'!AX130</f>
        <v/>
      </c>
      <c r="L129" s="6" t="str">
        <f>'ادخال البيانات'!AY130</f>
        <v/>
      </c>
      <c r="M129" s="6" t="str">
        <f>'ادخال البيانات'!AZ130</f>
        <v/>
      </c>
      <c r="N129" s="6" t="str">
        <f>'ادخال البيانات'!BA130</f>
        <v/>
      </c>
      <c r="O129" s="6" t="str">
        <f>'ادخال البيانات'!BB130</f>
        <v/>
      </c>
      <c r="P129" s="6" t="str">
        <f>'ادخال البيانات'!BC130</f>
        <v/>
      </c>
      <c r="Q129" s="6" t="str">
        <f>'ادخال البيانات'!BD130</f>
        <v/>
      </c>
      <c r="R129" s="6" t="str">
        <f>'ادخال البيانات'!BE130</f>
        <v/>
      </c>
      <c r="S129" s="6" t="str">
        <f>'ادخال البيانات'!BF130</f>
        <v/>
      </c>
      <c r="T129" s="6" t="str">
        <f>'ادخال البيانات'!BG130</f>
        <v/>
      </c>
      <c r="U129" s="6" t="str">
        <f>'ادخال البيانات'!BH130</f>
        <v/>
      </c>
      <c r="V129" s="183" t="str">
        <f>'ادخال البيانات'!BI130</f>
        <v/>
      </c>
      <c r="W129" s="190">
        <f t="shared" si="14"/>
        <v>0</v>
      </c>
    </row>
    <row r="130" spans="2:23" hidden="1" x14ac:dyDescent="0.2">
      <c r="B130" s="6">
        <f>'ادخال البيانات'!A131</f>
        <v>0</v>
      </c>
      <c r="C130" s="6" t="str">
        <f>'ادخال البيانات'!AP131</f>
        <v/>
      </c>
      <c r="D130" s="6" t="str">
        <f>'ادخال البيانات'!AQ131</f>
        <v/>
      </c>
      <c r="E130" s="6" t="str">
        <f>'ادخال البيانات'!AR131</f>
        <v/>
      </c>
      <c r="F130" s="6" t="str">
        <f>'ادخال البيانات'!AS131</f>
        <v/>
      </c>
      <c r="G130" s="6" t="str">
        <f>'ادخال البيانات'!AT131</f>
        <v/>
      </c>
      <c r="H130" s="6" t="str">
        <f>'ادخال البيانات'!AU131</f>
        <v/>
      </c>
      <c r="I130" s="6" t="str">
        <f>'ادخال البيانات'!AV131</f>
        <v/>
      </c>
      <c r="J130" s="6" t="str">
        <f>'ادخال البيانات'!AW131</f>
        <v/>
      </c>
      <c r="K130" s="6" t="str">
        <f>'ادخال البيانات'!AX131</f>
        <v/>
      </c>
      <c r="L130" s="6" t="str">
        <f>'ادخال البيانات'!AY131</f>
        <v/>
      </c>
      <c r="M130" s="6" t="str">
        <f>'ادخال البيانات'!AZ131</f>
        <v/>
      </c>
      <c r="N130" s="6" t="str">
        <f>'ادخال البيانات'!BA131</f>
        <v/>
      </c>
      <c r="O130" s="6" t="str">
        <f>'ادخال البيانات'!BB131</f>
        <v/>
      </c>
      <c r="P130" s="6" t="str">
        <f>'ادخال البيانات'!BC131</f>
        <v/>
      </c>
      <c r="Q130" s="6" t="str">
        <f>'ادخال البيانات'!BD131</f>
        <v/>
      </c>
      <c r="R130" s="6" t="str">
        <f>'ادخال البيانات'!BE131</f>
        <v/>
      </c>
      <c r="S130" s="6" t="str">
        <f>'ادخال البيانات'!BF131</f>
        <v/>
      </c>
      <c r="T130" s="6" t="str">
        <f>'ادخال البيانات'!BG131</f>
        <v/>
      </c>
      <c r="U130" s="6" t="str">
        <f>'ادخال البيانات'!BH131</f>
        <v/>
      </c>
      <c r="V130" s="183" t="str">
        <f>'ادخال البيانات'!BI131</f>
        <v/>
      </c>
      <c r="W130" s="190">
        <f t="shared" si="14"/>
        <v>0</v>
      </c>
    </row>
    <row r="131" spans="2:23" hidden="1" x14ac:dyDescent="0.2">
      <c r="B131" s="6">
        <f>'ادخال البيانات'!A132</f>
        <v>0</v>
      </c>
      <c r="C131" s="6" t="str">
        <f>'ادخال البيانات'!AP132</f>
        <v/>
      </c>
      <c r="D131" s="6" t="str">
        <f>'ادخال البيانات'!AQ132</f>
        <v/>
      </c>
      <c r="E131" s="6" t="str">
        <f>'ادخال البيانات'!AR132</f>
        <v/>
      </c>
      <c r="F131" s="6" t="str">
        <f>'ادخال البيانات'!AS132</f>
        <v/>
      </c>
      <c r="G131" s="6" t="str">
        <f>'ادخال البيانات'!AT132</f>
        <v/>
      </c>
      <c r="H131" s="6" t="str">
        <f>'ادخال البيانات'!AU132</f>
        <v/>
      </c>
      <c r="I131" s="6" t="str">
        <f>'ادخال البيانات'!AV132</f>
        <v/>
      </c>
      <c r="J131" s="6" t="str">
        <f>'ادخال البيانات'!AW132</f>
        <v/>
      </c>
      <c r="K131" s="6" t="str">
        <f>'ادخال البيانات'!AX132</f>
        <v/>
      </c>
      <c r="L131" s="6" t="str">
        <f>'ادخال البيانات'!AY132</f>
        <v/>
      </c>
      <c r="M131" s="6" t="str">
        <f>'ادخال البيانات'!AZ132</f>
        <v/>
      </c>
      <c r="N131" s="6" t="str">
        <f>'ادخال البيانات'!BA132</f>
        <v/>
      </c>
      <c r="O131" s="6" t="str">
        <f>'ادخال البيانات'!BB132</f>
        <v/>
      </c>
      <c r="P131" s="6" t="str">
        <f>'ادخال البيانات'!BC132</f>
        <v/>
      </c>
      <c r="Q131" s="6" t="str">
        <f>'ادخال البيانات'!BD132</f>
        <v/>
      </c>
      <c r="R131" s="6" t="str">
        <f>'ادخال البيانات'!BE132</f>
        <v/>
      </c>
      <c r="S131" s="6" t="str">
        <f>'ادخال البيانات'!BF132</f>
        <v/>
      </c>
      <c r="T131" s="6" t="str">
        <f>'ادخال البيانات'!BG132</f>
        <v/>
      </c>
      <c r="U131" s="6" t="str">
        <f>'ادخال البيانات'!BH132</f>
        <v/>
      </c>
      <c r="V131" s="183" t="str">
        <f>'ادخال البيانات'!BI132</f>
        <v/>
      </c>
      <c r="W131" s="190">
        <f t="shared" si="14"/>
        <v>0</v>
      </c>
    </row>
    <row r="132" spans="2:23" hidden="1" x14ac:dyDescent="0.2">
      <c r="B132" s="6">
        <f>'ادخال البيانات'!A133</f>
        <v>0</v>
      </c>
      <c r="C132" s="6" t="str">
        <f>'ادخال البيانات'!AP133</f>
        <v/>
      </c>
      <c r="D132" s="6" t="str">
        <f>'ادخال البيانات'!AQ133</f>
        <v/>
      </c>
      <c r="E132" s="6" t="str">
        <f>'ادخال البيانات'!AR133</f>
        <v/>
      </c>
      <c r="F132" s="6" t="str">
        <f>'ادخال البيانات'!AS133</f>
        <v/>
      </c>
      <c r="G132" s="6" t="str">
        <f>'ادخال البيانات'!AT133</f>
        <v/>
      </c>
      <c r="H132" s="6" t="str">
        <f>'ادخال البيانات'!AU133</f>
        <v/>
      </c>
      <c r="I132" s="6" t="str">
        <f>'ادخال البيانات'!AV133</f>
        <v/>
      </c>
      <c r="J132" s="6" t="str">
        <f>'ادخال البيانات'!AW133</f>
        <v/>
      </c>
      <c r="K132" s="6" t="str">
        <f>'ادخال البيانات'!AX133</f>
        <v/>
      </c>
      <c r="L132" s="6" t="str">
        <f>'ادخال البيانات'!AY133</f>
        <v/>
      </c>
      <c r="M132" s="6" t="str">
        <f>'ادخال البيانات'!AZ133</f>
        <v/>
      </c>
      <c r="N132" s="6" t="str">
        <f>'ادخال البيانات'!BA133</f>
        <v/>
      </c>
      <c r="O132" s="6" t="str">
        <f>'ادخال البيانات'!BB133</f>
        <v/>
      </c>
      <c r="P132" s="6" t="str">
        <f>'ادخال البيانات'!BC133</f>
        <v/>
      </c>
      <c r="Q132" s="6" t="str">
        <f>'ادخال البيانات'!BD133</f>
        <v/>
      </c>
      <c r="R132" s="6" t="str">
        <f>'ادخال البيانات'!BE133</f>
        <v/>
      </c>
      <c r="S132" s="6" t="str">
        <f>'ادخال البيانات'!BF133</f>
        <v/>
      </c>
      <c r="T132" s="6" t="str">
        <f>'ادخال البيانات'!BG133</f>
        <v/>
      </c>
      <c r="U132" s="6" t="str">
        <f>'ادخال البيانات'!BH133</f>
        <v/>
      </c>
      <c r="V132" s="183" t="str">
        <f>'ادخال البيانات'!BI133</f>
        <v/>
      </c>
      <c r="W132" s="190">
        <f t="shared" si="14"/>
        <v>0</v>
      </c>
    </row>
    <row r="133" spans="2:23" hidden="1" x14ac:dyDescent="0.2">
      <c r="B133" s="6">
        <f>'ادخال البيانات'!A134</f>
        <v>0</v>
      </c>
      <c r="C133" s="6" t="str">
        <f>'ادخال البيانات'!AP134</f>
        <v/>
      </c>
      <c r="D133" s="6" t="str">
        <f>'ادخال البيانات'!AQ134</f>
        <v/>
      </c>
      <c r="E133" s="6" t="str">
        <f>'ادخال البيانات'!AR134</f>
        <v/>
      </c>
      <c r="F133" s="6" t="str">
        <f>'ادخال البيانات'!AS134</f>
        <v/>
      </c>
      <c r="G133" s="6" t="str">
        <f>'ادخال البيانات'!AT134</f>
        <v/>
      </c>
      <c r="H133" s="6" t="str">
        <f>'ادخال البيانات'!AU134</f>
        <v/>
      </c>
      <c r="I133" s="6" t="str">
        <f>'ادخال البيانات'!AV134</f>
        <v/>
      </c>
      <c r="J133" s="6" t="str">
        <f>'ادخال البيانات'!AW134</f>
        <v/>
      </c>
      <c r="K133" s="6" t="str">
        <f>'ادخال البيانات'!AX134</f>
        <v/>
      </c>
      <c r="L133" s="6" t="str">
        <f>'ادخال البيانات'!AY134</f>
        <v/>
      </c>
      <c r="M133" s="6" t="str">
        <f>'ادخال البيانات'!AZ134</f>
        <v/>
      </c>
      <c r="N133" s="6" t="str">
        <f>'ادخال البيانات'!BA134</f>
        <v/>
      </c>
      <c r="O133" s="6" t="str">
        <f>'ادخال البيانات'!BB134</f>
        <v/>
      </c>
      <c r="P133" s="6" t="str">
        <f>'ادخال البيانات'!BC134</f>
        <v/>
      </c>
      <c r="Q133" s="6" t="str">
        <f>'ادخال البيانات'!BD134</f>
        <v/>
      </c>
      <c r="R133" s="6" t="str">
        <f>'ادخال البيانات'!BE134</f>
        <v/>
      </c>
      <c r="S133" s="6" t="str">
        <f>'ادخال البيانات'!BF134</f>
        <v/>
      </c>
      <c r="T133" s="6" t="str">
        <f>'ادخال البيانات'!BG134</f>
        <v/>
      </c>
      <c r="U133" s="6" t="str">
        <f>'ادخال البيانات'!BH134</f>
        <v/>
      </c>
      <c r="V133" s="183" t="str">
        <f>'ادخال البيانات'!BI134</f>
        <v/>
      </c>
      <c r="W133" s="190">
        <f t="shared" si="14"/>
        <v>0</v>
      </c>
    </row>
    <row r="134" spans="2:23" hidden="1" x14ac:dyDescent="0.2">
      <c r="B134" s="6">
        <f>'ادخال البيانات'!A135</f>
        <v>0</v>
      </c>
      <c r="C134" s="6" t="str">
        <f>'ادخال البيانات'!AP135</f>
        <v/>
      </c>
      <c r="D134" s="6" t="str">
        <f>'ادخال البيانات'!AQ135</f>
        <v/>
      </c>
      <c r="E134" s="6" t="str">
        <f>'ادخال البيانات'!AR135</f>
        <v/>
      </c>
      <c r="F134" s="6" t="str">
        <f>'ادخال البيانات'!AS135</f>
        <v/>
      </c>
      <c r="G134" s="6" t="str">
        <f>'ادخال البيانات'!AT135</f>
        <v/>
      </c>
      <c r="H134" s="6" t="str">
        <f>'ادخال البيانات'!AU135</f>
        <v/>
      </c>
      <c r="I134" s="6" t="str">
        <f>'ادخال البيانات'!AV135</f>
        <v/>
      </c>
      <c r="J134" s="6" t="str">
        <f>'ادخال البيانات'!AW135</f>
        <v/>
      </c>
      <c r="K134" s="6" t="str">
        <f>'ادخال البيانات'!AX135</f>
        <v/>
      </c>
      <c r="L134" s="6" t="str">
        <f>'ادخال البيانات'!AY135</f>
        <v/>
      </c>
      <c r="M134" s="6" t="str">
        <f>'ادخال البيانات'!AZ135</f>
        <v/>
      </c>
      <c r="N134" s="6" t="str">
        <f>'ادخال البيانات'!BA135</f>
        <v/>
      </c>
      <c r="O134" s="6" t="str">
        <f>'ادخال البيانات'!BB135</f>
        <v/>
      </c>
      <c r="P134" s="6" t="str">
        <f>'ادخال البيانات'!BC135</f>
        <v/>
      </c>
      <c r="Q134" s="6" t="str">
        <f>'ادخال البيانات'!BD135</f>
        <v/>
      </c>
      <c r="R134" s="6" t="str">
        <f>'ادخال البيانات'!BE135</f>
        <v/>
      </c>
      <c r="S134" s="6" t="str">
        <f>'ادخال البيانات'!BF135</f>
        <v/>
      </c>
      <c r="T134" s="6" t="str">
        <f>'ادخال البيانات'!BG135</f>
        <v/>
      </c>
      <c r="U134" s="6" t="str">
        <f>'ادخال البيانات'!BH135</f>
        <v/>
      </c>
      <c r="V134" s="183" t="str">
        <f>'ادخال البيانات'!BI135</f>
        <v/>
      </c>
      <c r="W134" s="190">
        <f t="shared" si="14"/>
        <v>0</v>
      </c>
    </row>
    <row r="135" spans="2:23" hidden="1" x14ac:dyDescent="0.2">
      <c r="B135" s="6">
        <f>'ادخال البيانات'!A136</f>
        <v>0</v>
      </c>
      <c r="C135" s="6" t="str">
        <f>'ادخال البيانات'!AP136</f>
        <v/>
      </c>
      <c r="D135" s="6" t="str">
        <f>'ادخال البيانات'!AQ136</f>
        <v/>
      </c>
      <c r="E135" s="6" t="str">
        <f>'ادخال البيانات'!AR136</f>
        <v/>
      </c>
      <c r="F135" s="6" t="str">
        <f>'ادخال البيانات'!AS136</f>
        <v/>
      </c>
      <c r="G135" s="6" t="str">
        <f>'ادخال البيانات'!AT136</f>
        <v/>
      </c>
      <c r="H135" s="6" t="str">
        <f>'ادخال البيانات'!AU136</f>
        <v/>
      </c>
      <c r="I135" s="6" t="str">
        <f>'ادخال البيانات'!AV136</f>
        <v/>
      </c>
      <c r="J135" s="6" t="str">
        <f>'ادخال البيانات'!AW136</f>
        <v/>
      </c>
      <c r="K135" s="6" t="str">
        <f>'ادخال البيانات'!AX136</f>
        <v/>
      </c>
      <c r="L135" s="6" t="str">
        <f>'ادخال البيانات'!AY136</f>
        <v/>
      </c>
      <c r="M135" s="6" t="str">
        <f>'ادخال البيانات'!AZ136</f>
        <v/>
      </c>
      <c r="N135" s="6" t="str">
        <f>'ادخال البيانات'!BA136</f>
        <v/>
      </c>
      <c r="O135" s="6" t="str">
        <f>'ادخال البيانات'!BB136</f>
        <v/>
      </c>
      <c r="P135" s="6" t="str">
        <f>'ادخال البيانات'!BC136</f>
        <v/>
      </c>
      <c r="Q135" s="6" t="str">
        <f>'ادخال البيانات'!BD136</f>
        <v/>
      </c>
      <c r="R135" s="6" t="str">
        <f>'ادخال البيانات'!BE136</f>
        <v/>
      </c>
      <c r="S135" s="6" t="str">
        <f>'ادخال البيانات'!BF136</f>
        <v/>
      </c>
      <c r="T135" s="6" t="str">
        <f>'ادخال البيانات'!BG136</f>
        <v/>
      </c>
      <c r="U135" s="6" t="str">
        <f>'ادخال البيانات'!BH136</f>
        <v/>
      </c>
      <c r="V135" s="183" t="str">
        <f>'ادخال البيانات'!BI136</f>
        <v/>
      </c>
      <c r="W135" s="190">
        <f t="shared" ref="W135:W143" si="15">COUNTIF(C135:V135,"&gt;0")</f>
        <v>0</v>
      </c>
    </row>
    <row r="136" spans="2:23" hidden="1" x14ac:dyDescent="0.2">
      <c r="B136" s="6">
        <f>'ادخال البيانات'!A137</f>
        <v>0</v>
      </c>
      <c r="C136" s="6" t="str">
        <f>'ادخال البيانات'!AP137</f>
        <v/>
      </c>
      <c r="D136" s="6" t="str">
        <f>'ادخال البيانات'!AQ137</f>
        <v/>
      </c>
      <c r="E136" s="6" t="str">
        <f>'ادخال البيانات'!AR137</f>
        <v/>
      </c>
      <c r="F136" s="6" t="str">
        <f>'ادخال البيانات'!AS137</f>
        <v/>
      </c>
      <c r="G136" s="6" t="str">
        <f>'ادخال البيانات'!AT137</f>
        <v/>
      </c>
      <c r="H136" s="6" t="str">
        <f>'ادخال البيانات'!AU137</f>
        <v/>
      </c>
      <c r="I136" s="6" t="str">
        <f>'ادخال البيانات'!AV137</f>
        <v/>
      </c>
      <c r="J136" s="6" t="str">
        <f>'ادخال البيانات'!AW137</f>
        <v/>
      </c>
      <c r="K136" s="6" t="str">
        <f>'ادخال البيانات'!AX137</f>
        <v/>
      </c>
      <c r="L136" s="6" t="str">
        <f>'ادخال البيانات'!AY137</f>
        <v/>
      </c>
      <c r="M136" s="6" t="str">
        <f>'ادخال البيانات'!AZ137</f>
        <v/>
      </c>
      <c r="N136" s="6" t="str">
        <f>'ادخال البيانات'!BA137</f>
        <v/>
      </c>
      <c r="O136" s="6" t="str">
        <f>'ادخال البيانات'!BB137</f>
        <v/>
      </c>
      <c r="P136" s="6" t="str">
        <f>'ادخال البيانات'!BC137</f>
        <v/>
      </c>
      <c r="Q136" s="6" t="str">
        <f>'ادخال البيانات'!BD137</f>
        <v/>
      </c>
      <c r="R136" s="6" t="str">
        <f>'ادخال البيانات'!BE137</f>
        <v/>
      </c>
      <c r="S136" s="6" t="str">
        <f>'ادخال البيانات'!BF137</f>
        <v/>
      </c>
      <c r="T136" s="6" t="str">
        <f>'ادخال البيانات'!BG137</f>
        <v/>
      </c>
      <c r="U136" s="6" t="str">
        <f>'ادخال البيانات'!BH137</f>
        <v/>
      </c>
      <c r="V136" s="183" t="str">
        <f>'ادخال البيانات'!BI137</f>
        <v/>
      </c>
      <c r="W136" s="190">
        <f t="shared" si="15"/>
        <v>0</v>
      </c>
    </row>
    <row r="137" spans="2:23" hidden="1" x14ac:dyDescent="0.2">
      <c r="B137" s="6">
        <f>'ادخال البيانات'!A138</f>
        <v>0</v>
      </c>
      <c r="C137" s="6" t="str">
        <f>'ادخال البيانات'!AP138</f>
        <v/>
      </c>
      <c r="D137" s="6" t="str">
        <f>'ادخال البيانات'!AQ138</f>
        <v/>
      </c>
      <c r="E137" s="6" t="str">
        <f>'ادخال البيانات'!AR138</f>
        <v/>
      </c>
      <c r="F137" s="6" t="str">
        <f>'ادخال البيانات'!AS138</f>
        <v/>
      </c>
      <c r="G137" s="6" t="str">
        <f>'ادخال البيانات'!AT138</f>
        <v/>
      </c>
      <c r="H137" s="6" t="str">
        <f>'ادخال البيانات'!AU138</f>
        <v/>
      </c>
      <c r="I137" s="6" t="str">
        <f>'ادخال البيانات'!AV138</f>
        <v/>
      </c>
      <c r="J137" s="6" t="str">
        <f>'ادخال البيانات'!AW138</f>
        <v/>
      </c>
      <c r="K137" s="6" t="str">
        <f>'ادخال البيانات'!AX138</f>
        <v/>
      </c>
      <c r="L137" s="6" t="str">
        <f>'ادخال البيانات'!AY138</f>
        <v/>
      </c>
      <c r="M137" s="6" t="str">
        <f>'ادخال البيانات'!AZ138</f>
        <v/>
      </c>
      <c r="N137" s="6" t="str">
        <f>'ادخال البيانات'!BA138</f>
        <v/>
      </c>
      <c r="O137" s="6" t="str">
        <f>'ادخال البيانات'!BB138</f>
        <v/>
      </c>
      <c r="P137" s="6" t="str">
        <f>'ادخال البيانات'!BC138</f>
        <v/>
      </c>
      <c r="Q137" s="6" t="str">
        <f>'ادخال البيانات'!BD138</f>
        <v/>
      </c>
      <c r="R137" s="6" t="str">
        <f>'ادخال البيانات'!BE138</f>
        <v/>
      </c>
      <c r="S137" s="6" t="str">
        <f>'ادخال البيانات'!BF138</f>
        <v/>
      </c>
      <c r="T137" s="6" t="str">
        <f>'ادخال البيانات'!BG138</f>
        <v/>
      </c>
      <c r="U137" s="6" t="str">
        <f>'ادخال البيانات'!BH138</f>
        <v/>
      </c>
      <c r="V137" s="183" t="str">
        <f>'ادخال البيانات'!BI138</f>
        <v/>
      </c>
      <c r="W137" s="190">
        <f t="shared" si="15"/>
        <v>0</v>
      </c>
    </row>
    <row r="138" spans="2:23" hidden="1" x14ac:dyDescent="0.2">
      <c r="B138" s="6">
        <f>'ادخال البيانات'!A139</f>
        <v>0</v>
      </c>
      <c r="C138" s="6" t="str">
        <f>'ادخال البيانات'!AP139</f>
        <v/>
      </c>
      <c r="D138" s="6" t="str">
        <f>'ادخال البيانات'!AQ139</f>
        <v/>
      </c>
      <c r="E138" s="6" t="str">
        <f>'ادخال البيانات'!AR139</f>
        <v/>
      </c>
      <c r="F138" s="6" t="str">
        <f>'ادخال البيانات'!AS139</f>
        <v/>
      </c>
      <c r="G138" s="6" t="str">
        <f>'ادخال البيانات'!AT139</f>
        <v/>
      </c>
      <c r="H138" s="6" t="str">
        <f>'ادخال البيانات'!AU139</f>
        <v/>
      </c>
      <c r="I138" s="6" t="str">
        <f>'ادخال البيانات'!AV139</f>
        <v/>
      </c>
      <c r="J138" s="6" t="str">
        <f>'ادخال البيانات'!AW139</f>
        <v/>
      </c>
      <c r="K138" s="6" t="str">
        <f>'ادخال البيانات'!AX139</f>
        <v/>
      </c>
      <c r="L138" s="6" t="str">
        <f>'ادخال البيانات'!AY139</f>
        <v/>
      </c>
      <c r="M138" s="6" t="str">
        <f>'ادخال البيانات'!AZ139</f>
        <v/>
      </c>
      <c r="N138" s="6" t="str">
        <f>'ادخال البيانات'!BA139</f>
        <v/>
      </c>
      <c r="O138" s="6" t="str">
        <f>'ادخال البيانات'!BB139</f>
        <v/>
      </c>
      <c r="P138" s="6" t="str">
        <f>'ادخال البيانات'!BC139</f>
        <v/>
      </c>
      <c r="Q138" s="6" t="str">
        <f>'ادخال البيانات'!BD139</f>
        <v/>
      </c>
      <c r="R138" s="6" t="str">
        <f>'ادخال البيانات'!BE139</f>
        <v/>
      </c>
      <c r="S138" s="6" t="str">
        <f>'ادخال البيانات'!BF139</f>
        <v/>
      </c>
      <c r="T138" s="6" t="str">
        <f>'ادخال البيانات'!BG139</f>
        <v/>
      </c>
      <c r="U138" s="6" t="str">
        <f>'ادخال البيانات'!BH139</f>
        <v/>
      </c>
      <c r="V138" s="183" t="str">
        <f>'ادخال البيانات'!BI139</f>
        <v/>
      </c>
      <c r="W138" s="190">
        <f t="shared" si="15"/>
        <v>0</v>
      </c>
    </row>
    <row r="139" spans="2:23" hidden="1" x14ac:dyDescent="0.2">
      <c r="B139" s="6">
        <f>'ادخال البيانات'!A140</f>
        <v>0</v>
      </c>
      <c r="C139" s="6" t="str">
        <f>'ادخال البيانات'!AP140</f>
        <v/>
      </c>
      <c r="D139" s="6" t="str">
        <f>'ادخال البيانات'!AQ140</f>
        <v/>
      </c>
      <c r="E139" s="6" t="str">
        <f>'ادخال البيانات'!AR140</f>
        <v/>
      </c>
      <c r="F139" s="6" t="str">
        <f>'ادخال البيانات'!AS140</f>
        <v/>
      </c>
      <c r="G139" s="6" t="str">
        <f>'ادخال البيانات'!AT140</f>
        <v/>
      </c>
      <c r="H139" s="6" t="str">
        <f>'ادخال البيانات'!AU140</f>
        <v/>
      </c>
      <c r="I139" s="6" t="str">
        <f>'ادخال البيانات'!AV140</f>
        <v/>
      </c>
      <c r="J139" s="6" t="str">
        <f>'ادخال البيانات'!AW140</f>
        <v/>
      </c>
      <c r="K139" s="6" t="str">
        <f>'ادخال البيانات'!AX140</f>
        <v/>
      </c>
      <c r="L139" s="6" t="str">
        <f>'ادخال البيانات'!AY140</f>
        <v/>
      </c>
      <c r="M139" s="6" t="str">
        <f>'ادخال البيانات'!AZ140</f>
        <v/>
      </c>
      <c r="N139" s="6" t="str">
        <f>'ادخال البيانات'!BA140</f>
        <v/>
      </c>
      <c r="O139" s="6" t="str">
        <f>'ادخال البيانات'!BB140</f>
        <v/>
      </c>
      <c r="P139" s="6" t="str">
        <f>'ادخال البيانات'!BC140</f>
        <v/>
      </c>
      <c r="Q139" s="6" t="str">
        <f>'ادخال البيانات'!BD140</f>
        <v/>
      </c>
      <c r="R139" s="6" t="str">
        <f>'ادخال البيانات'!BE140</f>
        <v/>
      </c>
      <c r="S139" s="6" t="str">
        <f>'ادخال البيانات'!BF140</f>
        <v/>
      </c>
      <c r="T139" s="6" t="str">
        <f>'ادخال البيانات'!BG140</f>
        <v/>
      </c>
      <c r="U139" s="6" t="str">
        <f>'ادخال البيانات'!BH140</f>
        <v/>
      </c>
      <c r="V139" s="183" t="str">
        <f>'ادخال البيانات'!BI140</f>
        <v/>
      </c>
      <c r="W139" s="190">
        <f t="shared" si="15"/>
        <v>0</v>
      </c>
    </row>
    <row r="140" spans="2:23" hidden="1" x14ac:dyDescent="0.2">
      <c r="B140" s="6">
        <f>'ادخال البيانات'!A141</f>
        <v>0</v>
      </c>
      <c r="C140" s="6" t="str">
        <f>'ادخال البيانات'!AP141</f>
        <v/>
      </c>
      <c r="D140" s="6" t="str">
        <f>'ادخال البيانات'!AQ141</f>
        <v/>
      </c>
      <c r="E140" s="6" t="str">
        <f>'ادخال البيانات'!AR141</f>
        <v/>
      </c>
      <c r="F140" s="6" t="str">
        <f>'ادخال البيانات'!AS141</f>
        <v/>
      </c>
      <c r="G140" s="6" t="str">
        <f>'ادخال البيانات'!AT141</f>
        <v/>
      </c>
      <c r="H140" s="6" t="str">
        <f>'ادخال البيانات'!AU141</f>
        <v/>
      </c>
      <c r="I140" s="6" t="str">
        <f>'ادخال البيانات'!AV141</f>
        <v/>
      </c>
      <c r="J140" s="6" t="str">
        <f>'ادخال البيانات'!AW141</f>
        <v/>
      </c>
      <c r="K140" s="6" t="str">
        <f>'ادخال البيانات'!AX141</f>
        <v/>
      </c>
      <c r="L140" s="6" t="str">
        <f>'ادخال البيانات'!AY141</f>
        <v/>
      </c>
      <c r="M140" s="6" t="str">
        <f>'ادخال البيانات'!AZ141</f>
        <v/>
      </c>
      <c r="N140" s="6" t="str">
        <f>'ادخال البيانات'!BA141</f>
        <v/>
      </c>
      <c r="O140" s="6" t="str">
        <f>'ادخال البيانات'!BB141</f>
        <v/>
      </c>
      <c r="P140" s="6" t="str">
        <f>'ادخال البيانات'!BC141</f>
        <v/>
      </c>
      <c r="Q140" s="6" t="str">
        <f>'ادخال البيانات'!BD141</f>
        <v/>
      </c>
      <c r="R140" s="6" t="str">
        <f>'ادخال البيانات'!BE141</f>
        <v/>
      </c>
      <c r="S140" s="6" t="str">
        <f>'ادخال البيانات'!BF141</f>
        <v/>
      </c>
      <c r="T140" s="6" t="str">
        <f>'ادخال البيانات'!BG141</f>
        <v/>
      </c>
      <c r="U140" s="6" t="str">
        <f>'ادخال البيانات'!BH141</f>
        <v/>
      </c>
      <c r="V140" s="183" t="str">
        <f>'ادخال البيانات'!BI141</f>
        <v/>
      </c>
      <c r="W140" s="190">
        <f t="shared" si="15"/>
        <v>0</v>
      </c>
    </row>
    <row r="141" spans="2:23" hidden="1" x14ac:dyDescent="0.2">
      <c r="B141" s="6">
        <f>'ادخال البيانات'!A142</f>
        <v>0</v>
      </c>
      <c r="C141" s="6" t="str">
        <f>'ادخال البيانات'!AP142</f>
        <v/>
      </c>
      <c r="D141" s="6" t="str">
        <f>'ادخال البيانات'!AQ142</f>
        <v/>
      </c>
      <c r="E141" s="6" t="str">
        <f>'ادخال البيانات'!AR142</f>
        <v/>
      </c>
      <c r="F141" s="6" t="str">
        <f>'ادخال البيانات'!AS142</f>
        <v/>
      </c>
      <c r="G141" s="6" t="str">
        <f>'ادخال البيانات'!AT142</f>
        <v/>
      </c>
      <c r="H141" s="6" t="str">
        <f>'ادخال البيانات'!AU142</f>
        <v/>
      </c>
      <c r="I141" s="6" t="str">
        <f>'ادخال البيانات'!AV142</f>
        <v/>
      </c>
      <c r="J141" s="6" t="str">
        <f>'ادخال البيانات'!AW142</f>
        <v/>
      </c>
      <c r="K141" s="6" t="str">
        <f>'ادخال البيانات'!AX142</f>
        <v/>
      </c>
      <c r="L141" s="6" t="str">
        <f>'ادخال البيانات'!AY142</f>
        <v/>
      </c>
      <c r="M141" s="6" t="str">
        <f>'ادخال البيانات'!AZ142</f>
        <v/>
      </c>
      <c r="N141" s="6" t="str">
        <f>'ادخال البيانات'!BA142</f>
        <v/>
      </c>
      <c r="O141" s="6" t="str">
        <f>'ادخال البيانات'!BB142</f>
        <v/>
      </c>
      <c r="P141" s="6" t="str">
        <f>'ادخال البيانات'!BC142</f>
        <v/>
      </c>
      <c r="Q141" s="6" t="str">
        <f>'ادخال البيانات'!BD142</f>
        <v/>
      </c>
      <c r="R141" s="6" t="str">
        <f>'ادخال البيانات'!BE142</f>
        <v/>
      </c>
      <c r="S141" s="6" t="str">
        <f>'ادخال البيانات'!BF142</f>
        <v/>
      </c>
      <c r="T141" s="6" t="str">
        <f>'ادخال البيانات'!BG142</f>
        <v/>
      </c>
      <c r="U141" s="6" t="str">
        <f>'ادخال البيانات'!BH142</f>
        <v/>
      </c>
      <c r="V141" s="183" t="str">
        <f>'ادخال البيانات'!BI142</f>
        <v/>
      </c>
      <c r="W141" s="190">
        <f t="shared" si="15"/>
        <v>0</v>
      </c>
    </row>
    <row r="142" spans="2:23" hidden="1" x14ac:dyDescent="0.2">
      <c r="B142" s="6">
        <f>'ادخال البيانات'!A143</f>
        <v>0</v>
      </c>
      <c r="C142" s="6" t="str">
        <f>'ادخال البيانات'!AP143</f>
        <v/>
      </c>
      <c r="D142" s="6" t="str">
        <f>'ادخال البيانات'!AQ143</f>
        <v/>
      </c>
      <c r="E142" s="6" t="str">
        <f>'ادخال البيانات'!AR143</f>
        <v/>
      </c>
      <c r="F142" s="6" t="str">
        <f>'ادخال البيانات'!AS143</f>
        <v/>
      </c>
      <c r="G142" s="6" t="str">
        <f>'ادخال البيانات'!AT143</f>
        <v/>
      </c>
      <c r="H142" s="6" t="str">
        <f>'ادخال البيانات'!AU143</f>
        <v/>
      </c>
      <c r="I142" s="6" t="str">
        <f>'ادخال البيانات'!AV143</f>
        <v/>
      </c>
      <c r="J142" s="6" t="str">
        <f>'ادخال البيانات'!AW143</f>
        <v/>
      </c>
      <c r="K142" s="6" t="str">
        <f>'ادخال البيانات'!AX143</f>
        <v/>
      </c>
      <c r="L142" s="6" t="str">
        <f>'ادخال البيانات'!AY143</f>
        <v/>
      </c>
      <c r="M142" s="6" t="str">
        <f>'ادخال البيانات'!AZ143</f>
        <v/>
      </c>
      <c r="N142" s="6" t="str">
        <f>'ادخال البيانات'!BA143</f>
        <v/>
      </c>
      <c r="O142" s="6" t="str">
        <f>'ادخال البيانات'!BB143</f>
        <v/>
      </c>
      <c r="P142" s="6" t="str">
        <f>'ادخال البيانات'!BC143</f>
        <v/>
      </c>
      <c r="Q142" s="6" t="str">
        <f>'ادخال البيانات'!BD143</f>
        <v/>
      </c>
      <c r="R142" s="6" t="str">
        <f>'ادخال البيانات'!BE143</f>
        <v/>
      </c>
      <c r="S142" s="6" t="str">
        <f>'ادخال البيانات'!BF143</f>
        <v/>
      </c>
      <c r="T142" s="6" t="str">
        <f>'ادخال البيانات'!BG143</f>
        <v/>
      </c>
      <c r="U142" s="6" t="str">
        <f>'ادخال البيانات'!BH143</f>
        <v/>
      </c>
      <c r="V142" s="183" t="str">
        <f>'ادخال البيانات'!BI143</f>
        <v/>
      </c>
      <c r="W142" s="190">
        <f t="shared" si="15"/>
        <v>0</v>
      </c>
    </row>
    <row r="143" spans="2:23" ht="15.75" hidden="1" thickBot="1" x14ac:dyDescent="0.25">
      <c r="B143" s="6">
        <f>'ادخال البيانات'!A144</f>
        <v>0</v>
      </c>
      <c r="C143" s="6" t="str">
        <f>'ادخال البيانات'!AP144</f>
        <v/>
      </c>
      <c r="D143" s="6" t="str">
        <f>'ادخال البيانات'!AQ144</f>
        <v/>
      </c>
      <c r="E143" s="6" t="str">
        <f>'ادخال البيانات'!AR144</f>
        <v/>
      </c>
      <c r="F143" s="6" t="str">
        <f>'ادخال البيانات'!AS144</f>
        <v/>
      </c>
      <c r="G143" s="6" t="str">
        <f>'ادخال البيانات'!AT144</f>
        <v/>
      </c>
      <c r="H143" s="6" t="str">
        <f>'ادخال البيانات'!AU144</f>
        <v/>
      </c>
      <c r="I143" s="6" t="str">
        <f>'ادخال البيانات'!AV144</f>
        <v/>
      </c>
      <c r="J143" s="6" t="str">
        <f>'ادخال البيانات'!AW144</f>
        <v/>
      </c>
      <c r="K143" s="6" t="str">
        <f>'ادخال البيانات'!AX144</f>
        <v/>
      </c>
      <c r="L143" s="6" t="str">
        <f>'ادخال البيانات'!AY144</f>
        <v/>
      </c>
      <c r="M143" s="6" t="str">
        <f>'ادخال البيانات'!AZ144</f>
        <v/>
      </c>
      <c r="N143" s="6" t="str">
        <f>'ادخال البيانات'!BA144</f>
        <v/>
      </c>
      <c r="O143" s="6" t="str">
        <f>'ادخال البيانات'!BB144</f>
        <v/>
      </c>
      <c r="P143" s="6" t="str">
        <f>'ادخال البيانات'!BC144</f>
        <v/>
      </c>
      <c r="Q143" s="6" t="str">
        <f>'ادخال البيانات'!BD144</f>
        <v/>
      </c>
      <c r="R143" s="6" t="str">
        <f>'ادخال البيانات'!BE144</f>
        <v/>
      </c>
      <c r="S143" s="6" t="str">
        <f>'ادخال البيانات'!BF144</f>
        <v/>
      </c>
      <c r="T143" s="6" t="str">
        <f>'ادخال البيانات'!BG144</f>
        <v/>
      </c>
      <c r="U143" s="6" t="str">
        <f>'ادخال البيانات'!BH144</f>
        <v/>
      </c>
      <c r="V143" s="183" t="str">
        <f>'ادخال البيانات'!BI144</f>
        <v/>
      </c>
      <c r="W143" s="191">
        <f t="shared" si="15"/>
        <v>0</v>
      </c>
    </row>
  </sheetData>
  <mergeCells count="16">
    <mergeCell ref="BU3:BX3"/>
    <mergeCell ref="BX5:BY5"/>
    <mergeCell ref="BT5:BU5"/>
    <mergeCell ref="G2:P2"/>
    <mergeCell ref="R2:U2"/>
    <mergeCell ref="Y3:AC3"/>
    <mergeCell ref="AA4:AA5"/>
    <mergeCell ref="AB4:AB5"/>
    <mergeCell ref="AC4:AC5"/>
    <mergeCell ref="BI4:BK4"/>
    <mergeCell ref="BP30:BS30"/>
    <mergeCell ref="B4:B5"/>
    <mergeCell ref="C4:V5"/>
    <mergeCell ref="W4:W5"/>
    <mergeCell ref="Y4:Y5"/>
    <mergeCell ref="Z4:Z5"/>
  </mergeCells>
  <phoneticPr fontId="47" type="noConversion"/>
  <conditionalFormatting sqref="BM6:BM2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{3A9E0E4A-D9A5-4A98-BCC6-9223DFACE741}</x14:id>
        </ext>
      </extLst>
    </cfRule>
  </conditionalFormatting>
  <conditionalFormatting sqref="BN6:BN25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{8D3F34BE-448F-46B7-B70F-A12CB6EDA083}</x14:id>
        </ext>
      </extLst>
    </cfRule>
  </conditionalFormatting>
  <conditionalFormatting sqref="BQ6:BQ2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{580C5954-3BF9-4FA5-AD0A-F48FDB1356BF}</x14:id>
        </ext>
      </extLst>
    </cfRule>
  </conditionalFormatting>
  <conditionalFormatting sqref="BR6:BR25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{E3D47503-DF4C-4A33-A01C-277A9E4BFDFB}</x14:id>
        </ext>
      </extLst>
    </cfRule>
  </conditionalFormatting>
  <conditionalFormatting sqref="W1:W1048576">
    <cfRule type="cellIs" dxfId="24" priority="7" operator="greaterThan">
      <formula>#REF!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9E0E4A-D9A5-4A98-BCC6-9223DFACE74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BM6:BM25</xm:sqref>
        </x14:conditionalFormatting>
        <x14:conditionalFormatting xmlns:xm="http://schemas.microsoft.com/office/excel/2006/main">
          <x14:cfRule type="dataBar" id="{8D3F34BE-448F-46B7-B70F-A12CB6EDA083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BN6:BN25</xm:sqref>
        </x14:conditionalFormatting>
        <x14:conditionalFormatting xmlns:xm="http://schemas.microsoft.com/office/excel/2006/main">
          <x14:cfRule type="dataBar" id="{580C5954-3BF9-4FA5-AD0A-F48FDB1356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BQ6:BQ25</xm:sqref>
        </x14:conditionalFormatting>
        <x14:conditionalFormatting xmlns:xm="http://schemas.microsoft.com/office/excel/2006/main">
          <x14:cfRule type="dataBar" id="{E3D47503-DF4C-4A33-A01C-277A9E4BFDFB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BR6:BR25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ورقة19">
    <tabColor theme="8"/>
  </sheetPr>
  <dimension ref="B1:ER40"/>
  <sheetViews>
    <sheetView rightToLeft="1" topLeftCell="F1" workbookViewId="0">
      <selection activeCell="G5" sqref="G5"/>
    </sheetView>
  </sheetViews>
  <sheetFormatPr defaultColWidth="0" defaultRowHeight="15" zeroHeight="1" x14ac:dyDescent="0.2"/>
  <cols>
    <col min="1" max="1" width="9.01171875" hidden="1" customWidth="1"/>
    <col min="2" max="2" width="5.24609375" style="4" hidden="1" customWidth="1"/>
    <col min="3" max="3" width="58.11328125" style="297" hidden="1" customWidth="1"/>
    <col min="4" max="4" width="10.35546875" hidden="1" customWidth="1"/>
    <col min="5" max="5" width="10.76171875" hidden="1" customWidth="1"/>
    <col min="6" max="6" width="20.84765625" customWidth="1"/>
    <col min="7" max="7" width="30.1328125" customWidth="1"/>
    <col min="8" max="8" width="23.5390625" customWidth="1"/>
    <col min="9" max="9" width="57.171875" style="297" customWidth="1"/>
    <col min="10" max="10" width="30.66796875" customWidth="1"/>
    <col min="11" max="23" width="10.625" hidden="1" customWidth="1"/>
    <col min="24" max="32" width="30.66796875" hidden="1" customWidth="1"/>
    <col min="33" max="16384" width="9.01171875" hidden="1"/>
  </cols>
  <sheetData>
    <row r="1" spans="2:148" ht="15.75" thickBot="1" x14ac:dyDescent="0.25"/>
    <row r="2" spans="2:148" ht="29.25" customHeight="1" thickBot="1" x14ac:dyDescent="0.25">
      <c r="F2" s="512" t="s">
        <v>310</v>
      </c>
      <c r="G2" s="513"/>
      <c r="H2" s="513"/>
      <c r="I2" s="514"/>
    </row>
    <row r="3" spans="2:148" x14ac:dyDescent="0.2"/>
    <row r="4" spans="2:148" s="277" customFormat="1" ht="21.75" customHeight="1" x14ac:dyDescent="0.2">
      <c r="B4" s="51" t="str">
        <f>'الترتيب حسب الفقرات'!B5</f>
        <v>م</v>
      </c>
      <c r="C4" s="389" t="s">
        <v>247</v>
      </c>
      <c r="G4" s="299" t="s">
        <v>248</v>
      </c>
      <c r="H4" s="321" t="s">
        <v>249</v>
      </c>
      <c r="I4" s="300" t="s">
        <v>251</v>
      </c>
    </row>
    <row r="5" spans="2:148" x14ac:dyDescent="0.2">
      <c r="B5" s="4">
        <f>'الترتيب حسب الفقرات'!B6</f>
        <v>1</v>
      </c>
      <c r="C5" s="297">
        <f>'المهارت المستهدفة'!BI6</f>
        <v>0</v>
      </c>
      <c r="F5" s="298" t="s">
        <v>250</v>
      </c>
      <c r="G5" s="390" t="s">
        <v>309</v>
      </c>
      <c r="H5" s="6" t="e">
        <f>HLOOKUP($G$5,$K$5:$ER$25,2,0)</f>
        <v>#N/A</v>
      </c>
      <c r="I5" s="311" t="str">
        <f>IFERROR(VLOOKUP(H5,$B$5:$C$24,2,0),"")</f>
        <v/>
      </c>
      <c r="K5" t="str">
        <f t="array" ref="K5:ER25">TRANSPOSE('الفقرات الضعيفة'!B6:V143)</f>
        <v/>
      </c>
      <c r="L5" t="str">
        <v/>
      </c>
      <c r="M5" t="str">
        <v/>
      </c>
      <c r="N5" t="str">
        <v/>
      </c>
      <c r="O5" t="str">
        <v/>
      </c>
      <c r="P5" t="str">
        <v/>
      </c>
      <c r="Q5" t="str">
        <v/>
      </c>
      <c r="R5" t="str">
        <v/>
      </c>
      <c r="S5" t="str">
        <v/>
      </c>
      <c r="T5" t="str">
        <v/>
      </c>
      <c r="U5" t="str">
        <v/>
      </c>
      <c r="V5" t="str">
        <v/>
      </c>
      <c r="W5" t="str">
        <v/>
      </c>
      <c r="X5" t="str">
        <v/>
      </c>
      <c r="Y5" t="str">
        <v/>
      </c>
      <c r="Z5" t="str">
        <v/>
      </c>
      <c r="AA5" t="str">
        <v/>
      </c>
      <c r="AB5" t="str">
        <v/>
      </c>
      <c r="AC5" t="str">
        <v/>
      </c>
      <c r="AD5" t="str">
        <v/>
      </c>
      <c r="AE5" t="str">
        <v/>
      </c>
      <c r="AF5" t="str">
        <v/>
      </c>
      <c r="AG5" t="str">
        <v/>
      </c>
      <c r="AH5" t="str">
        <v/>
      </c>
      <c r="AI5" t="str">
        <v/>
      </c>
      <c r="AJ5" t="str">
        <v/>
      </c>
      <c r="AK5" t="str">
        <v/>
      </c>
      <c r="AL5" t="str">
        <v/>
      </c>
      <c r="AM5" t="str">
        <v/>
      </c>
      <c r="AN5" t="str">
        <v/>
      </c>
      <c r="AO5" t="str">
        <v/>
      </c>
      <c r="AP5" t="str">
        <v/>
      </c>
      <c r="AQ5" t="str">
        <v/>
      </c>
      <c r="AR5" t="str">
        <v/>
      </c>
      <c r="AS5" t="str">
        <v/>
      </c>
      <c r="AT5" t="str">
        <v/>
      </c>
      <c r="AU5" t="str">
        <v/>
      </c>
      <c r="AV5" t="str">
        <v/>
      </c>
      <c r="AW5" t="str">
        <v/>
      </c>
      <c r="AX5" t="str">
        <v/>
      </c>
      <c r="AY5" t="str">
        <v/>
      </c>
      <c r="AZ5" t="str">
        <v/>
      </c>
      <c r="BA5" t="str">
        <v/>
      </c>
      <c r="BB5" t="str">
        <v/>
      </c>
      <c r="BC5" t="str">
        <v/>
      </c>
      <c r="BD5" t="str">
        <v/>
      </c>
      <c r="BE5" t="str">
        <v/>
      </c>
      <c r="BF5" t="str">
        <v/>
      </c>
      <c r="BG5" t="str">
        <v/>
      </c>
      <c r="BH5" t="str">
        <v/>
      </c>
      <c r="BI5" t="str">
        <v/>
      </c>
      <c r="BJ5" t="str">
        <v/>
      </c>
      <c r="BK5" t="str">
        <v/>
      </c>
      <c r="BL5" t="str">
        <v/>
      </c>
      <c r="BM5" t="str">
        <v/>
      </c>
      <c r="BN5" t="str">
        <v/>
      </c>
      <c r="BO5" t="str">
        <v/>
      </c>
      <c r="BP5" t="str">
        <v/>
      </c>
      <c r="BQ5" t="str">
        <v/>
      </c>
      <c r="BR5" t="str">
        <v/>
      </c>
      <c r="BS5" t="str">
        <v/>
      </c>
      <c r="BT5" t="str">
        <v/>
      </c>
      <c r="BU5" t="str">
        <v/>
      </c>
      <c r="BV5" t="str">
        <v/>
      </c>
      <c r="BW5" t="str">
        <v/>
      </c>
      <c r="BX5" t="str">
        <v/>
      </c>
      <c r="BY5" t="str">
        <v/>
      </c>
      <c r="BZ5" t="str">
        <v/>
      </c>
      <c r="CA5" t="str">
        <v/>
      </c>
      <c r="CB5" t="str">
        <v/>
      </c>
      <c r="CC5" t="str">
        <v/>
      </c>
      <c r="CD5" t="str">
        <v/>
      </c>
      <c r="CE5" t="str">
        <v/>
      </c>
      <c r="CF5" t="str">
        <v/>
      </c>
      <c r="CG5" t="str">
        <v/>
      </c>
      <c r="CH5" t="str">
        <v/>
      </c>
      <c r="CI5" t="str">
        <v/>
      </c>
      <c r="CJ5" t="str">
        <v/>
      </c>
      <c r="CK5" t="str">
        <v/>
      </c>
      <c r="CL5" t="str">
        <v/>
      </c>
      <c r="CM5" t="str">
        <v/>
      </c>
      <c r="CN5" t="str">
        <v/>
      </c>
      <c r="CO5" t="str">
        <v/>
      </c>
      <c r="CP5" t="str">
        <v/>
      </c>
      <c r="CQ5" t="str">
        <v/>
      </c>
      <c r="CR5" t="str">
        <v/>
      </c>
      <c r="CS5" t="str">
        <v/>
      </c>
      <c r="CT5" t="str">
        <v/>
      </c>
      <c r="CU5" t="str">
        <v/>
      </c>
      <c r="CV5" t="str">
        <v/>
      </c>
      <c r="CW5" t="str">
        <v/>
      </c>
      <c r="CX5" t="str">
        <v/>
      </c>
      <c r="CY5" t="str">
        <v/>
      </c>
      <c r="CZ5" t="str">
        <v/>
      </c>
      <c r="DA5" t="str">
        <v/>
      </c>
      <c r="DB5" t="str">
        <v/>
      </c>
      <c r="DC5" t="str">
        <v/>
      </c>
      <c r="DD5" t="str">
        <v/>
      </c>
      <c r="DE5" t="str">
        <v/>
      </c>
      <c r="DF5" t="str">
        <v/>
      </c>
      <c r="DG5" t="str">
        <v/>
      </c>
      <c r="DH5" t="str">
        <v/>
      </c>
      <c r="DI5" t="str">
        <v/>
      </c>
      <c r="DJ5" t="str">
        <v/>
      </c>
      <c r="DK5" t="str">
        <v/>
      </c>
      <c r="DL5" t="str">
        <v/>
      </c>
      <c r="DM5" t="str">
        <v/>
      </c>
      <c r="DN5" t="str">
        <v/>
      </c>
      <c r="DO5" t="str">
        <v/>
      </c>
      <c r="DP5" t="str">
        <v/>
      </c>
      <c r="DQ5" t="str">
        <v/>
      </c>
      <c r="DR5" t="str">
        <v/>
      </c>
      <c r="DS5" t="str">
        <v/>
      </c>
      <c r="DT5" t="str">
        <v/>
      </c>
      <c r="DU5" t="str">
        <v/>
      </c>
      <c r="DV5" t="str">
        <v/>
      </c>
      <c r="DW5" t="str">
        <v/>
      </c>
      <c r="DX5" t="str">
        <v/>
      </c>
      <c r="DY5" t="str">
        <v/>
      </c>
      <c r="DZ5" t="str">
        <v/>
      </c>
      <c r="EA5" t="str">
        <v/>
      </c>
      <c r="EB5" t="str">
        <v/>
      </c>
      <c r="EC5" t="str">
        <v/>
      </c>
      <c r="ED5" t="str">
        <v/>
      </c>
      <c r="EE5" t="str">
        <v/>
      </c>
      <c r="EF5" t="str">
        <v/>
      </c>
      <c r="EG5" t="str">
        <v/>
      </c>
      <c r="EH5" t="str">
        <v/>
      </c>
      <c r="EI5" t="str">
        <v/>
      </c>
      <c r="EJ5" t="str">
        <v/>
      </c>
      <c r="EK5" t="str">
        <v/>
      </c>
      <c r="EL5" t="str">
        <v/>
      </c>
      <c r="EM5" t="str">
        <v/>
      </c>
      <c r="EN5" t="str">
        <v/>
      </c>
      <c r="EO5" t="str">
        <v/>
      </c>
      <c r="EP5" t="str">
        <v/>
      </c>
      <c r="EQ5" t="str">
        <v/>
      </c>
      <c r="ER5" t="str">
        <v/>
      </c>
    </row>
    <row r="6" spans="2:148" x14ac:dyDescent="0.2">
      <c r="B6" s="4">
        <f>'الترتيب حسب الفقرات'!B7</f>
        <v>2</v>
      </c>
      <c r="C6" s="297">
        <f>'المهارت المستهدفة'!BI7</f>
        <v>0</v>
      </c>
      <c r="G6" s="4"/>
      <c r="H6" s="374" t="e">
        <f>HLOOKUP($G$5,$K$5:$ER$25,3,0)</f>
        <v>#N/A</v>
      </c>
      <c r="I6" s="311" t="str">
        <f t="shared" ref="I6:I27" si="0">IFERROR(VLOOKUP(H6,$B$5:$C$24,2,0),"")</f>
        <v/>
      </c>
      <c r="K6" t="str">
        <v/>
      </c>
      <c r="L6" t="str">
        <v/>
      </c>
      <c r="M6" t="str">
        <v/>
      </c>
      <c r="N6" t="str">
        <v/>
      </c>
      <c r="O6" t="str">
        <v/>
      </c>
      <c r="P6" t="str">
        <v/>
      </c>
      <c r="Q6" t="str">
        <v/>
      </c>
      <c r="R6" t="str">
        <v/>
      </c>
      <c r="S6" t="str">
        <v/>
      </c>
      <c r="T6" t="str">
        <v/>
      </c>
      <c r="U6" t="str">
        <v/>
      </c>
      <c r="V6" t="str">
        <v/>
      </c>
      <c r="W6" t="str">
        <v/>
      </c>
      <c r="X6" t="str">
        <v/>
      </c>
      <c r="Y6" t="str">
        <v/>
      </c>
      <c r="Z6" t="str">
        <v/>
      </c>
      <c r="AA6" t="str">
        <v/>
      </c>
      <c r="AB6" t="str">
        <v/>
      </c>
      <c r="AC6" t="str">
        <v/>
      </c>
      <c r="AD6" t="str">
        <v/>
      </c>
      <c r="AE6" t="str">
        <v/>
      </c>
      <c r="AF6" t="str">
        <v/>
      </c>
      <c r="AG6" t="str">
        <v/>
      </c>
      <c r="AH6" t="str">
        <v/>
      </c>
      <c r="AI6" t="str">
        <v/>
      </c>
      <c r="AJ6" t="str">
        <v/>
      </c>
      <c r="AK6" t="str">
        <v/>
      </c>
      <c r="AL6" t="str">
        <v/>
      </c>
      <c r="AM6" t="str">
        <v/>
      </c>
      <c r="AN6" t="str">
        <v/>
      </c>
      <c r="AO6" t="str">
        <v/>
      </c>
      <c r="AP6" t="str">
        <v/>
      </c>
      <c r="AQ6" t="str">
        <v/>
      </c>
      <c r="AR6" t="str">
        <v/>
      </c>
      <c r="AS6" t="str">
        <v/>
      </c>
      <c r="AT6" t="str">
        <v/>
      </c>
      <c r="AU6" t="str">
        <v/>
      </c>
      <c r="AV6" t="str">
        <v/>
      </c>
      <c r="AW6" t="str">
        <v/>
      </c>
      <c r="AX6" t="str">
        <v/>
      </c>
      <c r="AY6" t="str">
        <v/>
      </c>
      <c r="AZ6" t="str">
        <v/>
      </c>
      <c r="BA6" t="str">
        <v/>
      </c>
      <c r="BB6" t="str">
        <v/>
      </c>
      <c r="BC6" t="str">
        <v/>
      </c>
      <c r="BD6" t="str">
        <v/>
      </c>
      <c r="BE6" t="str">
        <v/>
      </c>
      <c r="BF6" t="str">
        <v/>
      </c>
      <c r="BG6" t="str">
        <v/>
      </c>
      <c r="BH6" t="str">
        <v/>
      </c>
      <c r="BI6" t="str">
        <v/>
      </c>
      <c r="BJ6" t="str">
        <v/>
      </c>
      <c r="BK6" t="str">
        <v/>
      </c>
      <c r="BL6" t="str">
        <v/>
      </c>
      <c r="BM6" t="str">
        <v/>
      </c>
      <c r="BN6" t="str">
        <v/>
      </c>
      <c r="BO6" t="str">
        <v/>
      </c>
      <c r="BP6" t="str">
        <v/>
      </c>
      <c r="BQ6" t="str">
        <v/>
      </c>
      <c r="BR6" t="str">
        <v/>
      </c>
      <c r="BS6" t="str">
        <v/>
      </c>
      <c r="BT6" t="str">
        <v/>
      </c>
      <c r="BU6" t="str">
        <v/>
      </c>
      <c r="BV6" t="str">
        <v/>
      </c>
      <c r="BW6" t="str">
        <v/>
      </c>
      <c r="BX6" t="str">
        <v/>
      </c>
      <c r="BY6" t="str">
        <v/>
      </c>
      <c r="BZ6" t="str">
        <v/>
      </c>
      <c r="CA6" t="str">
        <v/>
      </c>
      <c r="CB6" t="str">
        <v/>
      </c>
      <c r="CC6" t="str">
        <v/>
      </c>
      <c r="CD6" t="str">
        <v/>
      </c>
      <c r="CE6" t="str">
        <v/>
      </c>
      <c r="CF6" t="str">
        <v/>
      </c>
      <c r="CG6" t="str">
        <v/>
      </c>
      <c r="CH6" t="str">
        <v/>
      </c>
      <c r="CI6" t="str">
        <v/>
      </c>
      <c r="CJ6" t="str">
        <v/>
      </c>
      <c r="CK6" t="str">
        <v/>
      </c>
      <c r="CL6" t="str">
        <v/>
      </c>
      <c r="CM6" t="str">
        <v/>
      </c>
      <c r="CN6" t="str">
        <v/>
      </c>
      <c r="CO6" t="str">
        <v/>
      </c>
      <c r="CP6" t="str">
        <v/>
      </c>
      <c r="CQ6" t="str">
        <v/>
      </c>
      <c r="CR6" t="str">
        <v/>
      </c>
      <c r="CS6" t="str">
        <v/>
      </c>
      <c r="CT6" t="str">
        <v/>
      </c>
      <c r="CU6" t="str">
        <v/>
      </c>
      <c r="CV6" t="str">
        <v/>
      </c>
      <c r="CW6" t="str">
        <v/>
      </c>
      <c r="CX6" t="str">
        <v/>
      </c>
      <c r="CY6" t="str">
        <v/>
      </c>
      <c r="CZ6" t="str">
        <v/>
      </c>
      <c r="DA6" t="str">
        <v/>
      </c>
      <c r="DB6" t="str">
        <v/>
      </c>
      <c r="DC6" t="str">
        <v/>
      </c>
      <c r="DD6" t="str">
        <v/>
      </c>
      <c r="DE6" t="str">
        <v/>
      </c>
      <c r="DF6" t="str">
        <v/>
      </c>
      <c r="DG6" t="str">
        <v/>
      </c>
      <c r="DH6" t="str">
        <v/>
      </c>
      <c r="DI6" t="str">
        <v/>
      </c>
      <c r="DJ6" t="str">
        <v/>
      </c>
      <c r="DK6" t="str">
        <v/>
      </c>
      <c r="DL6" t="str">
        <v/>
      </c>
      <c r="DM6" t="str">
        <v/>
      </c>
      <c r="DN6" t="str">
        <v/>
      </c>
      <c r="DO6" t="str">
        <v/>
      </c>
      <c r="DP6" t="str">
        <v/>
      </c>
      <c r="DQ6" t="str">
        <v/>
      </c>
      <c r="DR6" t="str">
        <v/>
      </c>
      <c r="DS6" t="str">
        <v/>
      </c>
      <c r="DT6" t="str">
        <v/>
      </c>
      <c r="DU6" t="str">
        <v/>
      </c>
      <c r="DV6" t="str">
        <v/>
      </c>
      <c r="DW6" t="str">
        <v/>
      </c>
      <c r="DX6" t="str">
        <v/>
      </c>
      <c r="DY6" t="str">
        <v/>
      </c>
      <c r="DZ6" t="str">
        <v/>
      </c>
      <c r="EA6" t="str">
        <v/>
      </c>
      <c r="EB6" t="str">
        <v/>
      </c>
      <c r="EC6" t="str">
        <v/>
      </c>
      <c r="ED6" t="str">
        <v/>
      </c>
      <c r="EE6" t="str">
        <v/>
      </c>
      <c r="EF6" t="str">
        <v/>
      </c>
      <c r="EG6" t="str">
        <v/>
      </c>
      <c r="EH6" t="str">
        <v/>
      </c>
      <c r="EI6" t="str">
        <v/>
      </c>
      <c r="EJ6" t="str">
        <v/>
      </c>
      <c r="EK6" t="str">
        <v/>
      </c>
      <c r="EL6" t="str">
        <v/>
      </c>
      <c r="EM6" t="str">
        <v/>
      </c>
      <c r="EN6" t="str">
        <v/>
      </c>
      <c r="EO6" t="str">
        <v/>
      </c>
      <c r="EP6" t="str">
        <v/>
      </c>
      <c r="EQ6" t="str">
        <v/>
      </c>
      <c r="ER6" t="str">
        <v/>
      </c>
    </row>
    <row r="7" spans="2:148" x14ac:dyDescent="0.2">
      <c r="B7" s="4">
        <f>'الترتيب حسب الفقرات'!B8</f>
        <v>3</v>
      </c>
      <c r="C7" s="297">
        <f>'المهارت المستهدفة'!BI8</f>
        <v>0</v>
      </c>
      <c r="G7" s="4"/>
      <c r="H7" s="374" t="e">
        <f>HLOOKUP($G$5,$K$5:$ER$25,4,0)</f>
        <v>#N/A</v>
      </c>
      <c r="I7" s="311" t="str">
        <f t="shared" si="0"/>
        <v/>
      </c>
      <c r="K7" t="str">
        <v/>
      </c>
      <c r="L7" t="str">
        <v/>
      </c>
      <c r="M7" t="str">
        <v/>
      </c>
      <c r="N7" t="str">
        <v/>
      </c>
      <c r="O7" t="str">
        <v/>
      </c>
      <c r="P7" t="str">
        <v/>
      </c>
      <c r="Q7" t="str">
        <v/>
      </c>
      <c r="R7" t="str">
        <v/>
      </c>
      <c r="S7" t="str">
        <v/>
      </c>
      <c r="T7" t="str">
        <v/>
      </c>
      <c r="U7" t="str">
        <v/>
      </c>
      <c r="V7" t="str">
        <v/>
      </c>
      <c r="W7" t="str">
        <v/>
      </c>
      <c r="X7" t="str">
        <v/>
      </c>
      <c r="Y7" t="str">
        <v/>
      </c>
      <c r="Z7" t="str">
        <v/>
      </c>
      <c r="AA7" t="str">
        <v/>
      </c>
      <c r="AB7" t="str">
        <v/>
      </c>
      <c r="AC7" t="str">
        <v/>
      </c>
      <c r="AD7" t="str">
        <v/>
      </c>
      <c r="AE7" t="str">
        <v/>
      </c>
      <c r="AF7" t="str">
        <v/>
      </c>
      <c r="AG7" t="str">
        <v/>
      </c>
      <c r="AH7" t="str">
        <v/>
      </c>
      <c r="AI7" t="str">
        <v/>
      </c>
      <c r="AJ7" t="str">
        <v/>
      </c>
      <c r="AK7" t="str">
        <v/>
      </c>
      <c r="AL7" t="str">
        <v/>
      </c>
      <c r="AM7" t="str">
        <v/>
      </c>
      <c r="AN7" t="str">
        <v/>
      </c>
      <c r="AO7" t="str">
        <v/>
      </c>
      <c r="AP7" t="str">
        <v/>
      </c>
      <c r="AQ7" t="str">
        <v/>
      </c>
      <c r="AR7" t="str">
        <v/>
      </c>
      <c r="AS7" t="str">
        <v/>
      </c>
      <c r="AT7" t="str">
        <v/>
      </c>
      <c r="AU7" t="str">
        <v/>
      </c>
      <c r="AV7" t="str">
        <v/>
      </c>
      <c r="AW7" t="str">
        <v/>
      </c>
      <c r="AX7" t="str">
        <v/>
      </c>
      <c r="AY7" t="str">
        <v/>
      </c>
      <c r="AZ7" t="str">
        <v/>
      </c>
      <c r="BA7" t="str">
        <v/>
      </c>
      <c r="BB7" t="str">
        <v/>
      </c>
      <c r="BC7" t="str">
        <v/>
      </c>
      <c r="BD7" t="str">
        <v/>
      </c>
      <c r="BE7" t="str">
        <v/>
      </c>
      <c r="BF7" t="str">
        <v/>
      </c>
      <c r="BG7" t="str">
        <v/>
      </c>
      <c r="BH7" t="str">
        <v/>
      </c>
      <c r="BI7" t="str">
        <v/>
      </c>
      <c r="BJ7" t="str">
        <v/>
      </c>
      <c r="BK7" t="str">
        <v/>
      </c>
      <c r="BL7" t="str">
        <v/>
      </c>
      <c r="BM7" t="str">
        <v/>
      </c>
      <c r="BN7" t="str">
        <v/>
      </c>
      <c r="BO7" t="str">
        <v/>
      </c>
      <c r="BP7" t="str">
        <v/>
      </c>
      <c r="BQ7" t="str">
        <v/>
      </c>
      <c r="BR7" t="str">
        <v/>
      </c>
      <c r="BS7" t="str">
        <v/>
      </c>
      <c r="BT7" t="str">
        <v/>
      </c>
      <c r="BU7" t="str">
        <v/>
      </c>
      <c r="BV7" t="str">
        <v/>
      </c>
      <c r="BW7" t="str">
        <v/>
      </c>
      <c r="BX7" t="str">
        <v/>
      </c>
      <c r="BY7" t="str">
        <v/>
      </c>
      <c r="BZ7" t="str">
        <v/>
      </c>
      <c r="CA7" t="str">
        <v/>
      </c>
      <c r="CB7" t="str">
        <v/>
      </c>
      <c r="CC7" t="str">
        <v/>
      </c>
      <c r="CD7" t="str">
        <v/>
      </c>
      <c r="CE7" t="str">
        <v/>
      </c>
      <c r="CF7" t="str">
        <v/>
      </c>
      <c r="CG7" t="str">
        <v/>
      </c>
      <c r="CH7" t="str">
        <v/>
      </c>
      <c r="CI7" t="str">
        <v/>
      </c>
      <c r="CJ7" t="str">
        <v/>
      </c>
      <c r="CK7" t="str">
        <v/>
      </c>
      <c r="CL7" t="str">
        <v/>
      </c>
      <c r="CM7" t="str">
        <v/>
      </c>
      <c r="CN7" t="str">
        <v/>
      </c>
      <c r="CO7" t="str">
        <v/>
      </c>
      <c r="CP7" t="str">
        <v/>
      </c>
      <c r="CQ7" t="str">
        <v/>
      </c>
      <c r="CR7" t="str">
        <v/>
      </c>
      <c r="CS7" t="str">
        <v/>
      </c>
      <c r="CT7" t="str">
        <v/>
      </c>
      <c r="CU7" t="str">
        <v/>
      </c>
      <c r="CV7" t="str">
        <v/>
      </c>
      <c r="CW7" t="str">
        <v/>
      </c>
      <c r="CX7" t="str">
        <v/>
      </c>
      <c r="CY7" t="str">
        <v/>
      </c>
      <c r="CZ7" t="str">
        <v/>
      </c>
      <c r="DA7" t="str">
        <v/>
      </c>
      <c r="DB7" t="str">
        <v/>
      </c>
      <c r="DC7" t="str">
        <v/>
      </c>
      <c r="DD7" t="str">
        <v/>
      </c>
      <c r="DE7" t="str">
        <v/>
      </c>
      <c r="DF7" t="str">
        <v/>
      </c>
      <c r="DG7" t="str">
        <v/>
      </c>
      <c r="DH7" t="str">
        <v/>
      </c>
      <c r="DI7" t="str">
        <v/>
      </c>
      <c r="DJ7" t="str">
        <v/>
      </c>
      <c r="DK7" t="str">
        <v/>
      </c>
      <c r="DL7" t="str">
        <v/>
      </c>
      <c r="DM7" t="str">
        <v/>
      </c>
      <c r="DN7" t="str">
        <v/>
      </c>
      <c r="DO7" t="str">
        <v/>
      </c>
      <c r="DP7" t="str">
        <v/>
      </c>
      <c r="DQ7" t="str">
        <v/>
      </c>
      <c r="DR7" t="str">
        <v/>
      </c>
      <c r="DS7" t="str">
        <v/>
      </c>
      <c r="DT7" t="str">
        <v/>
      </c>
      <c r="DU7" t="str">
        <v/>
      </c>
      <c r="DV7" t="str">
        <v/>
      </c>
      <c r="DW7" t="str">
        <v/>
      </c>
      <c r="DX7" t="str">
        <v/>
      </c>
      <c r="DY7" t="str">
        <v/>
      </c>
      <c r="DZ7" t="str">
        <v/>
      </c>
      <c r="EA7" t="str">
        <v/>
      </c>
      <c r="EB7" t="str">
        <v/>
      </c>
      <c r="EC7" t="str">
        <v/>
      </c>
      <c r="ED7" t="str">
        <v/>
      </c>
      <c r="EE7" t="str">
        <v/>
      </c>
      <c r="EF7" t="str">
        <v/>
      </c>
      <c r="EG7" t="str">
        <v/>
      </c>
      <c r="EH7" t="str">
        <v/>
      </c>
      <c r="EI7" t="str">
        <v/>
      </c>
      <c r="EJ7" t="str">
        <v/>
      </c>
      <c r="EK7" t="str">
        <v/>
      </c>
      <c r="EL7" t="str">
        <v/>
      </c>
      <c r="EM7" t="str">
        <v/>
      </c>
      <c r="EN7" t="str">
        <v/>
      </c>
      <c r="EO7" t="str">
        <v/>
      </c>
      <c r="EP7" t="str">
        <v/>
      </c>
      <c r="EQ7" t="str">
        <v/>
      </c>
      <c r="ER7" t="str">
        <v/>
      </c>
    </row>
    <row r="8" spans="2:148" x14ac:dyDescent="0.2">
      <c r="B8" s="4">
        <f>'الترتيب حسب الفقرات'!B9</f>
        <v>4</v>
      </c>
      <c r="C8" s="297">
        <f>'المهارت المستهدفة'!BI9</f>
        <v>0</v>
      </c>
      <c r="G8" s="4"/>
      <c r="H8" s="374" t="e">
        <f>HLOOKUP($G$5,$K$5:$ER$25,5,0)</f>
        <v>#N/A</v>
      </c>
      <c r="I8" s="311" t="str">
        <f t="shared" si="0"/>
        <v/>
      </c>
      <c r="K8" t="str">
        <v/>
      </c>
      <c r="L8" t="str">
        <v/>
      </c>
      <c r="M8" t="str">
        <v/>
      </c>
      <c r="N8" t="str">
        <v/>
      </c>
      <c r="O8" t="str">
        <v/>
      </c>
      <c r="P8" t="str">
        <v/>
      </c>
      <c r="Q8" t="str">
        <v/>
      </c>
      <c r="R8" t="str">
        <v/>
      </c>
      <c r="S8" t="str">
        <v/>
      </c>
      <c r="T8" t="str">
        <v/>
      </c>
      <c r="U8" t="str">
        <v/>
      </c>
      <c r="V8" t="str">
        <v/>
      </c>
      <c r="W8" t="str">
        <v/>
      </c>
      <c r="X8" t="str">
        <v/>
      </c>
      <c r="Y8" t="str">
        <v/>
      </c>
      <c r="Z8" t="str">
        <v/>
      </c>
      <c r="AA8" t="str">
        <v/>
      </c>
      <c r="AB8" t="str">
        <v/>
      </c>
      <c r="AC8" t="str">
        <v/>
      </c>
      <c r="AD8" t="str">
        <v/>
      </c>
      <c r="AE8" t="str">
        <v/>
      </c>
      <c r="AF8" t="str">
        <v/>
      </c>
      <c r="AG8" t="str">
        <v/>
      </c>
      <c r="AH8" t="str">
        <v/>
      </c>
      <c r="AI8" t="str">
        <v/>
      </c>
      <c r="AJ8" t="str">
        <v/>
      </c>
      <c r="AK8" t="str">
        <v/>
      </c>
      <c r="AL8" t="str">
        <v/>
      </c>
      <c r="AM8" t="str">
        <v/>
      </c>
      <c r="AN8" t="str">
        <v/>
      </c>
      <c r="AO8" t="str">
        <v/>
      </c>
      <c r="AP8" t="str">
        <v/>
      </c>
      <c r="AQ8" t="str">
        <v/>
      </c>
      <c r="AR8" t="str">
        <v/>
      </c>
      <c r="AS8" t="str">
        <v/>
      </c>
      <c r="AT8" t="str">
        <v/>
      </c>
      <c r="AU8" t="str">
        <v/>
      </c>
      <c r="AV8" t="str">
        <v/>
      </c>
      <c r="AW8" t="str">
        <v/>
      </c>
      <c r="AX8" t="str">
        <v/>
      </c>
      <c r="AY8" t="str">
        <v/>
      </c>
      <c r="AZ8" t="str">
        <v/>
      </c>
      <c r="BA8" t="str">
        <v/>
      </c>
      <c r="BB8" t="str">
        <v/>
      </c>
      <c r="BC8" t="str">
        <v/>
      </c>
      <c r="BD8" t="str">
        <v/>
      </c>
      <c r="BE8" t="str">
        <v/>
      </c>
      <c r="BF8" t="str">
        <v/>
      </c>
      <c r="BG8" t="str">
        <v/>
      </c>
      <c r="BH8" t="str">
        <v/>
      </c>
      <c r="BI8" t="str">
        <v/>
      </c>
      <c r="BJ8" t="str">
        <v/>
      </c>
      <c r="BK8" t="str">
        <v/>
      </c>
      <c r="BL8" t="str">
        <v/>
      </c>
      <c r="BM8" t="str">
        <v/>
      </c>
      <c r="BN8" t="str">
        <v/>
      </c>
      <c r="BO8" t="str">
        <v/>
      </c>
      <c r="BP8" t="str">
        <v/>
      </c>
      <c r="BQ8" t="str">
        <v/>
      </c>
      <c r="BR8" t="str">
        <v/>
      </c>
      <c r="BS8" t="str">
        <v/>
      </c>
      <c r="BT8" t="str">
        <v/>
      </c>
      <c r="BU8" t="str">
        <v/>
      </c>
      <c r="BV8" t="str">
        <v/>
      </c>
      <c r="BW8" t="str">
        <v/>
      </c>
      <c r="BX8" t="str">
        <v/>
      </c>
      <c r="BY8" t="str">
        <v/>
      </c>
      <c r="BZ8" t="str">
        <v/>
      </c>
      <c r="CA8" t="str">
        <v/>
      </c>
      <c r="CB8" t="str">
        <v/>
      </c>
      <c r="CC8" t="str">
        <v/>
      </c>
      <c r="CD8" t="str">
        <v/>
      </c>
      <c r="CE8" t="str">
        <v/>
      </c>
      <c r="CF8" t="str">
        <v/>
      </c>
      <c r="CG8" t="str">
        <v/>
      </c>
      <c r="CH8" t="str">
        <v/>
      </c>
      <c r="CI8" t="str">
        <v/>
      </c>
      <c r="CJ8" t="str">
        <v/>
      </c>
      <c r="CK8" t="str">
        <v/>
      </c>
      <c r="CL8" t="str">
        <v/>
      </c>
      <c r="CM8" t="str">
        <v/>
      </c>
      <c r="CN8" t="str">
        <v/>
      </c>
      <c r="CO8" t="str">
        <v/>
      </c>
      <c r="CP8" t="str">
        <v/>
      </c>
      <c r="CQ8" t="str">
        <v/>
      </c>
      <c r="CR8" t="str">
        <v/>
      </c>
      <c r="CS8" t="str">
        <v/>
      </c>
      <c r="CT8" t="str">
        <v/>
      </c>
      <c r="CU8" t="str">
        <v/>
      </c>
      <c r="CV8" t="str">
        <v/>
      </c>
      <c r="CW8" t="str">
        <v/>
      </c>
      <c r="CX8" t="str">
        <v/>
      </c>
      <c r="CY8" t="str">
        <v/>
      </c>
      <c r="CZ8" t="str">
        <v/>
      </c>
      <c r="DA8" t="str">
        <v/>
      </c>
      <c r="DB8" t="str">
        <v/>
      </c>
      <c r="DC8" t="str">
        <v/>
      </c>
      <c r="DD8" t="str">
        <v/>
      </c>
      <c r="DE8" t="str">
        <v/>
      </c>
      <c r="DF8" t="str">
        <v/>
      </c>
      <c r="DG8" t="str">
        <v/>
      </c>
      <c r="DH8" t="str">
        <v/>
      </c>
      <c r="DI8" t="str">
        <v/>
      </c>
      <c r="DJ8" t="str">
        <v/>
      </c>
      <c r="DK8" t="str">
        <v/>
      </c>
      <c r="DL8" t="str">
        <v/>
      </c>
      <c r="DM8" t="str">
        <v/>
      </c>
      <c r="DN8" t="str">
        <v/>
      </c>
      <c r="DO8" t="str">
        <v/>
      </c>
      <c r="DP8" t="str">
        <v/>
      </c>
      <c r="DQ8" t="str">
        <v/>
      </c>
      <c r="DR8" t="str">
        <v/>
      </c>
      <c r="DS8" t="str">
        <v/>
      </c>
      <c r="DT8" t="str">
        <v/>
      </c>
      <c r="DU8" t="str">
        <v/>
      </c>
      <c r="DV8" t="str">
        <v/>
      </c>
      <c r="DW8" t="str">
        <v/>
      </c>
      <c r="DX8" t="str">
        <v/>
      </c>
      <c r="DY8" t="str">
        <v/>
      </c>
      <c r="DZ8" t="str">
        <v/>
      </c>
      <c r="EA8" t="str">
        <v/>
      </c>
      <c r="EB8" t="str">
        <v/>
      </c>
      <c r="EC8" t="str">
        <v/>
      </c>
      <c r="ED8" t="str">
        <v/>
      </c>
      <c r="EE8" t="str">
        <v/>
      </c>
      <c r="EF8" t="str">
        <v/>
      </c>
      <c r="EG8" t="str">
        <v/>
      </c>
      <c r="EH8" t="str">
        <v/>
      </c>
      <c r="EI8" t="str">
        <v/>
      </c>
      <c r="EJ8" t="str">
        <v/>
      </c>
      <c r="EK8" t="str">
        <v/>
      </c>
      <c r="EL8" t="str">
        <v/>
      </c>
      <c r="EM8" t="str">
        <v/>
      </c>
      <c r="EN8" t="str">
        <v/>
      </c>
      <c r="EO8" t="str">
        <v/>
      </c>
      <c r="EP8" t="str">
        <v/>
      </c>
      <c r="EQ8" t="str">
        <v/>
      </c>
      <c r="ER8" t="str">
        <v/>
      </c>
    </row>
    <row r="9" spans="2:148" x14ac:dyDescent="0.2">
      <c r="B9" s="4">
        <f>'الترتيب حسب الفقرات'!B10</f>
        <v>5</v>
      </c>
      <c r="C9" s="297">
        <f>'المهارت المستهدفة'!BI10</f>
        <v>0</v>
      </c>
      <c r="G9" s="4"/>
      <c r="H9" s="374" t="e">
        <f>HLOOKUP($G$5,$K$5:$ER$25,6,0)</f>
        <v>#N/A</v>
      </c>
      <c r="I9" s="311" t="str">
        <f t="shared" si="0"/>
        <v/>
      </c>
      <c r="K9" t="str">
        <v/>
      </c>
      <c r="L9" t="str">
        <v/>
      </c>
      <c r="M9" t="str">
        <v/>
      </c>
      <c r="N9" t="str">
        <v/>
      </c>
      <c r="O9" t="str">
        <v/>
      </c>
      <c r="P9" t="str">
        <v/>
      </c>
      <c r="Q9" t="str">
        <v/>
      </c>
      <c r="R9" t="str">
        <v/>
      </c>
      <c r="S9" t="str">
        <v/>
      </c>
      <c r="T9" t="str">
        <v/>
      </c>
      <c r="U9" t="str">
        <v/>
      </c>
      <c r="V9" t="str">
        <v/>
      </c>
      <c r="W9" t="str">
        <v/>
      </c>
      <c r="X9" t="str">
        <v/>
      </c>
      <c r="Y9" t="str">
        <v/>
      </c>
      <c r="Z9" t="str">
        <v/>
      </c>
      <c r="AA9" t="str">
        <v/>
      </c>
      <c r="AB9" t="str">
        <v/>
      </c>
      <c r="AC9" t="str">
        <v/>
      </c>
      <c r="AD9" t="str">
        <v/>
      </c>
      <c r="AE9" t="str">
        <v/>
      </c>
      <c r="AF9" t="str">
        <v/>
      </c>
      <c r="AG9" t="str">
        <v/>
      </c>
      <c r="AH9" t="str">
        <v/>
      </c>
      <c r="AI9" t="str">
        <v/>
      </c>
      <c r="AJ9" t="str">
        <v/>
      </c>
      <c r="AK9" t="str">
        <v/>
      </c>
      <c r="AL9" t="str">
        <v/>
      </c>
      <c r="AM9" t="str">
        <v/>
      </c>
      <c r="AN9" t="str">
        <v/>
      </c>
      <c r="AO9" t="str">
        <v/>
      </c>
      <c r="AP9" t="str">
        <v/>
      </c>
      <c r="AQ9" t="str">
        <v/>
      </c>
      <c r="AR9" t="str">
        <v/>
      </c>
      <c r="AS9" t="str">
        <v/>
      </c>
      <c r="AT9" t="str">
        <v/>
      </c>
      <c r="AU9" t="str">
        <v/>
      </c>
      <c r="AV9" t="str">
        <v/>
      </c>
      <c r="AW9" t="str">
        <v/>
      </c>
      <c r="AX9" t="str">
        <v/>
      </c>
      <c r="AY9" t="str">
        <v/>
      </c>
      <c r="AZ9" t="str">
        <v/>
      </c>
      <c r="BA9" t="str">
        <v/>
      </c>
      <c r="BB9" t="str">
        <v/>
      </c>
      <c r="BC9" t="str">
        <v/>
      </c>
      <c r="BD9" t="str">
        <v/>
      </c>
      <c r="BE9" t="str">
        <v/>
      </c>
      <c r="BF9" t="str">
        <v/>
      </c>
      <c r="BG9" t="str">
        <v/>
      </c>
      <c r="BH9" t="str">
        <v/>
      </c>
      <c r="BI9" t="str">
        <v/>
      </c>
      <c r="BJ9" t="str">
        <v/>
      </c>
      <c r="BK9" t="str">
        <v/>
      </c>
      <c r="BL9" t="str">
        <v/>
      </c>
      <c r="BM9" t="str">
        <v/>
      </c>
      <c r="BN9" t="str">
        <v/>
      </c>
      <c r="BO9" t="str">
        <v/>
      </c>
      <c r="BP9" t="str">
        <v/>
      </c>
      <c r="BQ9" t="str">
        <v/>
      </c>
      <c r="BR9" t="str">
        <v/>
      </c>
      <c r="BS9" t="str">
        <v/>
      </c>
      <c r="BT9" t="str">
        <v/>
      </c>
      <c r="BU9" t="str">
        <v/>
      </c>
      <c r="BV9" t="str">
        <v/>
      </c>
      <c r="BW9" t="str">
        <v/>
      </c>
      <c r="BX9" t="str">
        <v/>
      </c>
      <c r="BY9" t="str">
        <v/>
      </c>
      <c r="BZ9" t="str">
        <v/>
      </c>
      <c r="CA9" t="str">
        <v/>
      </c>
      <c r="CB9" t="str">
        <v/>
      </c>
      <c r="CC9" t="str">
        <v/>
      </c>
      <c r="CD9" t="str">
        <v/>
      </c>
      <c r="CE9" t="str">
        <v/>
      </c>
      <c r="CF9" t="str">
        <v/>
      </c>
      <c r="CG9" t="str">
        <v/>
      </c>
      <c r="CH9" t="str">
        <v/>
      </c>
      <c r="CI9" t="str">
        <v/>
      </c>
      <c r="CJ9" t="str">
        <v/>
      </c>
      <c r="CK9" t="str">
        <v/>
      </c>
      <c r="CL9" t="str">
        <v/>
      </c>
      <c r="CM9" t="str">
        <v/>
      </c>
      <c r="CN9" t="str">
        <v/>
      </c>
      <c r="CO9" t="str">
        <v/>
      </c>
      <c r="CP9" t="str">
        <v/>
      </c>
      <c r="CQ9" t="str">
        <v/>
      </c>
      <c r="CR9" t="str">
        <v/>
      </c>
      <c r="CS9" t="str">
        <v/>
      </c>
      <c r="CT9" t="str">
        <v/>
      </c>
      <c r="CU9" t="str">
        <v/>
      </c>
      <c r="CV9" t="str">
        <v/>
      </c>
      <c r="CW9" t="str">
        <v/>
      </c>
      <c r="CX9" t="str">
        <v/>
      </c>
      <c r="CY9" t="str">
        <v/>
      </c>
      <c r="CZ9" t="str">
        <v/>
      </c>
      <c r="DA9" t="str">
        <v/>
      </c>
      <c r="DB9" t="str">
        <v/>
      </c>
      <c r="DC9" t="str">
        <v/>
      </c>
      <c r="DD9" t="str">
        <v/>
      </c>
      <c r="DE9" t="str">
        <v/>
      </c>
      <c r="DF9" t="str">
        <v/>
      </c>
      <c r="DG9" t="str">
        <v/>
      </c>
      <c r="DH9" t="str">
        <v/>
      </c>
      <c r="DI9" t="str">
        <v/>
      </c>
      <c r="DJ9" t="str">
        <v/>
      </c>
      <c r="DK9" t="str">
        <v/>
      </c>
      <c r="DL9" t="str">
        <v/>
      </c>
      <c r="DM9" t="str">
        <v/>
      </c>
      <c r="DN9" t="str">
        <v/>
      </c>
      <c r="DO9" t="str">
        <v/>
      </c>
      <c r="DP9" t="str">
        <v/>
      </c>
      <c r="DQ9" t="str">
        <v/>
      </c>
      <c r="DR9" t="str">
        <v/>
      </c>
      <c r="DS9" t="str">
        <v/>
      </c>
      <c r="DT9" t="str">
        <v/>
      </c>
      <c r="DU9" t="str">
        <v/>
      </c>
      <c r="DV9" t="str">
        <v/>
      </c>
      <c r="DW9" t="str">
        <v/>
      </c>
      <c r="DX9" t="str">
        <v/>
      </c>
      <c r="DY9" t="str">
        <v/>
      </c>
      <c r="DZ9" t="str">
        <v/>
      </c>
      <c r="EA9" t="str">
        <v/>
      </c>
      <c r="EB9" t="str">
        <v/>
      </c>
      <c r="EC9" t="str">
        <v/>
      </c>
      <c r="ED9" t="str">
        <v/>
      </c>
      <c r="EE9" t="str">
        <v/>
      </c>
      <c r="EF9" t="str">
        <v/>
      </c>
      <c r="EG9" t="str">
        <v/>
      </c>
      <c r="EH9" t="str">
        <v/>
      </c>
      <c r="EI9" t="str">
        <v/>
      </c>
      <c r="EJ9" t="str">
        <v/>
      </c>
      <c r="EK9" t="str">
        <v/>
      </c>
      <c r="EL9" t="str">
        <v/>
      </c>
      <c r="EM9" t="str">
        <v/>
      </c>
      <c r="EN9" t="str">
        <v/>
      </c>
      <c r="EO9" t="str">
        <v/>
      </c>
      <c r="EP9" t="str">
        <v/>
      </c>
      <c r="EQ9" t="str">
        <v/>
      </c>
      <c r="ER9" t="str">
        <v/>
      </c>
    </row>
    <row r="10" spans="2:148" x14ac:dyDescent="0.2">
      <c r="B10" s="4">
        <f>'الترتيب حسب الفقرات'!B11</f>
        <v>6</v>
      </c>
      <c r="C10" s="297">
        <f>'المهارت المستهدفة'!BI11</f>
        <v>0</v>
      </c>
      <c r="G10" s="4"/>
      <c r="H10" s="374" t="e">
        <f>HLOOKUP($G$5,$K$5:$ER$25,7,0)</f>
        <v>#N/A</v>
      </c>
      <c r="I10" s="311" t="str">
        <f t="shared" si="0"/>
        <v/>
      </c>
      <c r="K10" t="str">
        <v/>
      </c>
      <c r="L10" t="str">
        <v/>
      </c>
      <c r="M10" t="str">
        <v/>
      </c>
      <c r="N10" t="str">
        <v/>
      </c>
      <c r="O10" t="str">
        <v/>
      </c>
      <c r="P10" t="str">
        <v/>
      </c>
      <c r="Q10" t="str">
        <v/>
      </c>
      <c r="R10" t="str">
        <v/>
      </c>
      <c r="S10" t="str">
        <v/>
      </c>
      <c r="T10" t="str">
        <v/>
      </c>
      <c r="U10" t="str">
        <v/>
      </c>
      <c r="V10" t="str">
        <v/>
      </c>
      <c r="W10" t="str">
        <v/>
      </c>
      <c r="X10" t="str">
        <v/>
      </c>
      <c r="Y10" t="str">
        <v/>
      </c>
      <c r="Z10" t="str">
        <v/>
      </c>
      <c r="AA10" t="str">
        <v/>
      </c>
      <c r="AB10" t="str">
        <v/>
      </c>
      <c r="AC10" t="str">
        <v/>
      </c>
      <c r="AD10" t="str">
        <v/>
      </c>
      <c r="AE10" t="str">
        <v/>
      </c>
      <c r="AF10" t="str">
        <v/>
      </c>
      <c r="AG10" t="str">
        <v/>
      </c>
      <c r="AH10" t="str">
        <v/>
      </c>
      <c r="AI10" t="str">
        <v/>
      </c>
      <c r="AJ10" t="str">
        <v/>
      </c>
      <c r="AK10" t="str">
        <v/>
      </c>
      <c r="AL10" t="str">
        <v/>
      </c>
      <c r="AM10" t="str">
        <v/>
      </c>
      <c r="AN10" t="str">
        <v/>
      </c>
      <c r="AO10" t="str">
        <v/>
      </c>
      <c r="AP10" t="str">
        <v/>
      </c>
      <c r="AQ10" t="str">
        <v/>
      </c>
      <c r="AR10" t="str">
        <v/>
      </c>
      <c r="AS10" t="str">
        <v/>
      </c>
      <c r="AT10" t="str">
        <v/>
      </c>
      <c r="AU10" t="str">
        <v/>
      </c>
      <c r="AV10" t="str">
        <v/>
      </c>
      <c r="AW10" t="str">
        <v/>
      </c>
      <c r="AX10" t="str">
        <v/>
      </c>
      <c r="AY10" t="str">
        <v/>
      </c>
      <c r="AZ10" t="str">
        <v/>
      </c>
      <c r="BA10" t="str">
        <v/>
      </c>
      <c r="BB10" t="str">
        <v/>
      </c>
      <c r="BC10" t="str">
        <v/>
      </c>
      <c r="BD10" t="str">
        <v/>
      </c>
      <c r="BE10" t="str">
        <v/>
      </c>
      <c r="BF10" t="str">
        <v/>
      </c>
      <c r="BG10" t="str">
        <v/>
      </c>
      <c r="BH10" t="str">
        <v/>
      </c>
      <c r="BI10" t="str">
        <v/>
      </c>
      <c r="BJ10" t="str">
        <v/>
      </c>
      <c r="BK10" t="str">
        <v/>
      </c>
      <c r="BL10" t="str">
        <v/>
      </c>
      <c r="BM10" t="str">
        <v/>
      </c>
      <c r="BN10" t="str">
        <v/>
      </c>
      <c r="BO10" t="str">
        <v/>
      </c>
      <c r="BP10" t="str">
        <v/>
      </c>
      <c r="BQ10" t="str">
        <v/>
      </c>
      <c r="BR10" t="str">
        <v/>
      </c>
      <c r="BS10" t="str">
        <v/>
      </c>
      <c r="BT10" t="str">
        <v/>
      </c>
      <c r="BU10" t="str">
        <v/>
      </c>
      <c r="BV10" t="str">
        <v/>
      </c>
      <c r="BW10" t="str">
        <v/>
      </c>
      <c r="BX10" t="str">
        <v/>
      </c>
      <c r="BY10" t="str">
        <v/>
      </c>
      <c r="BZ10" t="str">
        <v/>
      </c>
      <c r="CA10" t="str">
        <v/>
      </c>
      <c r="CB10" t="str">
        <v/>
      </c>
      <c r="CC10" t="str">
        <v/>
      </c>
      <c r="CD10" t="str">
        <v/>
      </c>
      <c r="CE10" t="str">
        <v/>
      </c>
      <c r="CF10" t="str">
        <v/>
      </c>
      <c r="CG10" t="str">
        <v/>
      </c>
      <c r="CH10" t="str">
        <v/>
      </c>
      <c r="CI10" t="str">
        <v/>
      </c>
      <c r="CJ10" t="str">
        <v/>
      </c>
      <c r="CK10" t="str">
        <v/>
      </c>
      <c r="CL10" t="str">
        <v/>
      </c>
      <c r="CM10" t="str">
        <v/>
      </c>
      <c r="CN10" t="str">
        <v/>
      </c>
      <c r="CO10" t="str">
        <v/>
      </c>
      <c r="CP10" t="str">
        <v/>
      </c>
      <c r="CQ10" t="str">
        <v/>
      </c>
      <c r="CR10" t="str">
        <v/>
      </c>
      <c r="CS10" t="str">
        <v/>
      </c>
      <c r="CT10" t="str">
        <v/>
      </c>
      <c r="CU10" t="str">
        <v/>
      </c>
      <c r="CV10" t="str">
        <v/>
      </c>
      <c r="CW10" t="str">
        <v/>
      </c>
      <c r="CX10" t="str">
        <v/>
      </c>
      <c r="CY10" t="str">
        <v/>
      </c>
      <c r="CZ10" t="str">
        <v/>
      </c>
      <c r="DA10" t="str">
        <v/>
      </c>
      <c r="DB10" t="str">
        <v/>
      </c>
      <c r="DC10" t="str">
        <v/>
      </c>
      <c r="DD10" t="str">
        <v/>
      </c>
      <c r="DE10" t="str">
        <v/>
      </c>
      <c r="DF10" t="str">
        <v/>
      </c>
      <c r="DG10" t="str">
        <v/>
      </c>
      <c r="DH10" t="str">
        <v/>
      </c>
      <c r="DI10" t="str">
        <v/>
      </c>
      <c r="DJ10" t="str">
        <v/>
      </c>
      <c r="DK10" t="str">
        <v/>
      </c>
      <c r="DL10" t="str">
        <v/>
      </c>
      <c r="DM10" t="str">
        <v/>
      </c>
      <c r="DN10" t="str">
        <v/>
      </c>
      <c r="DO10" t="str">
        <v/>
      </c>
      <c r="DP10" t="str">
        <v/>
      </c>
      <c r="DQ10" t="str">
        <v/>
      </c>
      <c r="DR10" t="str">
        <v/>
      </c>
      <c r="DS10" t="str">
        <v/>
      </c>
      <c r="DT10" t="str">
        <v/>
      </c>
      <c r="DU10" t="str">
        <v/>
      </c>
      <c r="DV10" t="str">
        <v/>
      </c>
      <c r="DW10" t="str">
        <v/>
      </c>
      <c r="DX10" t="str">
        <v/>
      </c>
      <c r="DY10" t="str">
        <v/>
      </c>
      <c r="DZ10" t="str">
        <v/>
      </c>
      <c r="EA10" t="str">
        <v/>
      </c>
      <c r="EB10" t="str">
        <v/>
      </c>
      <c r="EC10" t="str">
        <v/>
      </c>
      <c r="ED10" t="str">
        <v/>
      </c>
      <c r="EE10" t="str">
        <v/>
      </c>
      <c r="EF10" t="str">
        <v/>
      </c>
      <c r="EG10" t="str">
        <v/>
      </c>
      <c r="EH10" t="str">
        <v/>
      </c>
      <c r="EI10" t="str">
        <v/>
      </c>
      <c r="EJ10" t="str">
        <v/>
      </c>
      <c r="EK10" t="str">
        <v/>
      </c>
      <c r="EL10" t="str">
        <v/>
      </c>
      <c r="EM10" t="str">
        <v/>
      </c>
      <c r="EN10" t="str">
        <v/>
      </c>
      <c r="EO10" t="str">
        <v/>
      </c>
      <c r="EP10" t="str">
        <v/>
      </c>
      <c r="EQ10" t="str">
        <v/>
      </c>
      <c r="ER10" t="str">
        <v/>
      </c>
    </row>
    <row r="11" spans="2:148" x14ac:dyDescent="0.2">
      <c r="B11" s="4">
        <f>'الترتيب حسب الفقرات'!B12</f>
        <v>7</v>
      </c>
      <c r="C11" s="297">
        <f>'المهارت المستهدفة'!BI12</f>
        <v>0</v>
      </c>
      <c r="G11" s="4"/>
      <c r="H11" s="6" t="e">
        <f>HLOOKUP($G$5,$K$5:$ER$25,8,0)</f>
        <v>#N/A</v>
      </c>
      <c r="I11" s="311" t="str">
        <f t="shared" si="0"/>
        <v/>
      </c>
      <c r="K11" t="str">
        <v/>
      </c>
      <c r="L11" t="str">
        <v/>
      </c>
      <c r="M11" t="str">
        <v/>
      </c>
      <c r="N11" t="str">
        <v/>
      </c>
      <c r="O11" t="str">
        <v/>
      </c>
      <c r="P11" t="str">
        <v/>
      </c>
      <c r="Q11" t="str">
        <v/>
      </c>
      <c r="R11" t="str">
        <v/>
      </c>
      <c r="S11" t="str">
        <v/>
      </c>
      <c r="T11" t="str">
        <v/>
      </c>
      <c r="U11" t="str">
        <v/>
      </c>
      <c r="V11" t="str">
        <v/>
      </c>
      <c r="W11" t="str">
        <v/>
      </c>
      <c r="X11" t="str">
        <v/>
      </c>
      <c r="Y11" t="str">
        <v/>
      </c>
      <c r="Z11" t="str">
        <v/>
      </c>
      <c r="AA11" t="str">
        <v/>
      </c>
      <c r="AB11" t="str">
        <v/>
      </c>
      <c r="AC11" t="str">
        <v/>
      </c>
      <c r="AD11" t="str">
        <v/>
      </c>
      <c r="AE11" t="str">
        <v/>
      </c>
      <c r="AF11" t="str">
        <v/>
      </c>
      <c r="AG11" t="str">
        <v/>
      </c>
      <c r="AH11" t="str">
        <v/>
      </c>
      <c r="AI11" t="str">
        <v/>
      </c>
      <c r="AJ11" t="str">
        <v/>
      </c>
      <c r="AK11" t="str">
        <v/>
      </c>
      <c r="AL11" t="str">
        <v/>
      </c>
      <c r="AM11" t="str">
        <v/>
      </c>
      <c r="AN11" t="str">
        <v/>
      </c>
      <c r="AO11" t="str">
        <v/>
      </c>
      <c r="AP11" t="str">
        <v/>
      </c>
      <c r="AQ11" t="str">
        <v/>
      </c>
      <c r="AR11" t="str">
        <v/>
      </c>
      <c r="AS11" t="str">
        <v/>
      </c>
      <c r="AT11" t="str">
        <v/>
      </c>
      <c r="AU11" t="str">
        <v/>
      </c>
      <c r="AV11" t="str">
        <v/>
      </c>
      <c r="AW11" t="str">
        <v/>
      </c>
      <c r="AX11" t="str">
        <v/>
      </c>
      <c r="AY11" t="str">
        <v/>
      </c>
      <c r="AZ11" t="str">
        <v/>
      </c>
      <c r="BA11" t="str">
        <v/>
      </c>
      <c r="BB11" t="str">
        <v/>
      </c>
      <c r="BC11" t="str">
        <v/>
      </c>
      <c r="BD11" t="str">
        <v/>
      </c>
      <c r="BE11" t="str">
        <v/>
      </c>
      <c r="BF11" t="str">
        <v/>
      </c>
      <c r="BG11" t="str">
        <v/>
      </c>
      <c r="BH11" t="str">
        <v/>
      </c>
      <c r="BI11" t="str">
        <v/>
      </c>
      <c r="BJ11" t="str">
        <v/>
      </c>
      <c r="BK11" t="str">
        <v/>
      </c>
      <c r="BL11" t="str">
        <v/>
      </c>
      <c r="BM11" t="str">
        <v/>
      </c>
      <c r="BN11" t="str">
        <v/>
      </c>
      <c r="BO11" t="str">
        <v/>
      </c>
      <c r="BP11" t="str">
        <v/>
      </c>
      <c r="BQ11" t="str">
        <v/>
      </c>
      <c r="BR11" t="str">
        <v/>
      </c>
      <c r="BS11" t="str">
        <v/>
      </c>
      <c r="BT11" t="str">
        <v/>
      </c>
      <c r="BU11" t="str">
        <v/>
      </c>
      <c r="BV11" t="str">
        <v/>
      </c>
      <c r="BW11" t="str">
        <v/>
      </c>
      <c r="BX11" t="str">
        <v/>
      </c>
      <c r="BY11" t="str">
        <v/>
      </c>
      <c r="BZ11" t="str">
        <v/>
      </c>
      <c r="CA11" t="str">
        <v/>
      </c>
      <c r="CB11" t="str">
        <v/>
      </c>
      <c r="CC11" t="str">
        <v/>
      </c>
      <c r="CD11" t="str">
        <v/>
      </c>
      <c r="CE11" t="str">
        <v/>
      </c>
      <c r="CF11" t="str">
        <v/>
      </c>
      <c r="CG11" t="str">
        <v/>
      </c>
      <c r="CH11" t="str">
        <v/>
      </c>
      <c r="CI11" t="str">
        <v/>
      </c>
      <c r="CJ11" t="str">
        <v/>
      </c>
      <c r="CK11" t="str">
        <v/>
      </c>
      <c r="CL11" t="str">
        <v/>
      </c>
      <c r="CM11" t="str">
        <v/>
      </c>
      <c r="CN11" t="str">
        <v/>
      </c>
      <c r="CO11" t="str">
        <v/>
      </c>
      <c r="CP11" t="str">
        <v/>
      </c>
      <c r="CQ11" t="str">
        <v/>
      </c>
      <c r="CR11" t="str">
        <v/>
      </c>
      <c r="CS11" t="str">
        <v/>
      </c>
      <c r="CT11" t="str">
        <v/>
      </c>
      <c r="CU11" t="str">
        <v/>
      </c>
      <c r="CV11" t="str">
        <v/>
      </c>
      <c r="CW11" t="str">
        <v/>
      </c>
      <c r="CX11" t="str">
        <v/>
      </c>
      <c r="CY11" t="str">
        <v/>
      </c>
      <c r="CZ11" t="str">
        <v/>
      </c>
      <c r="DA11" t="str">
        <v/>
      </c>
      <c r="DB11" t="str">
        <v/>
      </c>
      <c r="DC11" t="str">
        <v/>
      </c>
      <c r="DD11" t="str">
        <v/>
      </c>
      <c r="DE11" t="str">
        <v/>
      </c>
      <c r="DF11" t="str">
        <v/>
      </c>
      <c r="DG11" t="str">
        <v/>
      </c>
      <c r="DH11" t="str">
        <v/>
      </c>
      <c r="DI11" t="str">
        <v/>
      </c>
      <c r="DJ11" t="str">
        <v/>
      </c>
      <c r="DK11" t="str">
        <v/>
      </c>
      <c r="DL11" t="str">
        <v/>
      </c>
      <c r="DM11" t="str">
        <v/>
      </c>
      <c r="DN11" t="str">
        <v/>
      </c>
      <c r="DO11" t="str">
        <v/>
      </c>
      <c r="DP11" t="str">
        <v/>
      </c>
      <c r="DQ11" t="str">
        <v/>
      </c>
      <c r="DR11" t="str">
        <v/>
      </c>
      <c r="DS11" t="str">
        <v/>
      </c>
      <c r="DT11" t="str">
        <v/>
      </c>
      <c r="DU11" t="str">
        <v/>
      </c>
      <c r="DV11" t="str">
        <v/>
      </c>
      <c r="DW11" t="str">
        <v/>
      </c>
      <c r="DX11" t="str">
        <v/>
      </c>
      <c r="DY11" t="str">
        <v/>
      </c>
      <c r="DZ11" t="str">
        <v/>
      </c>
      <c r="EA11" t="str">
        <v/>
      </c>
      <c r="EB11" t="str">
        <v/>
      </c>
      <c r="EC11" t="str">
        <v/>
      </c>
      <c r="ED11" t="str">
        <v/>
      </c>
      <c r="EE11" t="str">
        <v/>
      </c>
      <c r="EF11" t="str">
        <v/>
      </c>
      <c r="EG11" t="str">
        <v/>
      </c>
      <c r="EH11" t="str">
        <v/>
      </c>
      <c r="EI11" t="str">
        <v/>
      </c>
      <c r="EJ11" t="str">
        <v/>
      </c>
      <c r="EK11" t="str">
        <v/>
      </c>
      <c r="EL11" t="str">
        <v/>
      </c>
      <c r="EM11" t="str">
        <v/>
      </c>
      <c r="EN11" t="str">
        <v/>
      </c>
      <c r="EO11" t="str">
        <v/>
      </c>
      <c r="EP11" t="str">
        <v/>
      </c>
      <c r="EQ11" t="str">
        <v/>
      </c>
      <c r="ER11" t="str">
        <v/>
      </c>
    </row>
    <row r="12" spans="2:148" x14ac:dyDescent="0.2">
      <c r="B12" s="4">
        <f>'الترتيب حسب الفقرات'!B13</f>
        <v>8</v>
      </c>
      <c r="C12" s="297">
        <f>'المهارت المستهدفة'!BI13</f>
        <v>0</v>
      </c>
      <c r="G12" s="4"/>
      <c r="H12" s="6" t="e">
        <f>HLOOKUP($G$5,$K$5:$ER$25,9,0)</f>
        <v>#N/A</v>
      </c>
      <c r="I12" s="311" t="str">
        <f t="shared" si="0"/>
        <v/>
      </c>
      <c r="K12" t="str">
        <v/>
      </c>
      <c r="L12" t="str">
        <v/>
      </c>
      <c r="M12" t="str">
        <v/>
      </c>
      <c r="N12" t="str">
        <v/>
      </c>
      <c r="O12" t="str">
        <v/>
      </c>
      <c r="P12" t="str">
        <v/>
      </c>
      <c r="Q12" t="str">
        <v/>
      </c>
      <c r="R12" t="str">
        <v/>
      </c>
      <c r="S12" t="str">
        <v/>
      </c>
      <c r="T12" t="str">
        <v/>
      </c>
      <c r="U12" t="str">
        <v/>
      </c>
      <c r="V12" t="str">
        <v/>
      </c>
      <c r="W12" t="str">
        <v/>
      </c>
      <c r="X12" t="str">
        <v/>
      </c>
      <c r="Y12" t="str">
        <v/>
      </c>
      <c r="Z12" t="str">
        <v/>
      </c>
      <c r="AA12" t="str">
        <v/>
      </c>
      <c r="AB12" t="str">
        <v/>
      </c>
      <c r="AC12" t="str">
        <v/>
      </c>
      <c r="AD12" t="str">
        <v/>
      </c>
      <c r="AE12" t="str">
        <v/>
      </c>
      <c r="AF12" t="str">
        <v/>
      </c>
      <c r="AG12" t="str">
        <v/>
      </c>
      <c r="AH12" t="str">
        <v/>
      </c>
      <c r="AI12" t="str">
        <v/>
      </c>
      <c r="AJ12" t="str">
        <v/>
      </c>
      <c r="AK12" t="str">
        <v/>
      </c>
      <c r="AL12" t="str">
        <v/>
      </c>
      <c r="AM12" t="str">
        <v/>
      </c>
      <c r="AN12" t="str">
        <v/>
      </c>
      <c r="AO12" t="str">
        <v/>
      </c>
      <c r="AP12" t="str">
        <v/>
      </c>
      <c r="AQ12" t="str">
        <v/>
      </c>
      <c r="AR12" t="str">
        <v/>
      </c>
      <c r="AS12" t="str">
        <v/>
      </c>
      <c r="AT12" t="str">
        <v/>
      </c>
      <c r="AU12" t="str">
        <v/>
      </c>
      <c r="AV12" t="str">
        <v/>
      </c>
      <c r="AW12" t="str">
        <v/>
      </c>
      <c r="AX12" t="str">
        <v/>
      </c>
      <c r="AY12" t="str">
        <v/>
      </c>
      <c r="AZ12" t="str">
        <v/>
      </c>
      <c r="BA12" t="str">
        <v/>
      </c>
      <c r="BB12" t="str">
        <v/>
      </c>
      <c r="BC12" t="str">
        <v/>
      </c>
      <c r="BD12" t="str">
        <v/>
      </c>
      <c r="BE12" t="str">
        <v/>
      </c>
      <c r="BF12" t="str">
        <v/>
      </c>
      <c r="BG12" t="str">
        <v/>
      </c>
      <c r="BH12" t="str">
        <v/>
      </c>
      <c r="BI12" t="str">
        <v/>
      </c>
      <c r="BJ12" t="str">
        <v/>
      </c>
      <c r="BK12" t="str">
        <v/>
      </c>
      <c r="BL12" t="str">
        <v/>
      </c>
      <c r="BM12" t="str">
        <v/>
      </c>
      <c r="BN12" t="str">
        <v/>
      </c>
      <c r="BO12" t="str">
        <v/>
      </c>
      <c r="BP12" t="str">
        <v/>
      </c>
      <c r="BQ12" t="str">
        <v/>
      </c>
      <c r="BR12" t="str">
        <v/>
      </c>
      <c r="BS12" t="str">
        <v/>
      </c>
      <c r="BT12" t="str">
        <v/>
      </c>
      <c r="BU12" t="str">
        <v/>
      </c>
      <c r="BV12" t="str">
        <v/>
      </c>
      <c r="BW12" t="str">
        <v/>
      </c>
      <c r="BX12" t="str">
        <v/>
      </c>
      <c r="BY12" t="str">
        <v/>
      </c>
      <c r="BZ12" t="str">
        <v/>
      </c>
      <c r="CA12" t="str">
        <v/>
      </c>
      <c r="CB12" t="str">
        <v/>
      </c>
      <c r="CC12" t="str">
        <v/>
      </c>
      <c r="CD12" t="str">
        <v/>
      </c>
      <c r="CE12" t="str">
        <v/>
      </c>
      <c r="CF12" t="str">
        <v/>
      </c>
      <c r="CG12" t="str">
        <v/>
      </c>
      <c r="CH12" t="str">
        <v/>
      </c>
      <c r="CI12" t="str">
        <v/>
      </c>
      <c r="CJ12" t="str">
        <v/>
      </c>
      <c r="CK12" t="str">
        <v/>
      </c>
      <c r="CL12" t="str">
        <v/>
      </c>
      <c r="CM12" t="str">
        <v/>
      </c>
      <c r="CN12" t="str">
        <v/>
      </c>
      <c r="CO12" t="str">
        <v/>
      </c>
      <c r="CP12" t="str">
        <v/>
      </c>
      <c r="CQ12" t="str">
        <v/>
      </c>
      <c r="CR12" t="str">
        <v/>
      </c>
      <c r="CS12" t="str">
        <v/>
      </c>
      <c r="CT12" t="str">
        <v/>
      </c>
      <c r="CU12" t="str">
        <v/>
      </c>
      <c r="CV12" t="str">
        <v/>
      </c>
      <c r="CW12" t="str">
        <v/>
      </c>
      <c r="CX12" t="str">
        <v/>
      </c>
      <c r="CY12" t="str">
        <v/>
      </c>
      <c r="CZ12" t="str">
        <v/>
      </c>
      <c r="DA12" t="str">
        <v/>
      </c>
      <c r="DB12" t="str">
        <v/>
      </c>
      <c r="DC12" t="str">
        <v/>
      </c>
      <c r="DD12" t="str">
        <v/>
      </c>
      <c r="DE12" t="str">
        <v/>
      </c>
      <c r="DF12" t="str">
        <v/>
      </c>
      <c r="DG12" t="str">
        <v/>
      </c>
      <c r="DH12" t="str">
        <v/>
      </c>
      <c r="DI12" t="str">
        <v/>
      </c>
      <c r="DJ12" t="str">
        <v/>
      </c>
      <c r="DK12" t="str">
        <v/>
      </c>
      <c r="DL12" t="str">
        <v/>
      </c>
      <c r="DM12" t="str">
        <v/>
      </c>
      <c r="DN12" t="str">
        <v/>
      </c>
      <c r="DO12" t="str">
        <v/>
      </c>
      <c r="DP12" t="str">
        <v/>
      </c>
      <c r="DQ12" t="str">
        <v/>
      </c>
      <c r="DR12" t="str">
        <v/>
      </c>
      <c r="DS12" t="str">
        <v/>
      </c>
      <c r="DT12" t="str">
        <v/>
      </c>
      <c r="DU12" t="str">
        <v/>
      </c>
      <c r="DV12" t="str">
        <v/>
      </c>
      <c r="DW12" t="str">
        <v/>
      </c>
      <c r="DX12" t="str">
        <v/>
      </c>
      <c r="DY12" t="str">
        <v/>
      </c>
      <c r="DZ12" t="str">
        <v/>
      </c>
      <c r="EA12" t="str">
        <v/>
      </c>
      <c r="EB12" t="str">
        <v/>
      </c>
      <c r="EC12" t="str">
        <v/>
      </c>
      <c r="ED12" t="str">
        <v/>
      </c>
      <c r="EE12" t="str">
        <v/>
      </c>
      <c r="EF12" t="str">
        <v/>
      </c>
      <c r="EG12" t="str">
        <v/>
      </c>
      <c r="EH12" t="str">
        <v/>
      </c>
      <c r="EI12" t="str">
        <v/>
      </c>
      <c r="EJ12" t="str">
        <v/>
      </c>
      <c r="EK12" t="str">
        <v/>
      </c>
      <c r="EL12" t="str">
        <v/>
      </c>
      <c r="EM12" t="str">
        <v/>
      </c>
      <c r="EN12" t="str">
        <v/>
      </c>
      <c r="EO12" t="str">
        <v/>
      </c>
      <c r="EP12" t="str">
        <v/>
      </c>
      <c r="EQ12" t="str">
        <v/>
      </c>
      <c r="ER12" t="str">
        <v/>
      </c>
    </row>
    <row r="13" spans="2:148" x14ac:dyDescent="0.2">
      <c r="B13" s="4">
        <f>'الترتيب حسب الفقرات'!B14</f>
        <v>9</v>
      </c>
      <c r="C13" s="297">
        <f>'المهارت المستهدفة'!BI14</f>
        <v>0</v>
      </c>
      <c r="G13" s="4"/>
      <c r="H13" s="6" t="e">
        <f>HLOOKUP($G$5,$K$5:$ER$25,10,0)</f>
        <v>#N/A</v>
      </c>
      <c r="I13" s="311" t="str">
        <f t="shared" si="0"/>
        <v/>
      </c>
      <c r="K13" t="str">
        <v/>
      </c>
      <c r="L13" t="str">
        <v/>
      </c>
      <c r="M13" t="str">
        <v/>
      </c>
      <c r="N13" t="str">
        <v/>
      </c>
      <c r="O13" t="str">
        <v/>
      </c>
      <c r="P13" t="str">
        <v/>
      </c>
      <c r="Q13" t="str">
        <v/>
      </c>
      <c r="R13" t="str">
        <v/>
      </c>
      <c r="S13" t="str">
        <v/>
      </c>
      <c r="T13" t="str">
        <v/>
      </c>
      <c r="U13" t="str">
        <v/>
      </c>
      <c r="V13" t="str">
        <v/>
      </c>
      <c r="W13" t="str">
        <v/>
      </c>
      <c r="X13" t="str">
        <v/>
      </c>
      <c r="Y13" t="str">
        <v/>
      </c>
      <c r="Z13" t="str">
        <v/>
      </c>
      <c r="AA13" t="str">
        <v/>
      </c>
      <c r="AB13" t="str">
        <v/>
      </c>
      <c r="AC13" t="str">
        <v/>
      </c>
      <c r="AD13" t="str">
        <v/>
      </c>
      <c r="AE13" t="str">
        <v/>
      </c>
      <c r="AF13" t="str">
        <v/>
      </c>
      <c r="AG13" t="str">
        <v/>
      </c>
      <c r="AH13" t="str">
        <v/>
      </c>
      <c r="AI13" t="str">
        <v/>
      </c>
      <c r="AJ13" t="str">
        <v/>
      </c>
      <c r="AK13" t="str">
        <v/>
      </c>
      <c r="AL13" t="str">
        <v/>
      </c>
      <c r="AM13" t="str">
        <v/>
      </c>
      <c r="AN13" t="str">
        <v/>
      </c>
      <c r="AO13" t="str">
        <v/>
      </c>
      <c r="AP13" t="str">
        <v/>
      </c>
      <c r="AQ13" t="str">
        <v/>
      </c>
      <c r="AR13" t="str">
        <v/>
      </c>
      <c r="AS13" t="str">
        <v/>
      </c>
      <c r="AT13" t="str">
        <v/>
      </c>
      <c r="AU13" t="str">
        <v/>
      </c>
      <c r="AV13" t="str">
        <v/>
      </c>
      <c r="AW13" t="str">
        <v/>
      </c>
      <c r="AX13" t="str">
        <v/>
      </c>
      <c r="AY13" t="str">
        <v/>
      </c>
      <c r="AZ13" t="str">
        <v/>
      </c>
      <c r="BA13" t="str">
        <v/>
      </c>
      <c r="BB13" t="str">
        <v/>
      </c>
      <c r="BC13" t="str">
        <v/>
      </c>
      <c r="BD13" t="str">
        <v/>
      </c>
      <c r="BE13" t="str">
        <v/>
      </c>
      <c r="BF13" t="str">
        <v/>
      </c>
      <c r="BG13" t="str">
        <v/>
      </c>
      <c r="BH13" t="str">
        <v/>
      </c>
      <c r="BI13" t="str">
        <v/>
      </c>
      <c r="BJ13" t="str">
        <v/>
      </c>
      <c r="BK13" t="str">
        <v/>
      </c>
      <c r="BL13" t="str">
        <v/>
      </c>
      <c r="BM13" t="str">
        <v/>
      </c>
      <c r="BN13" t="str">
        <v/>
      </c>
      <c r="BO13" t="str">
        <v/>
      </c>
      <c r="BP13" t="str">
        <v/>
      </c>
      <c r="BQ13" t="str">
        <v/>
      </c>
      <c r="BR13" t="str">
        <v/>
      </c>
      <c r="BS13" t="str">
        <v/>
      </c>
      <c r="BT13" t="str">
        <v/>
      </c>
      <c r="BU13" t="str">
        <v/>
      </c>
      <c r="BV13" t="str">
        <v/>
      </c>
      <c r="BW13" t="str">
        <v/>
      </c>
      <c r="BX13" t="str">
        <v/>
      </c>
      <c r="BY13" t="str">
        <v/>
      </c>
      <c r="BZ13" t="str">
        <v/>
      </c>
      <c r="CA13" t="str">
        <v/>
      </c>
      <c r="CB13" t="str">
        <v/>
      </c>
      <c r="CC13" t="str">
        <v/>
      </c>
      <c r="CD13" t="str">
        <v/>
      </c>
      <c r="CE13" t="str">
        <v/>
      </c>
      <c r="CF13" t="str">
        <v/>
      </c>
      <c r="CG13" t="str">
        <v/>
      </c>
      <c r="CH13" t="str">
        <v/>
      </c>
      <c r="CI13" t="str">
        <v/>
      </c>
      <c r="CJ13" t="str">
        <v/>
      </c>
      <c r="CK13" t="str">
        <v/>
      </c>
      <c r="CL13" t="str">
        <v/>
      </c>
      <c r="CM13" t="str">
        <v/>
      </c>
      <c r="CN13" t="str">
        <v/>
      </c>
      <c r="CO13" t="str">
        <v/>
      </c>
      <c r="CP13" t="str">
        <v/>
      </c>
      <c r="CQ13" t="str">
        <v/>
      </c>
      <c r="CR13" t="str">
        <v/>
      </c>
      <c r="CS13" t="str">
        <v/>
      </c>
      <c r="CT13" t="str">
        <v/>
      </c>
      <c r="CU13" t="str">
        <v/>
      </c>
      <c r="CV13" t="str">
        <v/>
      </c>
      <c r="CW13" t="str">
        <v/>
      </c>
      <c r="CX13" t="str">
        <v/>
      </c>
      <c r="CY13" t="str">
        <v/>
      </c>
      <c r="CZ13" t="str">
        <v/>
      </c>
      <c r="DA13" t="str">
        <v/>
      </c>
      <c r="DB13" t="str">
        <v/>
      </c>
      <c r="DC13" t="str">
        <v/>
      </c>
      <c r="DD13" t="str">
        <v/>
      </c>
      <c r="DE13" t="str">
        <v/>
      </c>
      <c r="DF13" t="str">
        <v/>
      </c>
      <c r="DG13" t="str">
        <v/>
      </c>
      <c r="DH13" t="str">
        <v/>
      </c>
      <c r="DI13" t="str">
        <v/>
      </c>
      <c r="DJ13" t="str">
        <v/>
      </c>
      <c r="DK13" t="str">
        <v/>
      </c>
      <c r="DL13" t="str">
        <v/>
      </c>
      <c r="DM13" t="str">
        <v/>
      </c>
      <c r="DN13" t="str">
        <v/>
      </c>
      <c r="DO13" t="str">
        <v/>
      </c>
      <c r="DP13" t="str">
        <v/>
      </c>
      <c r="DQ13" t="str">
        <v/>
      </c>
      <c r="DR13" t="str">
        <v/>
      </c>
      <c r="DS13" t="str">
        <v/>
      </c>
      <c r="DT13" t="str">
        <v/>
      </c>
      <c r="DU13" t="str">
        <v/>
      </c>
      <c r="DV13" t="str">
        <v/>
      </c>
      <c r="DW13" t="str">
        <v/>
      </c>
      <c r="DX13" t="str">
        <v/>
      </c>
      <c r="DY13" t="str">
        <v/>
      </c>
      <c r="DZ13" t="str">
        <v/>
      </c>
      <c r="EA13" t="str">
        <v/>
      </c>
      <c r="EB13" t="str">
        <v/>
      </c>
      <c r="EC13" t="str">
        <v/>
      </c>
      <c r="ED13" t="str">
        <v/>
      </c>
      <c r="EE13" t="str">
        <v/>
      </c>
      <c r="EF13" t="str">
        <v/>
      </c>
      <c r="EG13" t="str">
        <v/>
      </c>
      <c r="EH13" t="str">
        <v/>
      </c>
      <c r="EI13" t="str">
        <v/>
      </c>
      <c r="EJ13" t="str">
        <v/>
      </c>
      <c r="EK13" t="str">
        <v/>
      </c>
      <c r="EL13" t="str">
        <v/>
      </c>
      <c r="EM13" t="str">
        <v/>
      </c>
      <c r="EN13" t="str">
        <v/>
      </c>
      <c r="EO13" t="str">
        <v/>
      </c>
      <c r="EP13" t="str">
        <v/>
      </c>
      <c r="EQ13" t="str">
        <v/>
      </c>
      <c r="ER13" t="str">
        <v/>
      </c>
    </row>
    <row r="14" spans="2:148" x14ac:dyDescent="0.2">
      <c r="B14" s="4">
        <f>'الترتيب حسب الفقرات'!B15</f>
        <v>10</v>
      </c>
      <c r="C14" s="297">
        <f>'المهارت المستهدفة'!BI15</f>
        <v>0</v>
      </c>
      <c r="G14" s="4"/>
      <c r="H14" s="6" t="e">
        <f>HLOOKUP($G$5,$K$5:$ER$25,11,0)</f>
        <v>#N/A</v>
      </c>
      <c r="I14" s="311" t="str">
        <f t="shared" si="0"/>
        <v/>
      </c>
      <c r="K14" t="str">
        <v/>
      </c>
      <c r="L14" t="str">
        <v/>
      </c>
      <c r="M14" t="str">
        <v/>
      </c>
      <c r="N14" t="str">
        <v/>
      </c>
      <c r="O14" t="str">
        <v/>
      </c>
      <c r="P14" t="str">
        <v/>
      </c>
      <c r="Q14" t="str">
        <v/>
      </c>
      <c r="R14" t="str">
        <v/>
      </c>
      <c r="S14" t="str">
        <v/>
      </c>
      <c r="T14" t="str">
        <v/>
      </c>
      <c r="U14" t="str">
        <v/>
      </c>
      <c r="V14" t="str">
        <v/>
      </c>
      <c r="W14" t="str">
        <v/>
      </c>
      <c r="X14" t="str">
        <v/>
      </c>
      <c r="Y14" t="str">
        <v/>
      </c>
      <c r="Z14" t="str">
        <v/>
      </c>
      <c r="AA14" t="str">
        <v/>
      </c>
      <c r="AB14" t="str">
        <v/>
      </c>
      <c r="AC14" t="str">
        <v/>
      </c>
      <c r="AD14" t="str">
        <v/>
      </c>
      <c r="AE14" t="str">
        <v/>
      </c>
      <c r="AF14" t="str">
        <v/>
      </c>
      <c r="AG14" t="str">
        <v/>
      </c>
      <c r="AH14" t="str">
        <v/>
      </c>
      <c r="AI14" t="str">
        <v/>
      </c>
      <c r="AJ14" t="str">
        <v/>
      </c>
      <c r="AK14" t="str">
        <v/>
      </c>
      <c r="AL14" t="str">
        <v/>
      </c>
      <c r="AM14" t="str">
        <v/>
      </c>
      <c r="AN14" t="str">
        <v/>
      </c>
      <c r="AO14" t="str">
        <v/>
      </c>
      <c r="AP14" t="str">
        <v/>
      </c>
      <c r="AQ14" t="str">
        <v/>
      </c>
      <c r="AR14" t="str">
        <v/>
      </c>
      <c r="AS14" t="str">
        <v/>
      </c>
      <c r="AT14" t="str">
        <v/>
      </c>
      <c r="AU14" t="str">
        <v/>
      </c>
      <c r="AV14" t="str">
        <v/>
      </c>
      <c r="AW14" t="str">
        <v/>
      </c>
      <c r="AX14" t="str">
        <v/>
      </c>
      <c r="AY14" t="str">
        <v/>
      </c>
      <c r="AZ14" t="str">
        <v/>
      </c>
      <c r="BA14" t="str">
        <v/>
      </c>
      <c r="BB14" t="str">
        <v/>
      </c>
      <c r="BC14" t="str">
        <v/>
      </c>
      <c r="BD14" t="str">
        <v/>
      </c>
      <c r="BE14" t="str">
        <v/>
      </c>
      <c r="BF14" t="str">
        <v/>
      </c>
      <c r="BG14" t="str">
        <v/>
      </c>
      <c r="BH14" t="str">
        <v/>
      </c>
      <c r="BI14" t="str">
        <v/>
      </c>
      <c r="BJ14" t="str">
        <v/>
      </c>
      <c r="BK14" t="str">
        <v/>
      </c>
      <c r="BL14" t="str">
        <v/>
      </c>
      <c r="BM14" t="str">
        <v/>
      </c>
      <c r="BN14" t="str">
        <v/>
      </c>
      <c r="BO14" t="str">
        <v/>
      </c>
      <c r="BP14" t="str">
        <v/>
      </c>
      <c r="BQ14" t="str">
        <v/>
      </c>
      <c r="BR14" t="str">
        <v/>
      </c>
      <c r="BS14" t="str">
        <v/>
      </c>
      <c r="BT14" t="str">
        <v/>
      </c>
      <c r="BU14" t="str">
        <v/>
      </c>
      <c r="BV14" t="str">
        <v/>
      </c>
      <c r="BW14" t="str">
        <v/>
      </c>
      <c r="BX14" t="str">
        <v/>
      </c>
      <c r="BY14" t="str">
        <v/>
      </c>
      <c r="BZ14" t="str">
        <v/>
      </c>
      <c r="CA14" t="str">
        <v/>
      </c>
      <c r="CB14" t="str">
        <v/>
      </c>
      <c r="CC14" t="str">
        <v/>
      </c>
      <c r="CD14" t="str">
        <v/>
      </c>
      <c r="CE14" t="str">
        <v/>
      </c>
      <c r="CF14" t="str">
        <v/>
      </c>
      <c r="CG14" t="str">
        <v/>
      </c>
      <c r="CH14" t="str">
        <v/>
      </c>
      <c r="CI14" t="str">
        <v/>
      </c>
      <c r="CJ14" t="str">
        <v/>
      </c>
      <c r="CK14" t="str">
        <v/>
      </c>
      <c r="CL14" t="str">
        <v/>
      </c>
      <c r="CM14" t="str">
        <v/>
      </c>
      <c r="CN14" t="str">
        <v/>
      </c>
      <c r="CO14" t="str">
        <v/>
      </c>
      <c r="CP14" t="str">
        <v/>
      </c>
      <c r="CQ14" t="str">
        <v/>
      </c>
      <c r="CR14" t="str">
        <v/>
      </c>
      <c r="CS14" t="str">
        <v/>
      </c>
      <c r="CT14" t="str">
        <v/>
      </c>
      <c r="CU14" t="str">
        <v/>
      </c>
      <c r="CV14" t="str">
        <v/>
      </c>
      <c r="CW14" t="str">
        <v/>
      </c>
      <c r="CX14" t="str">
        <v/>
      </c>
      <c r="CY14" t="str">
        <v/>
      </c>
      <c r="CZ14" t="str">
        <v/>
      </c>
      <c r="DA14" t="str">
        <v/>
      </c>
      <c r="DB14" t="str">
        <v/>
      </c>
      <c r="DC14" t="str">
        <v/>
      </c>
      <c r="DD14" t="str">
        <v/>
      </c>
      <c r="DE14" t="str">
        <v/>
      </c>
      <c r="DF14" t="str">
        <v/>
      </c>
      <c r="DG14" t="str">
        <v/>
      </c>
      <c r="DH14" t="str">
        <v/>
      </c>
      <c r="DI14" t="str">
        <v/>
      </c>
      <c r="DJ14" t="str">
        <v/>
      </c>
      <c r="DK14" t="str">
        <v/>
      </c>
      <c r="DL14" t="str">
        <v/>
      </c>
      <c r="DM14" t="str">
        <v/>
      </c>
      <c r="DN14" t="str">
        <v/>
      </c>
      <c r="DO14" t="str">
        <v/>
      </c>
      <c r="DP14" t="str">
        <v/>
      </c>
      <c r="DQ14" t="str">
        <v/>
      </c>
      <c r="DR14" t="str">
        <v/>
      </c>
      <c r="DS14" t="str">
        <v/>
      </c>
      <c r="DT14" t="str">
        <v/>
      </c>
      <c r="DU14" t="str">
        <v/>
      </c>
      <c r="DV14" t="str">
        <v/>
      </c>
      <c r="DW14" t="str">
        <v/>
      </c>
      <c r="DX14" t="str">
        <v/>
      </c>
      <c r="DY14" t="str">
        <v/>
      </c>
      <c r="DZ14" t="str">
        <v/>
      </c>
      <c r="EA14" t="str">
        <v/>
      </c>
      <c r="EB14" t="str">
        <v/>
      </c>
      <c r="EC14" t="str">
        <v/>
      </c>
      <c r="ED14" t="str">
        <v/>
      </c>
      <c r="EE14" t="str">
        <v/>
      </c>
      <c r="EF14" t="str">
        <v/>
      </c>
      <c r="EG14" t="str">
        <v/>
      </c>
      <c r="EH14" t="str">
        <v/>
      </c>
      <c r="EI14" t="str">
        <v/>
      </c>
      <c r="EJ14" t="str">
        <v/>
      </c>
      <c r="EK14" t="str">
        <v/>
      </c>
      <c r="EL14" t="str">
        <v/>
      </c>
      <c r="EM14" t="str">
        <v/>
      </c>
      <c r="EN14" t="str">
        <v/>
      </c>
      <c r="EO14" t="str">
        <v/>
      </c>
      <c r="EP14" t="str">
        <v/>
      </c>
      <c r="EQ14" t="str">
        <v/>
      </c>
      <c r="ER14" t="str">
        <v/>
      </c>
    </row>
    <row r="15" spans="2:148" x14ac:dyDescent="0.2">
      <c r="B15" s="4">
        <f>'الترتيب حسب الفقرات'!B16</f>
        <v>11</v>
      </c>
      <c r="C15" s="297">
        <f>'المهارت المستهدفة'!BI16</f>
        <v>0</v>
      </c>
      <c r="G15" s="4"/>
      <c r="H15" s="6" t="e">
        <f>HLOOKUP($G$5,$K$5:$ER$25,12,0)</f>
        <v>#N/A</v>
      </c>
      <c r="I15" s="311" t="str">
        <f t="shared" si="0"/>
        <v/>
      </c>
      <c r="K15" t="str">
        <v/>
      </c>
      <c r="L15" t="str">
        <v/>
      </c>
      <c r="M15" t="str">
        <v/>
      </c>
      <c r="N15" t="str">
        <v/>
      </c>
      <c r="O15" t="str">
        <v/>
      </c>
      <c r="P15" t="str">
        <v/>
      </c>
      <c r="Q15" t="str">
        <v/>
      </c>
      <c r="R15" t="str">
        <v/>
      </c>
      <c r="S15" t="str">
        <v/>
      </c>
      <c r="T15" t="str">
        <v/>
      </c>
      <c r="U15" t="str">
        <v/>
      </c>
      <c r="V15" t="str">
        <v/>
      </c>
      <c r="W15" t="str">
        <v/>
      </c>
      <c r="X15" t="str">
        <v/>
      </c>
      <c r="Y15" t="str">
        <v/>
      </c>
      <c r="Z15" t="str">
        <v/>
      </c>
      <c r="AA15" t="str">
        <v/>
      </c>
      <c r="AB15" t="str">
        <v/>
      </c>
      <c r="AC15" t="str">
        <v/>
      </c>
      <c r="AD15" t="str">
        <v/>
      </c>
      <c r="AE15" t="str">
        <v/>
      </c>
      <c r="AF15" t="str">
        <v/>
      </c>
      <c r="AG15" t="str">
        <v/>
      </c>
      <c r="AH15" t="str">
        <v/>
      </c>
      <c r="AI15" t="str">
        <v/>
      </c>
      <c r="AJ15" t="str">
        <v/>
      </c>
      <c r="AK15" t="str">
        <v/>
      </c>
      <c r="AL15" t="str">
        <v/>
      </c>
      <c r="AM15" t="str">
        <v/>
      </c>
      <c r="AN15" t="str">
        <v/>
      </c>
      <c r="AO15" t="str">
        <v/>
      </c>
      <c r="AP15" t="str">
        <v/>
      </c>
      <c r="AQ15" t="str">
        <v/>
      </c>
      <c r="AR15" t="str">
        <v/>
      </c>
      <c r="AS15" t="str">
        <v/>
      </c>
      <c r="AT15" t="str">
        <v/>
      </c>
      <c r="AU15" t="str">
        <v/>
      </c>
      <c r="AV15" t="str">
        <v/>
      </c>
      <c r="AW15" t="str">
        <v/>
      </c>
      <c r="AX15" t="str">
        <v/>
      </c>
      <c r="AY15" t="str">
        <v/>
      </c>
      <c r="AZ15" t="str">
        <v/>
      </c>
      <c r="BA15" t="str">
        <v/>
      </c>
      <c r="BB15" t="str">
        <v/>
      </c>
      <c r="BC15" t="str">
        <v/>
      </c>
      <c r="BD15" t="str">
        <v/>
      </c>
      <c r="BE15" t="str">
        <v/>
      </c>
      <c r="BF15" t="str">
        <v/>
      </c>
      <c r="BG15" t="str">
        <v/>
      </c>
      <c r="BH15" t="str">
        <v/>
      </c>
      <c r="BI15" t="str">
        <v/>
      </c>
      <c r="BJ15" t="str">
        <v/>
      </c>
      <c r="BK15" t="str">
        <v/>
      </c>
      <c r="BL15" t="str">
        <v/>
      </c>
      <c r="BM15" t="str">
        <v/>
      </c>
      <c r="BN15" t="str">
        <v/>
      </c>
      <c r="BO15" t="str">
        <v/>
      </c>
      <c r="BP15" t="str">
        <v/>
      </c>
      <c r="BQ15" t="str">
        <v/>
      </c>
      <c r="BR15" t="str">
        <v/>
      </c>
      <c r="BS15" t="str">
        <v/>
      </c>
      <c r="BT15" t="str">
        <v/>
      </c>
      <c r="BU15" t="str">
        <v/>
      </c>
      <c r="BV15" t="str">
        <v/>
      </c>
      <c r="BW15" t="str">
        <v/>
      </c>
      <c r="BX15" t="str">
        <v/>
      </c>
      <c r="BY15" t="str">
        <v/>
      </c>
      <c r="BZ15" t="str">
        <v/>
      </c>
      <c r="CA15" t="str">
        <v/>
      </c>
      <c r="CB15" t="str">
        <v/>
      </c>
      <c r="CC15" t="str">
        <v/>
      </c>
      <c r="CD15" t="str">
        <v/>
      </c>
      <c r="CE15" t="str">
        <v/>
      </c>
      <c r="CF15" t="str">
        <v/>
      </c>
      <c r="CG15" t="str">
        <v/>
      </c>
      <c r="CH15" t="str">
        <v/>
      </c>
      <c r="CI15" t="str">
        <v/>
      </c>
      <c r="CJ15" t="str">
        <v/>
      </c>
      <c r="CK15" t="str">
        <v/>
      </c>
      <c r="CL15" t="str">
        <v/>
      </c>
      <c r="CM15" t="str">
        <v/>
      </c>
      <c r="CN15" t="str">
        <v/>
      </c>
      <c r="CO15" t="str">
        <v/>
      </c>
      <c r="CP15" t="str">
        <v/>
      </c>
      <c r="CQ15" t="str">
        <v/>
      </c>
      <c r="CR15" t="str">
        <v/>
      </c>
      <c r="CS15" t="str">
        <v/>
      </c>
      <c r="CT15" t="str">
        <v/>
      </c>
      <c r="CU15" t="str">
        <v/>
      </c>
      <c r="CV15" t="str">
        <v/>
      </c>
      <c r="CW15" t="str">
        <v/>
      </c>
      <c r="CX15" t="str">
        <v/>
      </c>
      <c r="CY15" t="str">
        <v/>
      </c>
      <c r="CZ15" t="str">
        <v/>
      </c>
      <c r="DA15" t="str">
        <v/>
      </c>
      <c r="DB15" t="str">
        <v/>
      </c>
      <c r="DC15" t="str">
        <v/>
      </c>
      <c r="DD15" t="str">
        <v/>
      </c>
      <c r="DE15" t="str">
        <v/>
      </c>
      <c r="DF15" t="str">
        <v/>
      </c>
      <c r="DG15" t="str">
        <v/>
      </c>
      <c r="DH15" t="str">
        <v/>
      </c>
      <c r="DI15" t="str">
        <v/>
      </c>
      <c r="DJ15" t="str">
        <v/>
      </c>
      <c r="DK15" t="str">
        <v/>
      </c>
      <c r="DL15" t="str">
        <v/>
      </c>
      <c r="DM15" t="str">
        <v/>
      </c>
      <c r="DN15" t="str">
        <v/>
      </c>
      <c r="DO15" t="str">
        <v/>
      </c>
      <c r="DP15" t="str">
        <v/>
      </c>
      <c r="DQ15" t="str">
        <v/>
      </c>
      <c r="DR15" t="str">
        <v/>
      </c>
      <c r="DS15" t="str">
        <v/>
      </c>
      <c r="DT15" t="str">
        <v/>
      </c>
      <c r="DU15" t="str">
        <v/>
      </c>
      <c r="DV15" t="str">
        <v/>
      </c>
      <c r="DW15" t="str">
        <v/>
      </c>
      <c r="DX15" t="str">
        <v/>
      </c>
      <c r="DY15" t="str">
        <v/>
      </c>
      <c r="DZ15" t="str">
        <v/>
      </c>
      <c r="EA15" t="str">
        <v/>
      </c>
      <c r="EB15" t="str">
        <v/>
      </c>
      <c r="EC15" t="str">
        <v/>
      </c>
      <c r="ED15" t="str">
        <v/>
      </c>
      <c r="EE15" t="str">
        <v/>
      </c>
      <c r="EF15" t="str">
        <v/>
      </c>
      <c r="EG15" t="str">
        <v/>
      </c>
      <c r="EH15" t="str">
        <v/>
      </c>
      <c r="EI15" t="str">
        <v/>
      </c>
      <c r="EJ15" t="str">
        <v/>
      </c>
      <c r="EK15" t="str">
        <v/>
      </c>
      <c r="EL15" t="str">
        <v/>
      </c>
      <c r="EM15" t="str">
        <v/>
      </c>
      <c r="EN15" t="str">
        <v/>
      </c>
      <c r="EO15" t="str">
        <v/>
      </c>
      <c r="EP15" t="str">
        <v/>
      </c>
      <c r="EQ15" t="str">
        <v/>
      </c>
      <c r="ER15" t="str">
        <v/>
      </c>
    </row>
    <row r="16" spans="2:148" x14ac:dyDescent="0.2">
      <c r="B16" s="4">
        <f>'الترتيب حسب الفقرات'!B17</f>
        <v>12</v>
      </c>
      <c r="C16" s="297">
        <f>'المهارت المستهدفة'!BI17</f>
        <v>0</v>
      </c>
      <c r="G16" s="4"/>
      <c r="H16" s="6" t="e">
        <f>HLOOKUP($G$5,$K$5:$ER$25,13,0)</f>
        <v>#N/A</v>
      </c>
      <c r="I16" s="311" t="str">
        <f t="shared" si="0"/>
        <v/>
      </c>
      <c r="K16" t="str">
        <v/>
      </c>
      <c r="L16" t="str">
        <v/>
      </c>
      <c r="M16" t="str">
        <v/>
      </c>
      <c r="N16" t="str">
        <v/>
      </c>
      <c r="O16" t="str">
        <v/>
      </c>
      <c r="P16" t="str">
        <v/>
      </c>
      <c r="Q16" t="str">
        <v/>
      </c>
      <c r="R16" t="str">
        <v/>
      </c>
      <c r="S16" t="str">
        <v/>
      </c>
      <c r="T16" t="str">
        <v/>
      </c>
      <c r="U16" t="str">
        <v/>
      </c>
      <c r="V16" t="str">
        <v/>
      </c>
      <c r="W16" t="str">
        <v/>
      </c>
      <c r="X16" t="str">
        <v/>
      </c>
      <c r="Y16" t="str">
        <v/>
      </c>
      <c r="Z16" t="str">
        <v/>
      </c>
      <c r="AA16" t="str">
        <v/>
      </c>
      <c r="AB16" t="str">
        <v/>
      </c>
      <c r="AC16" t="str">
        <v/>
      </c>
      <c r="AD16" t="str">
        <v/>
      </c>
      <c r="AE16" t="str">
        <v/>
      </c>
      <c r="AF16" t="str">
        <v/>
      </c>
      <c r="AG16" t="str">
        <v/>
      </c>
      <c r="AH16" t="str">
        <v/>
      </c>
      <c r="AI16" t="str">
        <v/>
      </c>
      <c r="AJ16" t="str">
        <v/>
      </c>
      <c r="AK16" t="str">
        <v/>
      </c>
      <c r="AL16" t="str">
        <v/>
      </c>
      <c r="AM16" t="str">
        <v/>
      </c>
      <c r="AN16" t="str">
        <v/>
      </c>
      <c r="AO16" t="str">
        <v/>
      </c>
      <c r="AP16" t="str">
        <v/>
      </c>
      <c r="AQ16" t="str">
        <v/>
      </c>
      <c r="AR16" t="str">
        <v/>
      </c>
      <c r="AS16" t="str">
        <v/>
      </c>
      <c r="AT16" t="str">
        <v/>
      </c>
      <c r="AU16" t="str">
        <v/>
      </c>
      <c r="AV16" t="str">
        <v/>
      </c>
      <c r="AW16" t="str">
        <v/>
      </c>
      <c r="AX16" t="str">
        <v/>
      </c>
      <c r="AY16" t="str">
        <v/>
      </c>
      <c r="AZ16" t="str">
        <v/>
      </c>
      <c r="BA16" t="str">
        <v/>
      </c>
      <c r="BB16" t="str">
        <v/>
      </c>
      <c r="BC16" t="str">
        <v/>
      </c>
      <c r="BD16" t="str">
        <v/>
      </c>
      <c r="BE16" t="str">
        <v/>
      </c>
      <c r="BF16" t="str">
        <v/>
      </c>
      <c r="BG16" t="str">
        <v/>
      </c>
      <c r="BH16" t="str">
        <v/>
      </c>
      <c r="BI16" t="str">
        <v/>
      </c>
      <c r="BJ16" t="str">
        <v/>
      </c>
      <c r="BK16" t="str">
        <v/>
      </c>
      <c r="BL16" t="str">
        <v/>
      </c>
      <c r="BM16" t="str">
        <v/>
      </c>
      <c r="BN16" t="str">
        <v/>
      </c>
      <c r="BO16" t="str">
        <v/>
      </c>
      <c r="BP16" t="str">
        <v/>
      </c>
      <c r="BQ16" t="str">
        <v/>
      </c>
      <c r="BR16" t="str">
        <v/>
      </c>
      <c r="BS16" t="str">
        <v/>
      </c>
      <c r="BT16" t="str">
        <v/>
      </c>
      <c r="BU16" t="str">
        <v/>
      </c>
      <c r="BV16" t="str">
        <v/>
      </c>
      <c r="BW16" t="str">
        <v/>
      </c>
      <c r="BX16" t="str">
        <v/>
      </c>
      <c r="BY16" t="str">
        <v/>
      </c>
      <c r="BZ16" t="str">
        <v/>
      </c>
      <c r="CA16" t="str">
        <v/>
      </c>
      <c r="CB16" t="str">
        <v/>
      </c>
      <c r="CC16" t="str">
        <v/>
      </c>
      <c r="CD16" t="str">
        <v/>
      </c>
      <c r="CE16" t="str">
        <v/>
      </c>
      <c r="CF16" t="str">
        <v/>
      </c>
      <c r="CG16" t="str">
        <v/>
      </c>
      <c r="CH16" t="str">
        <v/>
      </c>
      <c r="CI16" t="str">
        <v/>
      </c>
      <c r="CJ16" t="str">
        <v/>
      </c>
      <c r="CK16" t="str">
        <v/>
      </c>
      <c r="CL16" t="str">
        <v/>
      </c>
      <c r="CM16" t="str">
        <v/>
      </c>
      <c r="CN16" t="str">
        <v/>
      </c>
      <c r="CO16" t="str">
        <v/>
      </c>
      <c r="CP16" t="str">
        <v/>
      </c>
      <c r="CQ16" t="str">
        <v/>
      </c>
      <c r="CR16" t="str">
        <v/>
      </c>
      <c r="CS16" t="str">
        <v/>
      </c>
      <c r="CT16" t="str">
        <v/>
      </c>
      <c r="CU16" t="str">
        <v/>
      </c>
      <c r="CV16" t="str">
        <v/>
      </c>
      <c r="CW16" t="str">
        <v/>
      </c>
      <c r="CX16" t="str">
        <v/>
      </c>
      <c r="CY16" t="str">
        <v/>
      </c>
      <c r="CZ16" t="str">
        <v/>
      </c>
      <c r="DA16" t="str">
        <v/>
      </c>
      <c r="DB16" t="str">
        <v/>
      </c>
      <c r="DC16" t="str">
        <v/>
      </c>
      <c r="DD16" t="str">
        <v/>
      </c>
      <c r="DE16" t="str">
        <v/>
      </c>
      <c r="DF16" t="str">
        <v/>
      </c>
      <c r="DG16" t="str">
        <v/>
      </c>
      <c r="DH16" t="str">
        <v/>
      </c>
      <c r="DI16" t="str">
        <v/>
      </c>
      <c r="DJ16" t="str">
        <v/>
      </c>
      <c r="DK16" t="str">
        <v/>
      </c>
      <c r="DL16" t="str">
        <v/>
      </c>
      <c r="DM16" t="str">
        <v/>
      </c>
      <c r="DN16" t="str">
        <v/>
      </c>
      <c r="DO16" t="str">
        <v/>
      </c>
      <c r="DP16" t="str">
        <v/>
      </c>
      <c r="DQ16" t="str">
        <v/>
      </c>
      <c r="DR16" t="str">
        <v/>
      </c>
      <c r="DS16" t="str">
        <v/>
      </c>
      <c r="DT16" t="str">
        <v/>
      </c>
      <c r="DU16" t="str">
        <v/>
      </c>
      <c r="DV16" t="str">
        <v/>
      </c>
      <c r="DW16" t="str">
        <v/>
      </c>
      <c r="DX16" t="str">
        <v/>
      </c>
      <c r="DY16" t="str">
        <v/>
      </c>
      <c r="DZ16" t="str">
        <v/>
      </c>
      <c r="EA16" t="str">
        <v/>
      </c>
      <c r="EB16" t="str">
        <v/>
      </c>
      <c r="EC16" t="str">
        <v/>
      </c>
      <c r="ED16" t="str">
        <v/>
      </c>
      <c r="EE16" t="str">
        <v/>
      </c>
      <c r="EF16" t="str">
        <v/>
      </c>
      <c r="EG16" t="str">
        <v/>
      </c>
      <c r="EH16" t="str">
        <v/>
      </c>
      <c r="EI16" t="str">
        <v/>
      </c>
      <c r="EJ16" t="str">
        <v/>
      </c>
      <c r="EK16" t="str">
        <v/>
      </c>
      <c r="EL16" t="str">
        <v/>
      </c>
      <c r="EM16" t="str">
        <v/>
      </c>
      <c r="EN16" t="str">
        <v/>
      </c>
      <c r="EO16" t="str">
        <v/>
      </c>
      <c r="EP16" t="str">
        <v/>
      </c>
      <c r="EQ16" t="str">
        <v/>
      </c>
      <c r="ER16" t="str">
        <v/>
      </c>
    </row>
    <row r="17" spans="2:148" x14ac:dyDescent="0.2">
      <c r="B17" s="4">
        <f>'الترتيب حسب الفقرات'!B18</f>
        <v>13</v>
      </c>
      <c r="C17" s="297">
        <f>'المهارت المستهدفة'!BI18</f>
        <v>0</v>
      </c>
      <c r="G17" s="4"/>
      <c r="H17" s="6" t="e">
        <f>HLOOKUP($G$5,$K$5:$ER$25,14,0)</f>
        <v>#N/A</v>
      </c>
      <c r="I17" s="311" t="str">
        <f t="shared" si="0"/>
        <v/>
      </c>
      <c r="K17" t="str">
        <v/>
      </c>
      <c r="L17" t="str">
        <v/>
      </c>
      <c r="M17" t="str">
        <v/>
      </c>
      <c r="N17" t="str">
        <v/>
      </c>
      <c r="O17" t="str">
        <v/>
      </c>
      <c r="P17" t="str">
        <v/>
      </c>
      <c r="Q17" t="str">
        <v/>
      </c>
      <c r="R17" t="str">
        <v/>
      </c>
      <c r="S17" t="str">
        <v/>
      </c>
      <c r="T17" t="str">
        <v/>
      </c>
      <c r="U17" t="str">
        <v/>
      </c>
      <c r="V17" t="str">
        <v/>
      </c>
      <c r="W17" t="str">
        <v/>
      </c>
      <c r="X17" t="str">
        <v/>
      </c>
      <c r="Y17" t="str">
        <v/>
      </c>
      <c r="Z17" t="str">
        <v/>
      </c>
      <c r="AA17" t="str">
        <v/>
      </c>
      <c r="AB17" t="str">
        <v/>
      </c>
      <c r="AC17" t="str">
        <v/>
      </c>
      <c r="AD17" t="str">
        <v/>
      </c>
      <c r="AE17" t="str">
        <v/>
      </c>
      <c r="AF17" t="str">
        <v/>
      </c>
      <c r="AG17" t="str">
        <v/>
      </c>
      <c r="AH17" t="str">
        <v/>
      </c>
      <c r="AI17" t="str">
        <v/>
      </c>
      <c r="AJ17" t="str">
        <v/>
      </c>
      <c r="AK17" t="str">
        <v/>
      </c>
      <c r="AL17" t="str">
        <v/>
      </c>
      <c r="AM17" t="str">
        <v/>
      </c>
      <c r="AN17" t="str">
        <v/>
      </c>
      <c r="AO17" t="str">
        <v/>
      </c>
      <c r="AP17" t="str">
        <v/>
      </c>
      <c r="AQ17" t="str">
        <v/>
      </c>
      <c r="AR17" t="str">
        <v/>
      </c>
      <c r="AS17" t="str">
        <v/>
      </c>
      <c r="AT17" t="str">
        <v/>
      </c>
      <c r="AU17" t="str">
        <v/>
      </c>
      <c r="AV17" t="str">
        <v/>
      </c>
      <c r="AW17" t="str">
        <v/>
      </c>
      <c r="AX17" t="str">
        <v/>
      </c>
      <c r="AY17" t="str">
        <v/>
      </c>
      <c r="AZ17" t="str">
        <v/>
      </c>
      <c r="BA17" t="str">
        <v/>
      </c>
      <c r="BB17" t="str">
        <v/>
      </c>
      <c r="BC17" t="str">
        <v/>
      </c>
      <c r="BD17" t="str">
        <v/>
      </c>
      <c r="BE17" t="str">
        <v/>
      </c>
      <c r="BF17" t="str">
        <v/>
      </c>
      <c r="BG17" t="str">
        <v/>
      </c>
      <c r="BH17" t="str">
        <v/>
      </c>
      <c r="BI17" t="str">
        <v/>
      </c>
      <c r="BJ17" t="str">
        <v/>
      </c>
      <c r="BK17" t="str">
        <v/>
      </c>
      <c r="BL17" t="str">
        <v/>
      </c>
      <c r="BM17" t="str">
        <v/>
      </c>
      <c r="BN17" t="str">
        <v/>
      </c>
      <c r="BO17" t="str">
        <v/>
      </c>
      <c r="BP17" t="str">
        <v/>
      </c>
      <c r="BQ17" t="str">
        <v/>
      </c>
      <c r="BR17" t="str">
        <v/>
      </c>
      <c r="BS17" t="str">
        <v/>
      </c>
      <c r="BT17" t="str">
        <v/>
      </c>
      <c r="BU17" t="str">
        <v/>
      </c>
      <c r="BV17" t="str">
        <v/>
      </c>
      <c r="BW17" t="str">
        <v/>
      </c>
      <c r="BX17" t="str">
        <v/>
      </c>
      <c r="BY17" t="str">
        <v/>
      </c>
      <c r="BZ17" t="str">
        <v/>
      </c>
      <c r="CA17" t="str">
        <v/>
      </c>
      <c r="CB17" t="str">
        <v/>
      </c>
      <c r="CC17" t="str">
        <v/>
      </c>
      <c r="CD17" t="str">
        <v/>
      </c>
      <c r="CE17" t="str">
        <v/>
      </c>
      <c r="CF17" t="str">
        <v/>
      </c>
      <c r="CG17" t="str">
        <v/>
      </c>
      <c r="CH17" t="str">
        <v/>
      </c>
      <c r="CI17" t="str">
        <v/>
      </c>
      <c r="CJ17" t="str">
        <v/>
      </c>
      <c r="CK17" t="str">
        <v/>
      </c>
      <c r="CL17" t="str">
        <v/>
      </c>
      <c r="CM17" t="str">
        <v/>
      </c>
      <c r="CN17" t="str">
        <v/>
      </c>
      <c r="CO17" t="str">
        <v/>
      </c>
      <c r="CP17" t="str">
        <v/>
      </c>
      <c r="CQ17" t="str">
        <v/>
      </c>
      <c r="CR17" t="str">
        <v/>
      </c>
      <c r="CS17" t="str">
        <v/>
      </c>
      <c r="CT17" t="str">
        <v/>
      </c>
      <c r="CU17" t="str">
        <v/>
      </c>
      <c r="CV17" t="str">
        <v/>
      </c>
      <c r="CW17" t="str">
        <v/>
      </c>
      <c r="CX17" t="str">
        <v/>
      </c>
      <c r="CY17" t="str">
        <v/>
      </c>
      <c r="CZ17" t="str">
        <v/>
      </c>
      <c r="DA17" t="str">
        <v/>
      </c>
      <c r="DB17" t="str">
        <v/>
      </c>
      <c r="DC17" t="str">
        <v/>
      </c>
      <c r="DD17" t="str">
        <v/>
      </c>
      <c r="DE17" t="str">
        <v/>
      </c>
      <c r="DF17" t="str">
        <v/>
      </c>
      <c r="DG17" t="str">
        <v/>
      </c>
      <c r="DH17" t="str">
        <v/>
      </c>
      <c r="DI17" t="str">
        <v/>
      </c>
      <c r="DJ17" t="str">
        <v/>
      </c>
      <c r="DK17" t="str">
        <v/>
      </c>
      <c r="DL17" t="str">
        <v/>
      </c>
      <c r="DM17" t="str">
        <v/>
      </c>
      <c r="DN17" t="str">
        <v/>
      </c>
      <c r="DO17" t="str">
        <v/>
      </c>
      <c r="DP17" t="str">
        <v/>
      </c>
      <c r="DQ17" t="str">
        <v/>
      </c>
      <c r="DR17" t="str">
        <v/>
      </c>
      <c r="DS17" t="str">
        <v/>
      </c>
      <c r="DT17" t="str">
        <v/>
      </c>
      <c r="DU17" t="str">
        <v/>
      </c>
      <c r="DV17" t="str">
        <v/>
      </c>
      <c r="DW17" t="str">
        <v/>
      </c>
      <c r="DX17" t="str">
        <v/>
      </c>
      <c r="DY17" t="str">
        <v/>
      </c>
      <c r="DZ17" t="str">
        <v/>
      </c>
      <c r="EA17" t="str">
        <v/>
      </c>
      <c r="EB17" t="str">
        <v/>
      </c>
      <c r="EC17" t="str">
        <v/>
      </c>
      <c r="ED17" t="str">
        <v/>
      </c>
      <c r="EE17" t="str">
        <v/>
      </c>
      <c r="EF17" t="str">
        <v/>
      </c>
      <c r="EG17" t="str">
        <v/>
      </c>
      <c r="EH17" t="str">
        <v/>
      </c>
      <c r="EI17" t="str">
        <v/>
      </c>
      <c r="EJ17" t="str">
        <v/>
      </c>
      <c r="EK17" t="str">
        <v/>
      </c>
      <c r="EL17" t="str">
        <v/>
      </c>
      <c r="EM17" t="str">
        <v/>
      </c>
      <c r="EN17" t="str">
        <v/>
      </c>
      <c r="EO17" t="str">
        <v/>
      </c>
      <c r="EP17" t="str">
        <v/>
      </c>
      <c r="EQ17" t="str">
        <v/>
      </c>
      <c r="ER17" t="str">
        <v/>
      </c>
    </row>
    <row r="18" spans="2:148" x14ac:dyDescent="0.2">
      <c r="B18" s="4">
        <f>'الترتيب حسب الفقرات'!B19</f>
        <v>14</v>
      </c>
      <c r="C18" s="297">
        <f>'المهارت المستهدفة'!BI19</f>
        <v>0</v>
      </c>
      <c r="G18" s="4"/>
      <c r="H18" s="6" t="e">
        <f>HLOOKUP($G$5,$K$5:$ER$25,15,0)</f>
        <v>#N/A</v>
      </c>
      <c r="I18" s="311" t="str">
        <f t="shared" si="0"/>
        <v/>
      </c>
      <c r="K18" t="str">
        <v/>
      </c>
      <c r="L18" t="str">
        <v/>
      </c>
      <c r="M18" t="str">
        <v/>
      </c>
      <c r="N18" t="str">
        <v/>
      </c>
      <c r="O18" t="str">
        <v/>
      </c>
      <c r="P18" t="str">
        <v/>
      </c>
      <c r="Q18" t="str">
        <v/>
      </c>
      <c r="R18" t="str">
        <v/>
      </c>
      <c r="S18" t="str">
        <v/>
      </c>
      <c r="T18" t="str">
        <v/>
      </c>
      <c r="U18" t="str">
        <v/>
      </c>
      <c r="V18" t="str">
        <v/>
      </c>
      <c r="W18" t="str">
        <v/>
      </c>
      <c r="X18" t="str">
        <v/>
      </c>
      <c r="Y18" t="str">
        <v/>
      </c>
      <c r="Z18" t="str">
        <v/>
      </c>
      <c r="AA18" t="str">
        <v/>
      </c>
      <c r="AB18" t="str">
        <v/>
      </c>
      <c r="AC18" t="str">
        <v/>
      </c>
      <c r="AD18" t="str">
        <v/>
      </c>
      <c r="AE18" t="str">
        <v/>
      </c>
      <c r="AF18" t="str">
        <v/>
      </c>
      <c r="AG18" t="str">
        <v/>
      </c>
      <c r="AH18" t="str">
        <v/>
      </c>
      <c r="AI18" t="str">
        <v/>
      </c>
      <c r="AJ18" t="str">
        <v/>
      </c>
      <c r="AK18" t="str">
        <v/>
      </c>
      <c r="AL18" t="str">
        <v/>
      </c>
      <c r="AM18" t="str">
        <v/>
      </c>
      <c r="AN18" t="str">
        <v/>
      </c>
      <c r="AO18" t="str">
        <v/>
      </c>
      <c r="AP18" t="str">
        <v/>
      </c>
      <c r="AQ18" t="str">
        <v/>
      </c>
      <c r="AR18" t="str">
        <v/>
      </c>
      <c r="AS18" t="str">
        <v/>
      </c>
      <c r="AT18" t="str">
        <v/>
      </c>
      <c r="AU18" t="str">
        <v/>
      </c>
      <c r="AV18" t="str">
        <v/>
      </c>
      <c r="AW18" t="str">
        <v/>
      </c>
      <c r="AX18" t="str">
        <v/>
      </c>
      <c r="AY18" t="str">
        <v/>
      </c>
      <c r="AZ18" t="str">
        <v/>
      </c>
      <c r="BA18" t="str">
        <v/>
      </c>
      <c r="BB18" t="str">
        <v/>
      </c>
      <c r="BC18" t="str">
        <v/>
      </c>
      <c r="BD18" t="str">
        <v/>
      </c>
      <c r="BE18" t="str">
        <v/>
      </c>
      <c r="BF18" t="str">
        <v/>
      </c>
      <c r="BG18" t="str">
        <v/>
      </c>
      <c r="BH18" t="str">
        <v/>
      </c>
      <c r="BI18" t="str">
        <v/>
      </c>
      <c r="BJ18" t="str">
        <v/>
      </c>
      <c r="BK18" t="str">
        <v/>
      </c>
      <c r="BL18" t="str">
        <v/>
      </c>
      <c r="BM18" t="str">
        <v/>
      </c>
      <c r="BN18" t="str">
        <v/>
      </c>
      <c r="BO18" t="str">
        <v/>
      </c>
      <c r="BP18" t="str">
        <v/>
      </c>
      <c r="BQ18" t="str">
        <v/>
      </c>
      <c r="BR18" t="str">
        <v/>
      </c>
      <c r="BS18" t="str">
        <v/>
      </c>
      <c r="BT18" t="str">
        <v/>
      </c>
      <c r="BU18" t="str">
        <v/>
      </c>
      <c r="BV18" t="str">
        <v/>
      </c>
      <c r="BW18" t="str">
        <v/>
      </c>
      <c r="BX18" t="str">
        <v/>
      </c>
      <c r="BY18" t="str">
        <v/>
      </c>
      <c r="BZ18" t="str">
        <v/>
      </c>
      <c r="CA18" t="str">
        <v/>
      </c>
      <c r="CB18" t="str">
        <v/>
      </c>
      <c r="CC18" t="str">
        <v/>
      </c>
      <c r="CD18" t="str">
        <v/>
      </c>
      <c r="CE18" t="str">
        <v/>
      </c>
      <c r="CF18" t="str">
        <v/>
      </c>
      <c r="CG18" t="str">
        <v/>
      </c>
      <c r="CH18" t="str">
        <v/>
      </c>
      <c r="CI18" t="str">
        <v/>
      </c>
      <c r="CJ18" t="str">
        <v/>
      </c>
      <c r="CK18" t="str">
        <v/>
      </c>
      <c r="CL18" t="str">
        <v/>
      </c>
      <c r="CM18" t="str">
        <v/>
      </c>
      <c r="CN18" t="str">
        <v/>
      </c>
      <c r="CO18" t="str">
        <v/>
      </c>
      <c r="CP18" t="str">
        <v/>
      </c>
      <c r="CQ18" t="str">
        <v/>
      </c>
      <c r="CR18" t="str">
        <v/>
      </c>
      <c r="CS18" t="str">
        <v/>
      </c>
      <c r="CT18" t="str">
        <v/>
      </c>
      <c r="CU18" t="str">
        <v/>
      </c>
      <c r="CV18" t="str">
        <v/>
      </c>
      <c r="CW18" t="str">
        <v/>
      </c>
      <c r="CX18" t="str">
        <v/>
      </c>
      <c r="CY18" t="str">
        <v/>
      </c>
      <c r="CZ18" t="str">
        <v/>
      </c>
      <c r="DA18" t="str">
        <v/>
      </c>
      <c r="DB18" t="str">
        <v/>
      </c>
      <c r="DC18" t="str">
        <v/>
      </c>
      <c r="DD18" t="str">
        <v/>
      </c>
      <c r="DE18" t="str">
        <v/>
      </c>
      <c r="DF18" t="str">
        <v/>
      </c>
      <c r="DG18" t="str">
        <v/>
      </c>
      <c r="DH18" t="str">
        <v/>
      </c>
      <c r="DI18" t="str">
        <v/>
      </c>
      <c r="DJ18" t="str">
        <v/>
      </c>
      <c r="DK18" t="str">
        <v/>
      </c>
      <c r="DL18" t="str">
        <v/>
      </c>
      <c r="DM18" t="str">
        <v/>
      </c>
      <c r="DN18" t="str">
        <v/>
      </c>
      <c r="DO18" t="str">
        <v/>
      </c>
      <c r="DP18" t="str">
        <v/>
      </c>
      <c r="DQ18" t="str">
        <v/>
      </c>
      <c r="DR18" t="str">
        <v/>
      </c>
      <c r="DS18" t="str">
        <v/>
      </c>
      <c r="DT18" t="str">
        <v/>
      </c>
      <c r="DU18" t="str">
        <v/>
      </c>
      <c r="DV18" t="str">
        <v/>
      </c>
      <c r="DW18" t="str">
        <v/>
      </c>
      <c r="DX18" t="str">
        <v/>
      </c>
      <c r="DY18" t="str">
        <v/>
      </c>
      <c r="DZ18" t="str">
        <v/>
      </c>
      <c r="EA18" t="str">
        <v/>
      </c>
      <c r="EB18" t="str">
        <v/>
      </c>
      <c r="EC18" t="str">
        <v/>
      </c>
      <c r="ED18" t="str">
        <v/>
      </c>
      <c r="EE18" t="str">
        <v/>
      </c>
      <c r="EF18" t="str">
        <v/>
      </c>
      <c r="EG18" t="str">
        <v/>
      </c>
      <c r="EH18" t="str">
        <v/>
      </c>
      <c r="EI18" t="str">
        <v/>
      </c>
      <c r="EJ18" t="str">
        <v/>
      </c>
      <c r="EK18" t="str">
        <v/>
      </c>
      <c r="EL18" t="str">
        <v/>
      </c>
      <c r="EM18" t="str">
        <v/>
      </c>
      <c r="EN18" t="str">
        <v/>
      </c>
      <c r="EO18" t="str">
        <v/>
      </c>
      <c r="EP18" t="str">
        <v/>
      </c>
      <c r="EQ18" t="str">
        <v/>
      </c>
      <c r="ER18" t="str">
        <v/>
      </c>
    </row>
    <row r="19" spans="2:148" x14ac:dyDescent="0.2">
      <c r="B19" s="4">
        <f>'الترتيب حسب الفقرات'!B20</f>
        <v>15</v>
      </c>
      <c r="C19" s="297">
        <f>'المهارت المستهدفة'!BI20</f>
        <v>0</v>
      </c>
      <c r="H19" s="6" t="e">
        <f>HLOOKUP($G$5,$K$5:$ER$25,16,0)</f>
        <v>#N/A</v>
      </c>
      <c r="I19" s="311" t="str">
        <f t="shared" si="0"/>
        <v/>
      </c>
      <c r="K19" t="str">
        <v/>
      </c>
      <c r="L19" t="str">
        <v/>
      </c>
      <c r="M19" t="str">
        <v/>
      </c>
      <c r="N19" t="str">
        <v/>
      </c>
      <c r="O19" t="str">
        <v/>
      </c>
      <c r="P19" t="str">
        <v/>
      </c>
      <c r="Q19" t="str">
        <v/>
      </c>
      <c r="R19" t="str">
        <v/>
      </c>
      <c r="S19" t="str">
        <v/>
      </c>
      <c r="T19" t="str">
        <v/>
      </c>
      <c r="U19" t="str">
        <v/>
      </c>
      <c r="V19" t="str">
        <v/>
      </c>
      <c r="W19" t="str">
        <v/>
      </c>
      <c r="X19" t="str">
        <v/>
      </c>
      <c r="Y19" t="str">
        <v/>
      </c>
      <c r="Z19" t="str">
        <v/>
      </c>
      <c r="AA19" t="str">
        <v/>
      </c>
      <c r="AB19" t="str">
        <v/>
      </c>
      <c r="AC19" t="str">
        <v/>
      </c>
      <c r="AD19" t="str">
        <v/>
      </c>
      <c r="AE19" t="str">
        <v/>
      </c>
      <c r="AF19" t="str">
        <v/>
      </c>
      <c r="AG19" t="str">
        <v/>
      </c>
      <c r="AH19" t="str">
        <v/>
      </c>
      <c r="AI19" t="str">
        <v/>
      </c>
      <c r="AJ19" t="str">
        <v/>
      </c>
      <c r="AK19" t="str">
        <v/>
      </c>
      <c r="AL19" t="str">
        <v/>
      </c>
      <c r="AM19" t="str">
        <v/>
      </c>
      <c r="AN19" t="str">
        <v/>
      </c>
      <c r="AO19" t="str">
        <v/>
      </c>
      <c r="AP19" t="str">
        <v/>
      </c>
      <c r="AQ19" t="str">
        <v/>
      </c>
      <c r="AR19" t="str">
        <v/>
      </c>
      <c r="AS19" t="str">
        <v/>
      </c>
      <c r="AT19" t="str">
        <v/>
      </c>
      <c r="AU19" t="str">
        <v/>
      </c>
      <c r="AV19" t="str">
        <v/>
      </c>
      <c r="AW19" t="str">
        <v/>
      </c>
      <c r="AX19" t="str">
        <v/>
      </c>
      <c r="AY19" t="str">
        <v/>
      </c>
      <c r="AZ19" t="str">
        <v/>
      </c>
      <c r="BA19" t="str">
        <v/>
      </c>
      <c r="BB19" t="str">
        <v/>
      </c>
      <c r="BC19" t="str">
        <v/>
      </c>
      <c r="BD19" t="str">
        <v/>
      </c>
      <c r="BE19" t="str">
        <v/>
      </c>
      <c r="BF19" t="str">
        <v/>
      </c>
      <c r="BG19" t="str">
        <v/>
      </c>
      <c r="BH19" t="str">
        <v/>
      </c>
      <c r="BI19" t="str">
        <v/>
      </c>
      <c r="BJ19" t="str">
        <v/>
      </c>
      <c r="BK19" t="str">
        <v/>
      </c>
      <c r="BL19" t="str">
        <v/>
      </c>
      <c r="BM19" t="str">
        <v/>
      </c>
      <c r="BN19" t="str">
        <v/>
      </c>
      <c r="BO19" t="str">
        <v/>
      </c>
      <c r="BP19" t="str">
        <v/>
      </c>
      <c r="BQ19" t="str">
        <v/>
      </c>
      <c r="BR19" t="str">
        <v/>
      </c>
      <c r="BS19" t="str">
        <v/>
      </c>
      <c r="BT19" t="str">
        <v/>
      </c>
      <c r="BU19" t="str">
        <v/>
      </c>
      <c r="BV19" t="str">
        <v/>
      </c>
      <c r="BW19" t="str">
        <v/>
      </c>
      <c r="BX19" t="str">
        <v/>
      </c>
      <c r="BY19" t="str">
        <v/>
      </c>
      <c r="BZ19" t="str">
        <v/>
      </c>
      <c r="CA19" t="str">
        <v/>
      </c>
      <c r="CB19" t="str">
        <v/>
      </c>
      <c r="CC19" t="str">
        <v/>
      </c>
      <c r="CD19" t="str">
        <v/>
      </c>
      <c r="CE19" t="str">
        <v/>
      </c>
      <c r="CF19" t="str">
        <v/>
      </c>
      <c r="CG19" t="str">
        <v/>
      </c>
      <c r="CH19" t="str">
        <v/>
      </c>
      <c r="CI19" t="str">
        <v/>
      </c>
      <c r="CJ19" t="str">
        <v/>
      </c>
      <c r="CK19" t="str">
        <v/>
      </c>
      <c r="CL19" t="str">
        <v/>
      </c>
      <c r="CM19" t="str">
        <v/>
      </c>
      <c r="CN19" t="str">
        <v/>
      </c>
      <c r="CO19" t="str">
        <v/>
      </c>
      <c r="CP19" t="str">
        <v/>
      </c>
      <c r="CQ19" t="str">
        <v/>
      </c>
      <c r="CR19" t="str">
        <v/>
      </c>
      <c r="CS19" t="str">
        <v/>
      </c>
      <c r="CT19" t="str">
        <v/>
      </c>
      <c r="CU19" t="str">
        <v/>
      </c>
      <c r="CV19" t="str">
        <v/>
      </c>
      <c r="CW19" t="str">
        <v/>
      </c>
      <c r="CX19" t="str">
        <v/>
      </c>
      <c r="CY19" t="str">
        <v/>
      </c>
      <c r="CZ19" t="str">
        <v/>
      </c>
      <c r="DA19" t="str">
        <v/>
      </c>
      <c r="DB19" t="str">
        <v/>
      </c>
      <c r="DC19" t="str">
        <v/>
      </c>
      <c r="DD19" t="str">
        <v/>
      </c>
      <c r="DE19" t="str">
        <v/>
      </c>
      <c r="DF19" t="str">
        <v/>
      </c>
      <c r="DG19" t="str">
        <v/>
      </c>
      <c r="DH19" t="str">
        <v/>
      </c>
      <c r="DI19" t="str">
        <v/>
      </c>
      <c r="DJ19" t="str">
        <v/>
      </c>
      <c r="DK19" t="str">
        <v/>
      </c>
      <c r="DL19" t="str">
        <v/>
      </c>
      <c r="DM19" t="str">
        <v/>
      </c>
      <c r="DN19" t="str">
        <v/>
      </c>
      <c r="DO19" t="str">
        <v/>
      </c>
      <c r="DP19" t="str">
        <v/>
      </c>
      <c r="DQ19" t="str">
        <v/>
      </c>
      <c r="DR19" t="str">
        <v/>
      </c>
      <c r="DS19" t="str">
        <v/>
      </c>
      <c r="DT19" t="str">
        <v/>
      </c>
      <c r="DU19" t="str">
        <v/>
      </c>
      <c r="DV19" t="str">
        <v/>
      </c>
      <c r="DW19" t="str">
        <v/>
      </c>
      <c r="DX19" t="str">
        <v/>
      </c>
      <c r="DY19" t="str">
        <v/>
      </c>
      <c r="DZ19" t="str">
        <v/>
      </c>
      <c r="EA19" t="str">
        <v/>
      </c>
      <c r="EB19" t="str">
        <v/>
      </c>
      <c r="EC19" t="str">
        <v/>
      </c>
      <c r="ED19" t="str">
        <v/>
      </c>
      <c r="EE19" t="str">
        <v/>
      </c>
      <c r="EF19" t="str">
        <v/>
      </c>
      <c r="EG19" t="str">
        <v/>
      </c>
      <c r="EH19" t="str">
        <v/>
      </c>
      <c r="EI19" t="str">
        <v/>
      </c>
      <c r="EJ19" t="str">
        <v/>
      </c>
      <c r="EK19" t="str">
        <v/>
      </c>
      <c r="EL19" t="str">
        <v/>
      </c>
      <c r="EM19" t="str">
        <v/>
      </c>
      <c r="EN19" t="str">
        <v/>
      </c>
      <c r="EO19" t="str">
        <v/>
      </c>
      <c r="EP19" t="str">
        <v/>
      </c>
      <c r="EQ19" t="str">
        <v/>
      </c>
      <c r="ER19" t="str">
        <v/>
      </c>
    </row>
    <row r="20" spans="2:148" x14ac:dyDescent="0.2">
      <c r="B20" s="4">
        <f>'الترتيب حسب الفقرات'!B21</f>
        <v>16</v>
      </c>
      <c r="C20" s="297">
        <f>'المهارت المستهدفة'!BI21</f>
        <v>0</v>
      </c>
      <c r="H20" s="6" t="e">
        <f>HLOOKUP($G$5,$K$5:$ER$25,17,0)</f>
        <v>#N/A</v>
      </c>
      <c r="I20" s="311" t="str">
        <f t="shared" si="0"/>
        <v/>
      </c>
      <c r="K20" t="str">
        <v/>
      </c>
      <c r="L20" t="str">
        <v/>
      </c>
      <c r="M20" t="str">
        <v/>
      </c>
      <c r="N20" t="str">
        <v/>
      </c>
      <c r="O20" t="str">
        <v/>
      </c>
      <c r="P20" t="str">
        <v/>
      </c>
      <c r="Q20" t="str">
        <v/>
      </c>
      <c r="R20" t="str">
        <v/>
      </c>
      <c r="S20" t="str">
        <v/>
      </c>
      <c r="T20" t="str">
        <v/>
      </c>
      <c r="U20" t="str">
        <v/>
      </c>
      <c r="V20" t="str">
        <v/>
      </c>
      <c r="W20" t="str">
        <v/>
      </c>
      <c r="X20" t="str">
        <v/>
      </c>
      <c r="Y20" t="str">
        <v/>
      </c>
      <c r="Z20" t="str">
        <v/>
      </c>
      <c r="AA20" t="str">
        <v/>
      </c>
      <c r="AB20" t="str">
        <v/>
      </c>
      <c r="AC20" t="str">
        <v/>
      </c>
      <c r="AD20" t="str">
        <v/>
      </c>
      <c r="AE20" t="str">
        <v/>
      </c>
      <c r="AF20" t="str">
        <v/>
      </c>
      <c r="AG20" t="str">
        <v/>
      </c>
      <c r="AH20" t="str">
        <v/>
      </c>
      <c r="AI20" t="str">
        <v/>
      </c>
      <c r="AJ20" t="str">
        <v/>
      </c>
      <c r="AK20" t="str">
        <v/>
      </c>
      <c r="AL20" t="str">
        <v/>
      </c>
      <c r="AM20" t="str">
        <v/>
      </c>
      <c r="AN20" t="str">
        <v/>
      </c>
      <c r="AO20" t="str">
        <v/>
      </c>
      <c r="AP20" t="str">
        <v/>
      </c>
      <c r="AQ20" t="str">
        <v/>
      </c>
      <c r="AR20" t="str">
        <v/>
      </c>
      <c r="AS20" t="str">
        <v/>
      </c>
      <c r="AT20" t="str">
        <v/>
      </c>
      <c r="AU20" t="str">
        <v/>
      </c>
      <c r="AV20" t="str">
        <v/>
      </c>
      <c r="AW20" t="str">
        <v/>
      </c>
      <c r="AX20" t="str">
        <v/>
      </c>
      <c r="AY20" t="str">
        <v/>
      </c>
      <c r="AZ20" t="str">
        <v/>
      </c>
      <c r="BA20" t="str">
        <v/>
      </c>
      <c r="BB20" t="str">
        <v/>
      </c>
      <c r="BC20" t="str">
        <v/>
      </c>
      <c r="BD20" t="str">
        <v/>
      </c>
      <c r="BE20" t="str">
        <v/>
      </c>
      <c r="BF20" t="str">
        <v/>
      </c>
      <c r="BG20" t="str">
        <v/>
      </c>
      <c r="BH20" t="str">
        <v/>
      </c>
      <c r="BI20" t="str">
        <v/>
      </c>
      <c r="BJ20" t="str">
        <v/>
      </c>
      <c r="BK20" t="str">
        <v/>
      </c>
      <c r="BL20" t="str">
        <v/>
      </c>
      <c r="BM20" t="str">
        <v/>
      </c>
      <c r="BN20" t="str">
        <v/>
      </c>
      <c r="BO20" t="str">
        <v/>
      </c>
      <c r="BP20" t="str">
        <v/>
      </c>
      <c r="BQ20" t="str">
        <v/>
      </c>
      <c r="BR20" t="str">
        <v/>
      </c>
      <c r="BS20" t="str">
        <v/>
      </c>
      <c r="BT20" t="str">
        <v/>
      </c>
      <c r="BU20" t="str">
        <v/>
      </c>
      <c r="BV20" t="str">
        <v/>
      </c>
      <c r="BW20" t="str">
        <v/>
      </c>
      <c r="BX20" t="str">
        <v/>
      </c>
      <c r="BY20" t="str">
        <v/>
      </c>
      <c r="BZ20" t="str">
        <v/>
      </c>
      <c r="CA20" t="str">
        <v/>
      </c>
      <c r="CB20" t="str">
        <v/>
      </c>
      <c r="CC20" t="str">
        <v/>
      </c>
      <c r="CD20" t="str">
        <v/>
      </c>
      <c r="CE20" t="str">
        <v/>
      </c>
      <c r="CF20" t="str">
        <v/>
      </c>
      <c r="CG20" t="str">
        <v/>
      </c>
      <c r="CH20" t="str">
        <v/>
      </c>
      <c r="CI20" t="str">
        <v/>
      </c>
      <c r="CJ20" t="str">
        <v/>
      </c>
      <c r="CK20" t="str">
        <v/>
      </c>
      <c r="CL20" t="str">
        <v/>
      </c>
      <c r="CM20" t="str">
        <v/>
      </c>
      <c r="CN20" t="str">
        <v/>
      </c>
      <c r="CO20" t="str">
        <v/>
      </c>
      <c r="CP20" t="str">
        <v/>
      </c>
      <c r="CQ20" t="str">
        <v/>
      </c>
      <c r="CR20" t="str">
        <v/>
      </c>
      <c r="CS20" t="str">
        <v/>
      </c>
      <c r="CT20" t="str">
        <v/>
      </c>
      <c r="CU20" t="str">
        <v/>
      </c>
      <c r="CV20" t="str">
        <v/>
      </c>
      <c r="CW20" t="str">
        <v/>
      </c>
      <c r="CX20" t="str">
        <v/>
      </c>
      <c r="CY20" t="str">
        <v/>
      </c>
      <c r="CZ20" t="str">
        <v/>
      </c>
      <c r="DA20" t="str">
        <v/>
      </c>
      <c r="DB20" t="str">
        <v/>
      </c>
      <c r="DC20" t="str">
        <v/>
      </c>
      <c r="DD20" t="str">
        <v/>
      </c>
      <c r="DE20" t="str">
        <v/>
      </c>
      <c r="DF20" t="str">
        <v/>
      </c>
      <c r="DG20" t="str">
        <v/>
      </c>
      <c r="DH20" t="str">
        <v/>
      </c>
      <c r="DI20" t="str">
        <v/>
      </c>
      <c r="DJ20" t="str">
        <v/>
      </c>
      <c r="DK20" t="str">
        <v/>
      </c>
      <c r="DL20" t="str">
        <v/>
      </c>
      <c r="DM20" t="str">
        <v/>
      </c>
      <c r="DN20" t="str">
        <v/>
      </c>
      <c r="DO20" t="str">
        <v/>
      </c>
      <c r="DP20" t="str">
        <v/>
      </c>
      <c r="DQ20" t="str">
        <v/>
      </c>
      <c r="DR20" t="str">
        <v/>
      </c>
      <c r="DS20" t="str">
        <v/>
      </c>
      <c r="DT20" t="str">
        <v/>
      </c>
      <c r="DU20" t="str">
        <v/>
      </c>
      <c r="DV20" t="str">
        <v/>
      </c>
      <c r="DW20" t="str">
        <v/>
      </c>
      <c r="DX20" t="str">
        <v/>
      </c>
      <c r="DY20" t="str">
        <v/>
      </c>
      <c r="DZ20" t="str">
        <v/>
      </c>
      <c r="EA20" t="str">
        <v/>
      </c>
      <c r="EB20" t="str">
        <v/>
      </c>
      <c r="EC20" t="str">
        <v/>
      </c>
      <c r="ED20" t="str">
        <v/>
      </c>
      <c r="EE20" t="str">
        <v/>
      </c>
      <c r="EF20" t="str">
        <v/>
      </c>
      <c r="EG20" t="str">
        <v/>
      </c>
      <c r="EH20" t="str">
        <v/>
      </c>
      <c r="EI20" t="str">
        <v/>
      </c>
      <c r="EJ20" t="str">
        <v/>
      </c>
      <c r="EK20" t="str">
        <v/>
      </c>
      <c r="EL20" t="str">
        <v/>
      </c>
      <c r="EM20" t="str">
        <v/>
      </c>
      <c r="EN20" t="str">
        <v/>
      </c>
      <c r="EO20" t="str">
        <v/>
      </c>
      <c r="EP20" t="str">
        <v/>
      </c>
      <c r="EQ20" t="str">
        <v/>
      </c>
      <c r="ER20" t="str">
        <v/>
      </c>
    </row>
    <row r="21" spans="2:148" x14ac:dyDescent="0.2">
      <c r="B21" s="4">
        <f>'الترتيب حسب الفقرات'!B22</f>
        <v>17</v>
      </c>
      <c r="C21" s="297">
        <f>'المهارت المستهدفة'!BI22</f>
        <v>0</v>
      </c>
      <c r="H21" s="6" t="e">
        <f>HLOOKUP($G$5,$K$5:$ER$25,18,0)</f>
        <v>#N/A</v>
      </c>
      <c r="I21" s="311" t="str">
        <f t="shared" si="0"/>
        <v/>
      </c>
      <c r="K21" t="str">
        <v/>
      </c>
      <c r="L21" t="str">
        <v/>
      </c>
      <c r="M21" t="str">
        <v/>
      </c>
      <c r="N21" t="str">
        <v/>
      </c>
      <c r="O21" t="str">
        <v/>
      </c>
      <c r="P21" t="str">
        <v/>
      </c>
      <c r="Q21" t="str">
        <v/>
      </c>
      <c r="R21" t="str">
        <v/>
      </c>
      <c r="S21" t="str">
        <v/>
      </c>
      <c r="T21" t="str">
        <v/>
      </c>
      <c r="U21" t="str">
        <v/>
      </c>
      <c r="V21" t="str">
        <v/>
      </c>
      <c r="W21" t="str">
        <v/>
      </c>
      <c r="X21" t="str">
        <v/>
      </c>
      <c r="Y21" t="str">
        <v/>
      </c>
      <c r="Z21" t="str">
        <v/>
      </c>
      <c r="AA21" t="str">
        <v/>
      </c>
      <c r="AB21" t="str">
        <v/>
      </c>
      <c r="AC21" t="str">
        <v/>
      </c>
      <c r="AD21" t="str">
        <v/>
      </c>
      <c r="AE21" t="str">
        <v/>
      </c>
      <c r="AF21" t="str">
        <v/>
      </c>
      <c r="AG21" t="str">
        <v/>
      </c>
      <c r="AH21" t="str">
        <v/>
      </c>
      <c r="AI21" t="str">
        <v/>
      </c>
      <c r="AJ21" t="str">
        <v/>
      </c>
      <c r="AK21" t="str">
        <v/>
      </c>
      <c r="AL21" t="str">
        <v/>
      </c>
      <c r="AM21" t="str">
        <v/>
      </c>
      <c r="AN21" t="str">
        <v/>
      </c>
      <c r="AO21" t="str">
        <v/>
      </c>
      <c r="AP21" t="str">
        <v/>
      </c>
      <c r="AQ21" t="str">
        <v/>
      </c>
      <c r="AR21" t="str">
        <v/>
      </c>
      <c r="AS21" t="str">
        <v/>
      </c>
      <c r="AT21" t="str">
        <v/>
      </c>
      <c r="AU21" t="str">
        <v/>
      </c>
      <c r="AV21" t="str">
        <v/>
      </c>
      <c r="AW21" t="str">
        <v/>
      </c>
      <c r="AX21" t="str">
        <v/>
      </c>
      <c r="AY21" t="str">
        <v/>
      </c>
      <c r="AZ21" t="str">
        <v/>
      </c>
      <c r="BA21" t="str">
        <v/>
      </c>
      <c r="BB21" t="str">
        <v/>
      </c>
      <c r="BC21" t="str">
        <v/>
      </c>
      <c r="BD21" t="str">
        <v/>
      </c>
      <c r="BE21" t="str">
        <v/>
      </c>
      <c r="BF21" t="str">
        <v/>
      </c>
      <c r="BG21" t="str">
        <v/>
      </c>
      <c r="BH21" t="str">
        <v/>
      </c>
      <c r="BI21" t="str">
        <v/>
      </c>
      <c r="BJ21" t="str">
        <v/>
      </c>
      <c r="BK21" t="str">
        <v/>
      </c>
      <c r="BL21" t="str">
        <v/>
      </c>
      <c r="BM21" t="str">
        <v/>
      </c>
      <c r="BN21" t="str">
        <v/>
      </c>
      <c r="BO21" t="str">
        <v/>
      </c>
      <c r="BP21" t="str">
        <v/>
      </c>
      <c r="BQ21" t="str">
        <v/>
      </c>
      <c r="BR21" t="str">
        <v/>
      </c>
      <c r="BS21" t="str">
        <v/>
      </c>
      <c r="BT21" t="str">
        <v/>
      </c>
      <c r="BU21" t="str">
        <v/>
      </c>
      <c r="BV21" t="str">
        <v/>
      </c>
      <c r="BW21" t="str">
        <v/>
      </c>
      <c r="BX21" t="str">
        <v/>
      </c>
      <c r="BY21" t="str">
        <v/>
      </c>
      <c r="BZ21" t="str">
        <v/>
      </c>
      <c r="CA21" t="str">
        <v/>
      </c>
      <c r="CB21" t="str">
        <v/>
      </c>
      <c r="CC21" t="str">
        <v/>
      </c>
      <c r="CD21" t="str">
        <v/>
      </c>
      <c r="CE21" t="str">
        <v/>
      </c>
      <c r="CF21" t="str">
        <v/>
      </c>
      <c r="CG21" t="str">
        <v/>
      </c>
      <c r="CH21" t="str">
        <v/>
      </c>
      <c r="CI21" t="str">
        <v/>
      </c>
      <c r="CJ21" t="str">
        <v/>
      </c>
      <c r="CK21" t="str">
        <v/>
      </c>
      <c r="CL21" t="str">
        <v/>
      </c>
      <c r="CM21" t="str">
        <v/>
      </c>
      <c r="CN21" t="str">
        <v/>
      </c>
      <c r="CO21" t="str">
        <v/>
      </c>
      <c r="CP21" t="str">
        <v/>
      </c>
      <c r="CQ21" t="str">
        <v/>
      </c>
      <c r="CR21" t="str">
        <v/>
      </c>
      <c r="CS21" t="str">
        <v/>
      </c>
      <c r="CT21" t="str">
        <v/>
      </c>
      <c r="CU21" t="str">
        <v/>
      </c>
      <c r="CV21" t="str">
        <v/>
      </c>
      <c r="CW21" t="str">
        <v/>
      </c>
      <c r="CX21" t="str">
        <v/>
      </c>
      <c r="CY21" t="str">
        <v/>
      </c>
      <c r="CZ21" t="str">
        <v/>
      </c>
      <c r="DA21" t="str">
        <v/>
      </c>
      <c r="DB21" t="str">
        <v/>
      </c>
      <c r="DC21" t="str">
        <v/>
      </c>
      <c r="DD21" t="str">
        <v/>
      </c>
      <c r="DE21" t="str">
        <v/>
      </c>
      <c r="DF21" t="str">
        <v/>
      </c>
      <c r="DG21" t="str">
        <v/>
      </c>
      <c r="DH21" t="str">
        <v/>
      </c>
      <c r="DI21" t="str">
        <v/>
      </c>
      <c r="DJ21" t="str">
        <v/>
      </c>
      <c r="DK21" t="str">
        <v/>
      </c>
      <c r="DL21" t="str">
        <v/>
      </c>
      <c r="DM21" t="str">
        <v/>
      </c>
      <c r="DN21" t="str">
        <v/>
      </c>
      <c r="DO21" t="str">
        <v/>
      </c>
      <c r="DP21" t="str">
        <v/>
      </c>
      <c r="DQ21" t="str">
        <v/>
      </c>
      <c r="DR21" t="str">
        <v/>
      </c>
      <c r="DS21" t="str">
        <v/>
      </c>
      <c r="DT21" t="str">
        <v/>
      </c>
      <c r="DU21" t="str">
        <v/>
      </c>
      <c r="DV21" t="str">
        <v/>
      </c>
      <c r="DW21" t="str">
        <v/>
      </c>
      <c r="DX21" t="str">
        <v/>
      </c>
      <c r="DY21" t="str">
        <v/>
      </c>
      <c r="DZ21" t="str">
        <v/>
      </c>
      <c r="EA21" t="str">
        <v/>
      </c>
      <c r="EB21" t="str">
        <v/>
      </c>
      <c r="EC21" t="str">
        <v/>
      </c>
      <c r="ED21" t="str">
        <v/>
      </c>
      <c r="EE21" t="str">
        <v/>
      </c>
      <c r="EF21" t="str">
        <v/>
      </c>
      <c r="EG21" t="str">
        <v/>
      </c>
      <c r="EH21" t="str">
        <v/>
      </c>
      <c r="EI21" t="str">
        <v/>
      </c>
      <c r="EJ21" t="str">
        <v/>
      </c>
      <c r="EK21" t="str">
        <v/>
      </c>
      <c r="EL21" t="str">
        <v/>
      </c>
      <c r="EM21" t="str">
        <v/>
      </c>
      <c r="EN21" t="str">
        <v/>
      </c>
      <c r="EO21" t="str">
        <v/>
      </c>
      <c r="EP21" t="str">
        <v/>
      </c>
      <c r="EQ21" t="str">
        <v/>
      </c>
      <c r="ER21" t="str">
        <v/>
      </c>
    </row>
    <row r="22" spans="2:148" x14ac:dyDescent="0.2">
      <c r="B22" s="4">
        <f>'الترتيب حسب الفقرات'!B23</f>
        <v>18</v>
      </c>
      <c r="C22" s="297">
        <f>'المهارت المستهدفة'!BI23</f>
        <v>0</v>
      </c>
      <c r="H22" s="6" t="e">
        <f>HLOOKUP($G$5,$K$5:$ER$25,19,0)</f>
        <v>#N/A</v>
      </c>
      <c r="I22" s="311" t="str">
        <f t="shared" si="0"/>
        <v/>
      </c>
      <c r="K22" t="str">
        <v/>
      </c>
      <c r="L22" t="str">
        <v/>
      </c>
      <c r="M22" t="str">
        <v/>
      </c>
      <c r="N22" t="str">
        <v/>
      </c>
      <c r="O22" t="str">
        <v/>
      </c>
      <c r="P22" t="str">
        <v/>
      </c>
      <c r="Q22" t="str">
        <v/>
      </c>
      <c r="R22" t="str">
        <v/>
      </c>
      <c r="S22" t="str">
        <v/>
      </c>
      <c r="T22" t="str">
        <v/>
      </c>
      <c r="U22" t="str">
        <v/>
      </c>
      <c r="V22" t="str">
        <v/>
      </c>
      <c r="W22" t="str">
        <v/>
      </c>
      <c r="X22" t="str">
        <v/>
      </c>
      <c r="Y22" t="str">
        <v/>
      </c>
      <c r="Z22" t="str">
        <v/>
      </c>
      <c r="AA22" t="str">
        <v/>
      </c>
      <c r="AB22" t="str">
        <v/>
      </c>
      <c r="AC22" t="str">
        <v/>
      </c>
      <c r="AD22" t="str">
        <v/>
      </c>
      <c r="AE22" t="str">
        <v/>
      </c>
      <c r="AF22" t="str">
        <v/>
      </c>
      <c r="AG22" t="str">
        <v/>
      </c>
      <c r="AH22" t="str">
        <v/>
      </c>
      <c r="AI22" t="str">
        <v/>
      </c>
      <c r="AJ22" t="str">
        <v/>
      </c>
      <c r="AK22" t="str">
        <v/>
      </c>
      <c r="AL22" t="str">
        <v/>
      </c>
      <c r="AM22" t="str">
        <v/>
      </c>
      <c r="AN22" t="str">
        <v/>
      </c>
      <c r="AO22" t="str">
        <v/>
      </c>
      <c r="AP22" t="str">
        <v/>
      </c>
      <c r="AQ22" t="str">
        <v/>
      </c>
      <c r="AR22" t="str">
        <v/>
      </c>
      <c r="AS22" t="str">
        <v/>
      </c>
      <c r="AT22" t="str">
        <v/>
      </c>
      <c r="AU22" t="str">
        <v/>
      </c>
      <c r="AV22" t="str">
        <v/>
      </c>
      <c r="AW22" t="str">
        <v/>
      </c>
      <c r="AX22" t="str">
        <v/>
      </c>
      <c r="AY22" t="str">
        <v/>
      </c>
      <c r="AZ22" t="str">
        <v/>
      </c>
      <c r="BA22" t="str">
        <v/>
      </c>
      <c r="BB22" t="str">
        <v/>
      </c>
      <c r="BC22" t="str">
        <v/>
      </c>
      <c r="BD22" t="str">
        <v/>
      </c>
      <c r="BE22" t="str">
        <v/>
      </c>
      <c r="BF22" t="str">
        <v/>
      </c>
      <c r="BG22" t="str">
        <v/>
      </c>
      <c r="BH22" t="str">
        <v/>
      </c>
      <c r="BI22" t="str">
        <v/>
      </c>
      <c r="BJ22" t="str">
        <v/>
      </c>
      <c r="BK22" t="str">
        <v/>
      </c>
      <c r="BL22" t="str">
        <v/>
      </c>
      <c r="BM22" t="str">
        <v/>
      </c>
      <c r="BN22" t="str">
        <v/>
      </c>
      <c r="BO22" t="str">
        <v/>
      </c>
      <c r="BP22" t="str">
        <v/>
      </c>
      <c r="BQ22" t="str">
        <v/>
      </c>
      <c r="BR22" t="str">
        <v/>
      </c>
      <c r="BS22" t="str">
        <v/>
      </c>
      <c r="BT22" t="str">
        <v/>
      </c>
      <c r="BU22" t="str">
        <v/>
      </c>
      <c r="BV22" t="str">
        <v/>
      </c>
      <c r="BW22" t="str">
        <v/>
      </c>
      <c r="BX22" t="str">
        <v/>
      </c>
      <c r="BY22" t="str">
        <v/>
      </c>
      <c r="BZ22" t="str">
        <v/>
      </c>
      <c r="CA22" t="str">
        <v/>
      </c>
      <c r="CB22" t="str">
        <v/>
      </c>
      <c r="CC22" t="str">
        <v/>
      </c>
      <c r="CD22" t="str">
        <v/>
      </c>
      <c r="CE22" t="str">
        <v/>
      </c>
      <c r="CF22" t="str">
        <v/>
      </c>
      <c r="CG22" t="str">
        <v/>
      </c>
      <c r="CH22" t="str">
        <v/>
      </c>
      <c r="CI22" t="str">
        <v/>
      </c>
      <c r="CJ22" t="str">
        <v/>
      </c>
      <c r="CK22" t="str">
        <v/>
      </c>
      <c r="CL22" t="str">
        <v/>
      </c>
      <c r="CM22" t="str">
        <v/>
      </c>
      <c r="CN22" t="str">
        <v/>
      </c>
      <c r="CO22" t="str">
        <v/>
      </c>
      <c r="CP22" t="str">
        <v/>
      </c>
      <c r="CQ22" t="str">
        <v/>
      </c>
      <c r="CR22" t="str">
        <v/>
      </c>
      <c r="CS22" t="str">
        <v/>
      </c>
      <c r="CT22" t="str">
        <v/>
      </c>
      <c r="CU22" t="str">
        <v/>
      </c>
      <c r="CV22" t="str">
        <v/>
      </c>
      <c r="CW22" t="str">
        <v/>
      </c>
      <c r="CX22" t="str">
        <v/>
      </c>
      <c r="CY22" t="str">
        <v/>
      </c>
      <c r="CZ22" t="str">
        <v/>
      </c>
      <c r="DA22" t="str">
        <v/>
      </c>
      <c r="DB22" t="str">
        <v/>
      </c>
      <c r="DC22" t="str">
        <v/>
      </c>
      <c r="DD22" t="str">
        <v/>
      </c>
      <c r="DE22" t="str">
        <v/>
      </c>
      <c r="DF22" t="str">
        <v/>
      </c>
      <c r="DG22" t="str">
        <v/>
      </c>
      <c r="DH22" t="str">
        <v/>
      </c>
      <c r="DI22" t="str">
        <v/>
      </c>
      <c r="DJ22" t="str">
        <v/>
      </c>
      <c r="DK22" t="str">
        <v/>
      </c>
      <c r="DL22" t="str">
        <v/>
      </c>
      <c r="DM22" t="str">
        <v/>
      </c>
      <c r="DN22" t="str">
        <v/>
      </c>
      <c r="DO22" t="str">
        <v/>
      </c>
      <c r="DP22" t="str">
        <v/>
      </c>
      <c r="DQ22" t="str">
        <v/>
      </c>
      <c r="DR22" t="str">
        <v/>
      </c>
      <c r="DS22" t="str">
        <v/>
      </c>
      <c r="DT22" t="str">
        <v/>
      </c>
      <c r="DU22" t="str">
        <v/>
      </c>
      <c r="DV22" t="str">
        <v/>
      </c>
      <c r="DW22" t="str">
        <v/>
      </c>
      <c r="DX22" t="str">
        <v/>
      </c>
      <c r="DY22" t="str">
        <v/>
      </c>
      <c r="DZ22" t="str">
        <v/>
      </c>
      <c r="EA22" t="str">
        <v/>
      </c>
      <c r="EB22" t="str">
        <v/>
      </c>
      <c r="EC22" t="str">
        <v/>
      </c>
      <c r="ED22" t="str">
        <v/>
      </c>
      <c r="EE22" t="str">
        <v/>
      </c>
      <c r="EF22" t="str">
        <v/>
      </c>
      <c r="EG22" t="str">
        <v/>
      </c>
      <c r="EH22" t="str">
        <v/>
      </c>
      <c r="EI22" t="str">
        <v/>
      </c>
      <c r="EJ22" t="str">
        <v/>
      </c>
      <c r="EK22" t="str">
        <v/>
      </c>
      <c r="EL22" t="str">
        <v/>
      </c>
      <c r="EM22" t="str">
        <v/>
      </c>
      <c r="EN22" t="str">
        <v/>
      </c>
      <c r="EO22" t="str">
        <v/>
      </c>
      <c r="EP22" t="str">
        <v/>
      </c>
      <c r="EQ22" t="str">
        <v/>
      </c>
      <c r="ER22" t="str">
        <v/>
      </c>
    </row>
    <row r="23" spans="2:148" x14ac:dyDescent="0.2">
      <c r="B23" s="4">
        <f>'الترتيب حسب الفقرات'!B24</f>
        <v>19</v>
      </c>
      <c r="C23" s="297">
        <f>'المهارت المستهدفة'!BI24</f>
        <v>0</v>
      </c>
      <c r="H23" s="6" t="e">
        <f>HLOOKUP($G$5,$K$5:$ER$25,20,0)</f>
        <v>#N/A</v>
      </c>
      <c r="I23" s="311" t="str">
        <f t="shared" si="0"/>
        <v/>
      </c>
      <c r="K23" t="str">
        <v/>
      </c>
      <c r="L23" t="str">
        <v/>
      </c>
      <c r="M23" t="str">
        <v/>
      </c>
      <c r="N23" t="str">
        <v/>
      </c>
      <c r="O23" t="str">
        <v/>
      </c>
      <c r="P23" t="str">
        <v/>
      </c>
      <c r="Q23" t="str">
        <v/>
      </c>
      <c r="R23" t="str">
        <v/>
      </c>
      <c r="S23" t="str">
        <v/>
      </c>
      <c r="T23" t="str">
        <v/>
      </c>
      <c r="U23" t="str">
        <v/>
      </c>
      <c r="V23" t="str">
        <v/>
      </c>
      <c r="W23" t="str">
        <v/>
      </c>
      <c r="X23" t="str">
        <v/>
      </c>
      <c r="Y23" t="str">
        <v/>
      </c>
      <c r="Z23" t="str">
        <v/>
      </c>
      <c r="AA23" t="str">
        <v/>
      </c>
      <c r="AB23" t="str">
        <v/>
      </c>
      <c r="AC23" t="str">
        <v/>
      </c>
      <c r="AD23" t="str">
        <v/>
      </c>
      <c r="AE23" t="str">
        <v/>
      </c>
      <c r="AF23" t="str">
        <v/>
      </c>
      <c r="AG23" t="str">
        <v/>
      </c>
      <c r="AH23" t="str">
        <v/>
      </c>
      <c r="AI23" t="str">
        <v/>
      </c>
      <c r="AJ23" t="str">
        <v/>
      </c>
      <c r="AK23" t="str">
        <v/>
      </c>
      <c r="AL23" t="str">
        <v/>
      </c>
      <c r="AM23" t="str">
        <v/>
      </c>
      <c r="AN23" t="str">
        <v/>
      </c>
      <c r="AO23" t="str">
        <v/>
      </c>
      <c r="AP23" t="str">
        <v/>
      </c>
      <c r="AQ23" t="str">
        <v/>
      </c>
      <c r="AR23" t="str">
        <v/>
      </c>
      <c r="AS23" t="str">
        <v/>
      </c>
      <c r="AT23" t="str">
        <v/>
      </c>
      <c r="AU23" t="str">
        <v/>
      </c>
      <c r="AV23" t="str">
        <v/>
      </c>
      <c r="AW23" t="str">
        <v/>
      </c>
      <c r="AX23" t="str">
        <v/>
      </c>
      <c r="AY23" t="str">
        <v/>
      </c>
      <c r="AZ23" t="str">
        <v/>
      </c>
      <c r="BA23" t="str">
        <v/>
      </c>
      <c r="BB23" t="str">
        <v/>
      </c>
      <c r="BC23" t="str">
        <v/>
      </c>
      <c r="BD23" t="str">
        <v/>
      </c>
      <c r="BE23" t="str">
        <v/>
      </c>
      <c r="BF23" t="str">
        <v/>
      </c>
      <c r="BG23" t="str">
        <v/>
      </c>
      <c r="BH23" t="str">
        <v/>
      </c>
      <c r="BI23" t="str">
        <v/>
      </c>
      <c r="BJ23" t="str">
        <v/>
      </c>
      <c r="BK23" t="str">
        <v/>
      </c>
      <c r="BL23" t="str">
        <v/>
      </c>
      <c r="BM23" t="str">
        <v/>
      </c>
      <c r="BN23" t="str">
        <v/>
      </c>
      <c r="BO23" t="str">
        <v/>
      </c>
      <c r="BP23" t="str">
        <v/>
      </c>
      <c r="BQ23" t="str">
        <v/>
      </c>
      <c r="BR23" t="str">
        <v/>
      </c>
      <c r="BS23" t="str">
        <v/>
      </c>
      <c r="BT23" t="str">
        <v/>
      </c>
      <c r="BU23" t="str">
        <v/>
      </c>
      <c r="BV23" t="str">
        <v/>
      </c>
      <c r="BW23" t="str">
        <v/>
      </c>
      <c r="BX23" t="str">
        <v/>
      </c>
      <c r="BY23" t="str">
        <v/>
      </c>
      <c r="BZ23" t="str">
        <v/>
      </c>
      <c r="CA23" t="str">
        <v/>
      </c>
      <c r="CB23" t="str">
        <v/>
      </c>
      <c r="CC23" t="str">
        <v/>
      </c>
      <c r="CD23" t="str">
        <v/>
      </c>
      <c r="CE23" t="str">
        <v/>
      </c>
      <c r="CF23" t="str">
        <v/>
      </c>
      <c r="CG23" t="str">
        <v/>
      </c>
      <c r="CH23" t="str">
        <v/>
      </c>
      <c r="CI23" t="str">
        <v/>
      </c>
      <c r="CJ23" t="str">
        <v/>
      </c>
      <c r="CK23" t="str">
        <v/>
      </c>
      <c r="CL23" t="str">
        <v/>
      </c>
      <c r="CM23" t="str">
        <v/>
      </c>
      <c r="CN23" t="str">
        <v/>
      </c>
      <c r="CO23" t="str">
        <v/>
      </c>
      <c r="CP23" t="str">
        <v/>
      </c>
      <c r="CQ23" t="str">
        <v/>
      </c>
      <c r="CR23" t="str">
        <v/>
      </c>
      <c r="CS23" t="str">
        <v/>
      </c>
      <c r="CT23" t="str">
        <v/>
      </c>
      <c r="CU23" t="str">
        <v/>
      </c>
      <c r="CV23" t="str">
        <v/>
      </c>
      <c r="CW23" t="str">
        <v/>
      </c>
      <c r="CX23" t="str">
        <v/>
      </c>
      <c r="CY23" t="str">
        <v/>
      </c>
      <c r="CZ23" t="str">
        <v/>
      </c>
      <c r="DA23" t="str">
        <v/>
      </c>
      <c r="DB23" t="str">
        <v/>
      </c>
      <c r="DC23" t="str">
        <v/>
      </c>
      <c r="DD23" t="str">
        <v/>
      </c>
      <c r="DE23" t="str">
        <v/>
      </c>
      <c r="DF23" t="str">
        <v/>
      </c>
      <c r="DG23" t="str">
        <v/>
      </c>
      <c r="DH23" t="str">
        <v/>
      </c>
      <c r="DI23" t="str">
        <v/>
      </c>
      <c r="DJ23" t="str">
        <v/>
      </c>
      <c r="DK23" t="str">
        <v/>
      </c>
      <c r="DL23" t="str">
        <v/>
      </c>
      <c r="DM23" t="str">
        <v/>
      </c>
      <c r="DN23" t="str">
        <v/>
      </c>
      <c r="DO23" t="str">
        <v/>
      </c>
      <c r="DP23" t="str">
        <v/>
      </c>
      <c r="DQ23" t="str">
        <v/>
      </c>
      <c r="DR23" t="str">
        <v/>
      </c>
      <c r="DS23" t="str">
        <v/>
      </c>
      <c r="DT23" t="str">
        <v/>
      </c>
      <c r="DU23" t="str">
        <v/>
      </c>
      <c r="DV23" t="str">
        <v/>
      </c>
      <c r="DW23" t="str">
        <v/>
      </c>
      <c r="DX23" t="str">
        <v/>
      </c>
      <c r="DY23" t="str">
        <v/>
      </c>
      <c r="DZ23" t="str">
        <v/>
      </c>
      <c r="EA23" t="str">
        <v/>
      </c>
      <c r="EB23" t="str">
        <v/>
      </c>
      <c r="EC23" t="str">
        <v/>
      </c>
      <c r="ED23" t="str">
        <v/>
      </c>
      <c r="EE23" t="str">
        <v/>
      </c>
      <c r="EF23" t="str">
        <v/>
      </c>
      <c r="EG23" t="str">
        <v/>
      </c>
      <c r="EH23" t="str">
        <v/>
      </c>
      <c r="EI23" t="str">
        <v/>
      </c>
      <c r="EJ23" t="str">
        <v/>
      </c>
      <c r="EK23" t="str">
        <v/>
      </c>
      <c r="EL23" t="str">
        <v/>
      </c>
      <c r="EM23" t="str">
        <v/>
      </c>
      <c r="EN23" t="str">
        <v/>
      </c>
      <c r="EO23" t="str">
        <v/>
      </c>
      <c r="EP23" t="str">
        <v/>
      </c>
      <c r="EQ23" t="str">
        <v/>
      </c>
      <c r="ER23" t="str">
        <v/>
      </c>
    </row>
    <row r="24" spans="2:148" x14ac:dyDescent="0.2">
      <c r="B24" s="4">
        <f>'الترتيب حسب الفقرات'!B25</f>
        <v>20</v>
      </c>
      <c r="C24" s="297">
        <f>'المهارت المستهدفة'!BI25</f>
        <v>0</v>
      </c>
      <c r="H24" s="6" t="e">
        <f>HLOOKUP($G$5,$K$5:$ER$25,21,0)</f>
        <v>#N/A</v>
      </c>
      <c r="I24" s="311" t="str">
        <f t="shared" si="0"/>
        <v/>
      </c>
      <c r="K24" t="str">
        <v/>
      </c>
      <c r="L24" t="str">
        <v/>
      </c>
      <c r="M24" t="str">
        <v/>
      </c>
      <c r="N24" t="str">
        <v/>
      </c>
      <c r="O24" t="str">
        <v/>
      </c>
      <c r="P24" t="str">
        <v/>
      </c>
      <c r="Q24" t="str">
        <v/>
      </c>
      <c r="R24" t="str">
        <v/>
      </c>
      <c r="S24" t="str">
        <v/>
      </c>
      <c r="T24" t="str">
        <v/>
      </c>
      <c r="U24" t="str">
        <v/>
      </c>
      <c r="V24" t="str">
        <v/>
      </c>
      <c r="W24" t="str">
        <v/>
      </c>
      <c r="X24" t="str">
        <v/>
      </c>
      <c r="Y24" t="str">
        <v/>
      </c>
      <c r="Z24" t="str">
        <v/>
      </c>
      <c r="AA24" t="str">
        <v/>
      </c>
      <c r="AB24" t="str">
        <v/>
      </c>
      <c r="AC24" t="str">
        <v/>
      </c>
      <c r="AD24" t="str">
        <v/>
      </c>
      <c r="AE24" t="str">
        <v/>
      </c>
      <c r="AF24" t="str">
        <v/>
      </c>
      <c r="AG24" t="str">
        <v/>
      </c>
      <c r="AH24" t="str">
        <v/>
      </c>
      <c r="AI24" t="str">
        <v/>
      </c>
      <c r="AJ24" t="str">
        <v/>
      </c>
      <c r="AK24" t="str">
        <v/>
      </c>
      <c r="AL24" t="str">
        <v/>
      </c>
      <c r="AM24" t="str">
        <v/>
      </c>
      <c r="AN24" t="str">
        <v/>
      </c>
      <c r="AO24" t="str">
        <v/>
      </c>
      <c r="AP24" t="str">
        <v/>
      </c>
      <c r="AQ24" t="str">
        <v/>
      </c>
      <c r="AR24" t="str">
        <v/>
      </c>
      <c r="AS24" t="str">
        <v/>
      </c>
      <c r="AT24" t="str">
        <v/>
      </c>
      <c r="AU24" t="str">
        <v/>
      </c>
      <c r="AV24" t="str">
        <v/>
      </c>
      <c r="AW24" t="str">
        <v/>
      </c>
      <c r="AX24" t="str">
        <v/>
      </c>
      <c r="AY24" t="str">
        <v/>
      </c>
      <c r="AZ24" t="str">
        <v/>
      </c>
      <c r="BA24" t="str">
        <v/>
      </c>
      <c r="BB24" t="str">
        <v/>
      </c>
      <c r="BC24" t="str">
        <v/>
      </c>
      <c r="BD24" t="str">
        <v/>
      </c>
      <c r="BE24" t="str">
        <v/>
      </c>
      <c r="BF24" t="str">
        <v/>
      </c>
      <c r="BG24" t="str">
        <v/>
      </c>
      <c r="BH24" t="str">
        <v/>
      </c>
      <c r="BI24" t="str">
        <v/>
      </c>
      <c r="BJ24" t="str">
        <v/>
      </c>
      <c r="BK24" t="str">
        <v/>
      </c>
      <c r="BL24" t="str">
        <v/>
      </c>
      <c r="BM24" t="str">
        <v/>
      </c>
      <c r="BN24" t="str">
        <v/>
      </c>
      <c r="BO24" t="str">
        <v/>
      </c>
      <c r="BP24" t="str">
        <v/>
      </c>
      <c r="BQ24" t="str">
        <v/>
      </c>
      <c r="BR24" t="str">
        <v/>
      </c>
      <c r="BS24" t="str">
        <v/>
      </c>
      <c r="BT24" t="str">
        <v/>
      </c>
      <c r="BU24" t="str">
        <v/>
      </c>
      <c r="BV24" t="str">
        <v/>
      </c>
      <c r="BW24" t="str">
        <v/>
      </c>
      <c r="BX24" t="str">
        <v/>
      </c>
      <c r="BY24" t="str">
        <v/>
      </c>
      <c r="BZ24" t="str">
        <v/>
      </c>
      <c r="CA24" t="str">
        <v/>
      </c>
      <c r="CB24" t="str">
        <v/>
      </c>
      <c r="CC24" t="str">
        <v/>
      </c>
      <c r="CD24" t="str">
        <v/>
      </c>
      <c r="CE24" t="str">
        <v/>
      </c>
      <c r="CF24" t="str">
        <v/>
      </c>
      <c r="CG24" t="str">
        <v/>
      </c>
      <c r="CH24" t="str">
        <v/>
      </c>
      <c r="CI24" t="str">
        <v/>
      </c>
      <c r="CJ24" t="str">
        <v/>
      </c>
      <c r="CK24" t="str">
        <v/>
      </c>
      <c r="CL24" t="str">
        <v/>
      </c>
      <c r="CM24" t="str">
        <v/>
      </c>
      <c r="CN24" t="str">
        <v/>
      </c>
      <c r="CO24" t="str">
        <v/>
      </c>
      <c r="CP24" t="str">
        <v/>
      </c>
      <c r="CQ24" t="str">
        <v/>
      </c>
      <c r="CR24" t="str">
        <v/>
      </c>
      <c r="CS24" t="str">
        <v/>
      </c>
      <c r="CT24" t="str">
        <v/>
      </c>
      <c r="CU24" t="str">
        <v/>
      </c>
      <c r="CV24" t="str">
        <v/>
      </c>
      <c r="CW24" t="str">
        <v/>
      </c>
      <c r="CX24" t="str">
        <v/>
      </c>
      <c r="CY24" t="str">
        <v/>
      </c>
      <c r="CZ24" t="str">
        <v/>
      </c>
      <c r="DA24" t="str">
        <v/>
      </c>
      <c r="DB24" t="str">
        <v/>
      </c>
      <c r="DC24" t="str">
        <v/>
      </c>
      <c r="DD24" t="str">
        <v/>
      </c>
      <c r="DE24" t="str">
        <v/>
      </c>
      <c r="DF24" t="str">
        <v/>
      </c>
      <c r="DG24" t="str">
        <v/>
      </c>
      <c r="DH24" t="str">
        <v/>
      </c>
      <c r="DI24" t="str">
        <v/>
      </c>
      <c r="DJ24" t="str">
        <v/>
      </c>
      <c r="DK24" t="str">
        <v/>
      </c>
      <c r="DL24" t="str">
        <v/>
      </c>
      <c r="DM24" t="str">
        <v/>
      </c>
      <c r="DN24" t="str">
        <v/>
      </c>
      <c r="DO24" t="str">
        <v/>
      </c>
      <c r="DP24" t="str">
        <v/>
      </c>
      <c r="DQ24" t="str">
        <v/>
      </c>
      <c r="DR24" t="str">
        <v/>
      </c>
      <c r="DS24" t="str">
        <v/>
      </c>
      <c r="DT24" t="str">
        <v/>
      </c>
      <c r="DU24" t="str">
        <v/>
      </c>
      <c r="DV24" t="str">
        <v/>
      </c>
      <c r="DW24" t="str">
        <v/>
      </c>
      <c r="DX24" t="str">
        <v/>
      </c>
      <c r="DY24" t="str">
        <v/>
      </c>
      <c r="DZ24" t="str">
        <v/>
      </c>
      <c r="EA24" t="str">
        <v/>
      </c>
      <c r="EB24" t="str">
        <v/>
      </c>
      <c r="EC24" t="str">
        <v/>
      </c>
      <c r="ED24" t="str">
        <v/>
      </c>
      <c r="EE24" t="str">
        <v/>
      </c>
      <c r="EF24" t="str">
        <v/>
      </c>
      <c r="EG24" t="str">
        <v/>
      </c>
      <c r="EH24" t="str">
        <v/>
      </c>
      <c r="EI24" t="str">
        <v/>
      </c>
      <c r="EJ24" t="str">
        <v/>
      </c>
      <c r="EK24" t="str">
        <v/>
      </c>
      <c r="EL24" t="str">
        <v/>
      </c>
      <c r="EM24" t="str">
        <v/>
      </c>
      <c r="EN24" t="str">
        <v/>
      </c>
      <c r="EO24" t="str">
        <v/>
      </c>
      <c r="EP24" t="str">
        <v/>
      </c>
      <c r="EQ24" t="str">
        <v/>
      </c>
      <c r="ER24" t="str">
        <v/>
      </c>
    </row>
    <row r="25" spans="2:148" x14ac:dyDescent="0.2">
      <c r="B25" s="4">
        <f>'الترتيب حسب الفقرات'!B26</f>
        <v>21</v>
      </c>
      <c r="C25" s="297">
        <f>'طلاب تحت المتوسط'!E25</f>
        <v>0</v>
      </c>
      <c r="H25" s="6"/>
      <c r="I25" s="311" t="str">
        <f t="shared" si="0"/>
        <v/>
      </c>
      <c r="K25" t="str">
        <v/>
      </c>
      <c r="L25" t="str">
        <v/>
      </c>
      <c r="M25" t="str">
        <v/>
      </c>
      <c r="N25" t="str">
        <v/>
      </c>
      <c r="O25" t="str">
        <v/>
      </c>
      <c r="P25" t="str">
        <v/>
      </c>
      <c r="Q25" t="str">
        <v/>
      </c>
      <c r="R25" t="str">
        <v/>
      </c>
      <c r="S25" t="str">
        <v/>
      </c>
      <c r="T25" t="str">
        <v/>
      </c>
      <c r="U25" t="str">
        <v/>
      </c>
      <c r="V25" t="str">
        <v/>
      </c>
      <c r="W25" t="str">
        <v/>
      </c>
      <c r="X25" t="str">
        <v/>
      </c>
      <c r="Y25" t="str">
        <v/>
      </c>
      <c r="Z25" t="str">
        <v/>
      </c>
      <c r="AA25" t="str">
        <v/>
      </c>
      <c r="AB25" t="str">
        <v/>
      </c>
      <c r="AC25" t="str">
        <v/>
      </c>
      <c r="AD25" t="str">
        <v/>
      </c>
      <c r="AE25" t="str">
        <v/>
      </c>
      <c r="AF25" t="str">
        <v/>
      </c>
      <c r="AG25" t="str">
        <v/>
      </c>
      <c r="AH25" t="str">
        <v/>
      </c>
      <c r="AI25" t="str">
        <v/>
      </c>
      <c r="AJ25" t="str">
        <v/>
      </c>
      <c r="AK25" t="str">
        <v/>
      </c>
      <c r="AL25" t="str">
        <v/>
      </c>
      <c r="AM25" t="str">
        <v/>
      </c>
      <c r="AN25" t="str">
        <v/>
      </c>
      <c r="AO25" t="str">
        <v/>
      </c>
      <c r="AP25" t="str">
        <v/>
      </c>
      <c r="AQ25" t="str">
        <v/>
      </c>
      <c r="AR25" t="str">
        <v/>
      </c>
      <c r="AS25" t="str">
        <v/>
      </c>
      <c r="AT25" t="str">
        <v/>
      </c>
      <c r="AU25" t="str">
        <v/>
      </c>
      <c r="AV25" t="str">
        <v/>
      </c>
      <c r="AW25" t="str">
        <v/>
      </c>
      <c r="AX25" t="str">
        <v/>
      </c>
      <c r="AY25" t="str">
        <v/>
      </c>
      <c r="AZ25" t="str">
        <v/>
      </c>
      <c r="BA25" t="str">
        <v/>
      </c>
      <c r="BB25" t="str">
        <v/>
      </c>
      <c r="BC25" t="str">
        <v/>
      </c>
      <c r="BD25" t="str">
        <v/>
      </c>
      <c r="BE25" t="str">
        <v/>
      </c>
      <c r="BF25" t="str">
        <v/>
      </c>
      <c r="BG25" t="str">
        <v/>
      </c>
      <c r="BH25" t="str">
        <v/>
      </c>
      <c r="BI25" t="str">
        <v/>
      </c>
      <c r="BJ25" t="str">
        <v/>
      </c>
      <c r="BK25" t="str">
        <v/>
      </c>
      <c r="BL25" t="str">
        <v/>
      </c>
      <c r="BM25" t="str">
        <v/>
      </c>
      <c r="BN25" t="str">
        <v/>
      </c>
      <c r="BO25" t="str">
        <v/>
      </c>
      <c r="BP25" t="str">
        <v/>
      </c>
      <c r="BQ25" t="str">
        <v/>
      </c>
      <c r="BR25" t="str">
        <v/>
      </c>
      <c r="BS25" t="str">
        <v/>
      </c>
      <c r="BT25" t="str">
        <v/>
      </c>
      <c r="BU25" t="str">
        <v/>
      </c>
      <c r="BV25" t="str">
        <v/>
      </c>
      <c r="BW25" t="str">
        <v/>
      </c>
      <c r="BX25" t="str">
        <v/>
      </c>
      <c r="BY25" t="str">
        <v/>
      </c>
      <c r="BZ25" t="str">
        <v/>
      </c>
      <c r="CA25" t="str">
        <v/>
      </c>
      <c r="CB25" t="str">
        <v/>
      </c>
      <c r="CC25" t="str">
        <v/>
      </c>
      <c r="CD25" t="str">
        <v/>
      </c>
      <c r="CE25" t="str">
        <v/>
      </c>
      <c r="CF25" t="str">
        <v/>
      </c>
      <c r="CG25" t="str">
        <v/>
      </c>
      <c r="CH25" t="str">
        <v/>
      </c>
      <c r="CI25" t="str">
        <v/>
      </c>
      <c r="CJ25" t="str">
        <v/>
      </c>
      <c r="CK25" t="str">
        <v/>
      </c>
      <c r="CL25" t="str">
        <v/>
      </c>
      <c r="CM25" t="str">
        <v/>
      </c>
      <c r="CN25" t="str">
        <v/>
      </c>
      <c r="CO25" t="str">
        <v/>
      </c>
      <c r="CP25" t="str">
        <v/>
      </c>
      <c r="CQ25" t="str">
        <v/>
      </c>
      <c r="CR25" t="str">
        <v/>
      </c>
      <c r="CS25" t="str">
        <v/>
      </c>
      <c r="CT25" t="str">
        <v/>
      </c>
      <c r="CU25" t="str">
        <v/>
      </c>
      <c r="CV25" t="str">
        <v/>
      </c>
      <c r="CW25" t="str">
        <v/>
      </c>
      <c r="CX25" t="str">
        <v/>
      </c>
      <c r="CY25" t="str">
        <v/>
      </c>
      <c r="CZ25" t="str">
        <v/>
      </c>
      <c r="DA25" t="str">
        <v/>
      </c>
      <c r="DB25" t="str">
        <v/>
      </c>
      <c r="DC25" t="str">
        <v/>
      </c>
      <c r="DD25" t="str">
        <v/>
      </c>
      <c r="DE25" t="str">
        <v/>
      </c>
      <c r="DF25" t="str">
        <v/>
      </c>
      <c r="DG25" t="str">
        <v/>
      </c>
      <c r="DH25" t="str">
        <v/>
      </c>
      <c r="DI25" t="str">
        <v/>
      </c>
      <c r="DJ25" t="str">
        <v/>
      </c>
      <c r="DK25" t="str">
        <v/>
      </c>
      <c r="DL25" t="str">
        <v/>
      </c>
      <c r="DM25" t="str">
        <v/>
      </c>
      <c r="DN25" t="str">
        <v/>
      </c>
      <c r="DO25" t="str">
        <v/>
      </c>
      <c r="DP25" t="str">
        <v/>
      </c>
      <c r="DQ25" t="str">
        <v/>
      </c>
      <c r="DR25" t="str">
        <v/>
      </c>
      <c r="DS25" t="str">
        <v/>
      </c>
      <c r="DT25" t="str">
        <v/>
      </c>
      <c r="DU25" t="str">
        <v/>
      </c>
      <c r="DV25" t="str">
        <v/>
      </c>
      <c r="DW25" t="str">
        <v/>
      </c>
      <c r="DX25" t="str">
        <v/>
      </c>
      <c r="DY25" t="str">
        <v/>
      </c>
      <c r="DZ25" t="str">
        <v/>
      </c>
      <c r="EA25" t="str">
        <v/>
      </c>
      <c r="EB25" t="str">
        <v/>
      </c>
      <c r="EC25" t="str">
        <v/>
      </c>
      <c r="ED25" t="str">
        <v/>
      </c>
      <c r="EE25" t="str">
        <v/>
      </c>
      <c r="EF25" t="str">
        <v/>
      </c>
      <c r="EG25" t="str">
        <v/>
      </c>
      <c r="EH25" t="str">
        <v/>
      </c>
      <c r="EI25" t="str">
        <v/>
      </c>
      <c r="EJ25" t="str">
        <v/>
      </c>
      <c r="EK25" t="str">
        <v/>
      </c>
      <c r="EL25" t="str">
        <v/>
      </c>
      <c r="EM25" t="str">
        <v/>
      </c>
      <c r="EN25" t="str">
        <v/>
      </c>
      <c r="EO25" t="str">
        <v/>
      </c>
      <c r="EP25" t="str">
        <v/>
      </c>
      <c r="EQ25" t="str">
        <v/>
      </c>
      <c r="ER25" t="str">
        <v/>
      </c>
    </row>
    <row r="26" spans="2:148" x14ac:dyDescent="0.2">
      <c r="B26" s="4">
        <f>'الترتيب حسب الفقرات'!B27</f>
        <v>22</v>
      </c>
      <c r="C26" s="297">
        <f>'طلاب تحت المتوسط'!E26</f>
        <v>0</v>
      </c>
      <c r="H26" s="6"/>
      <c r="I26" s="311" t="str">
        <f t="shared" si="0"/>
        <v/>
      </c>
    </row>
    <row r="27" spans="2:148" x14ac:dyDescent="0.2">
      <c r="B27" s="4">
        <f>'الترتيب حسب الفقرات'!B28</f>
        <v>23</v>
      </c>
      <c r="C27" s="297">
        <f>'طلاب تحت المتوسط'!E27</f>
        <v>0</v>
      </c>
      <c r="H27" s="6"/>
      <c r="I27" s="311" t="str">
        <f t="shared" si="0"/>
        <v/>
      </c>
    </row>
    <row r="28" spans="2:148" x14ac:dyDescent="0.2">
      <c r="B28" s="4">
        <f>'الترتيب حسب الفقرات'!B29</f>
        <v>24</v>
      </c>
      <c r="C28" s="297">
        <f>'طلاب تحت المتوسط'!E28</f>
        <v>0</v>
      </c>
      <c r="H28" s="4"/>
      <c r="I28" s="4"/>
    </row>
    <row r="29" spans="2:148" hidden="1" x14ac:dyDescent="0.2">
      <c r="B29" s="4">
        <f>'الترتيب حسب الفقرات'!B30</f>
        <v>25</v>
      </c>
      <c r="C29" s="297">
        <f>'طلاب تحت المتوسط'!E29</f>
        <v>0</v>
      </c>
    </row>
    <row r="30" spans="2:148" hidden="1" x14ac:dyDescent="0.2">
      <c r="B30" s="4">
        <f>'الترتيب حسب الفقرات'!B31</f>
        <v>26</v>
      </c>
      <c r="C30" s="297">
        <f>'طلاب تحت المتوسط'!E30</f>
        <v>0</v>
      </c>
    </row>
    <row r="31" spans="2:148" hidden="1" x14ac:dyDescent="0.2">
      <c r="B31" s="4">
        <f>'الترتيب حسب الفقرات'!B32</f>
        <v>27</v>
      </c>
      <c r="C31" s="297">
        <f>'طلاب تحت المتوسط'!E31</f>
        <v>0</v>
      </c>
    </row>
    <row r="32" spans="2:148" hidden="1" x14ac:dyDescent="0.2">
      <c r="B32" s="4">
        <f>'الترتيب حسب الفقرات'!B33</f>
        <v>28</v>
      </c>
      <c r="C32" s="297">
        <f>'طلاب تحت المتوسط'!E32</f>
        <v>0</v>
      </c>
    </row>
    <row r="33" spans="2:3" hidden="1" x14ac:dyDescent="0.2">
      <c r="B33" s="4">
        <f>'الترتيب حسب الفقرات'!B34</f>
        <v>29</v>
      </c>
      <c r="C33" s="297">
        <f>'طلاب تحت المتوسط'!E33</f>
        <v>0</v>
      </c>
    </row>
    <row r="34" spans="2:3" hidden="1" x14ac:dyDescent="0.2">
      <c r="B34" s="4">
        <f>'الترتيب حسب الفقرات'!B35</f>
        <v>30</v>
      </c>
      <c r="C34" s="297">
        <f>'طلاب تحت المتوسط'!E34</f>
        <v>0</v>
      </c>
    </row>
    <row r="35" spans="2:3" hidden="1" x14ac:dyDescent="0.2">
      <c r="B35" s="4">
        <f>'الترتيب حسب الفقرات'!B36</f>
        <v>31</v>
      </c>
      <c r="C35" s="297">
        <f>'طلاب تحت المتوسط'!E35</f>
        <v>0</v>
      </c>
    </row>
    <row r="36" spans="2:3" hidden="1" x14ac:dyDescent="0.2">
      <c r="B36" s="4">
        <f>'الترتيب حسب الفقرات'!B37</f>
        <v>32</v>
      </c>
      <c r="C36" s="297">
        <f>'طلاب تحت المتوسط'!E36</f>
        <v>0</v>
      </c>
    </row>
    <row r="37" spans="2:3" hidden="1" x14ac:dyDescent="0.2">
      <c r="B37" s="4">
        <f>'الترتيب حسب الفقرات'!B38</f>
        <v>33</v>
      </c>
      <c r="C37" s="297">
        <f>'طلاب تحت المتوسط'!E37</f>
        <v>0</v>
      </c>
    </row>
    <row r="38" spans="2:3" hidden="1" x14ac:dyDescent="0.2">
      <c r="B38" s="4">
        <f>'الترتيب حسب الفقرات'!B39</f>
        <v>34</v>
      </c>
      <c r="C38" s="297">
        <f>'طلاب تحت المتوسط'!E38</f>
        <v>0</v>
      </c>
    </row>
    <row r="39" spans="2:3" hidden="1" x14ac:dyDescent="0.2">
      <c r="B39" s="4">
        <f>'الترتيب حسب الفقرات'!B40</f>
        <v>35</v>
      </c>
      <c r="C39" s="297">
        <f>'طلاب تحت المتوسط'!E39</f>
        <v>0</v>
      </c>
    </row>
    <row r="40" spans="2:3" hidden="1" x14ac:dyDescent="0.2">
      <c r="B40" s="4">
        <f>'الترتيب حسب الفقرات'!B41</f>
        <v>36</v>
      </c>
      <c r="C40" s="297">
        <f>'طلاب تحت المتوسط'!E40</f>
        <v>0</v>
      </c>
    </row>
  </sheetData>
  <mergeCells count="1">
    <mergeCell ref="F2:I2"/>
  </mergeCells>
  <dataValidations count="1">
    <dataValidation type="list" allowBlank="1" showInputMessage="1" showErrorMessage="1" sqref="G5" xr:uid="{00000000-0002-0000-0700-000000000000}">
      <formula1>$K$5:$ER$5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ورقة2">
    <tabColor rgb="FF00B0F0"/>
  </sheetPr>
  <dimension ref="A1:BH795"/>
  <sheetViews>
    <sheetView rightToLeft="1" zoomScale="85" zoomScaleNormal="85" workbookViewId="0"/>
  </sheetViews>
  <sheetFormatPr defaultColWidth="0" defaultRowHeight="15" x14ac:dyDescent="0.2"/>
  <cols>
    <col min="1" max="1" width="0.671875" customWidth="1"/>
    <col min="2" max="2" width="4.4375" style="1" customWidth="1"/>
    <col min="3" max="3" width="12.5078125" customWidth="1"/>
    <col min="4" max="4" width="9.01171875" customWidth="1"/>
    <col min="5" max="5" width="14.52734375" customWidth="1"/>
    <col min="6" max="6" width="7.93359375" style="4" customWidth="1"/>
    <col min="7" max="7" width="7.26171875" style="380" customWidth="1"/>
    <col min="8" max="8" width="13.85546875" style="438" customWidth="1"/>
    <col min="9" max="9" width="0.265625" style="18" customWidth="1"/>
    <col min="10" max="10" width="8.7421875" hidden="1" customWidth="1"/>
    <col min="11" max="11" width="13.85546875" customWidth="1"/>
    <col min="12" max="12" width="13.44921875" customWidth="1"/>
    <col min="13" max="13" width="2.28515625" hidden="1" customWidth="1"/>
    <col min="14" max="14" width="2.5546875" hidden="1" customWidth="1"/>
    <col min="15" max="15" width="5.91796875" hidden="1" customWidth="1"/>
    <col min="16" max="16" width="9.4140625" hidden="1" customWidth="1"/>
    <col min="17" max="17" width="7.53125" style="386" hidden="1" customWidth="1"/>
    <col min="18" max="18" width="7.6640625" hidden="1" customWidth="1"/>
    <col min="19" max="19" width="2.015625" hidden="1" customWidth="1"/>
    <col min="20" max="20" width="9.14453125" hidden="1" customWidth="1"/>
    <col min="21" max="21" width="10.4921875" hidden="1" customWidth="1"/>
    <col min="22" max="22" width="8.0703125" hidden="1" customWidth="1"/>
    <col min="23" max="23" width="14.9296875" hidden="1" customWidth="1"/>
    <col min="24" max="24" width="3.765625" style="1" customWidth="1"/>
    <col min="25" max="25" width="31.4765625" style="1" customWidth="1"/>
    <col min="26" max="26" width="8.0703125" style="302" customWidth="1"/>
    <col min="27" max="27" width="11.8359375" style="12" customWidth="1"/>
    <col min="28" max="28" width="2.6875" style="38" customWidth="1"/>
    <col min="29" max="29" width="16.0078125" customWidth="1"/>
    <col min="30" max="30" width="7.26171875" customWidth="1"/>
    <col min="31" max="31" width="3.62890625" style="10" customWidth="1"/>
    <col min="32" max="32" width="9.68359375" style="10" customWidth="1"/>
    <col min="33" max="33" width="11.703125" style="15" customWidth="1"/>
    <col min="34" max="34" width="5.78125" style="15" hidden="1" customWidth="1"/>
    <col min="35" max="40" width="5.78125" style="10" hidden="1" customWidth="1"/>
    <col min="41" max="16384" width="5.78125" hidden="1"/>
  </cols>
  <sheetData>
    <row r="1" spans="1:60" ht="15.75" thickBot="1" x14ac:dyDescent="0.25">
      <c r="A1" s="140"/>
      <c r="B1" s="141"/>
      <c r="C1" s="140"/>
      <c r="D1" s="140"/>
      <c r="E1" s="140"/>
      <c r="F1" s="142"/>
      <c r="G1" s="377"/>
      <c r="H1" s="434"/>
      <c r="I1" s="143"/>
      <c r="J1" s="140"/>
      <c r="K1" s="140"/>
      <c r="L1" s="140"/>
      <c r="M1" s="140"/>
      <c r="N1" s="140"/>
      <c r="O1" s="140"/>
      <c r="P1" s="140"/>
      <c r="Q1" s="385"/>
      <c r="R1" s="140"/>
      <c r="S1" s="140"/>
      <c r="T1" s="140"/>
      <c r="U1" s="140"/>
      <c r="V1" s="140"/>
      <c r="W1" s="140"/>
      <c r="X1" s="141"/>
      <c r="Y1" s="141"/>
      <c r="Z1" s="381"/>
      <c r="AA1" s="144"/>
      <c r="AB1" s="145"/>
      <c r="AC1" s="146"/>
      <c r="AD1" s="539">
        <f>MAX(Z7:Z450)</f>
        <v>0</v>
      </c>
      <c r="AE1" s="539"/>
      <c r="AF1" s="539"/>
    </row>
    <row r="2" spans="1:60" ht="15.75" thickBot="1" x14ac:dyDescent="0.25">
      <c r="B2" s="520" t="s">
        <v>0</v>
      </c>
      <c r="C2" s="520"/>
      <c r="D2" s="517">
        <f>'الصفحة الرئيسية'!J9</f>
        <v>0</v>
      </c>
      <c r="E2" s="518"/>
      <c r="F2" s="519"/>
      <c r="G2" s="377"/>
      <c r="H2" s="435"/>
      <c r="I2" s="147"/>
      <c r="J2" s="148"/>
      <c r="K2" s="149" t="s">
        <v>76</v>
      </c>
      <c r="L2" s="78">
        <f>'الصفحة الرئيسية'!J11</f>
        <v>0</v>
      </c>
      <c r="M2" s="153"/>
      <c r="N2" s="140"/>
      <c r="O2" s="140"/>
      <c r="P2" s="140">
        <f>SUM(L12:N16)</f>
        <v>0</v>
      </c>
      <c r="Q2" s="385"/>
      <c r="R2" s="140"/>
      <c r="S2" s="140"/>
      <c r="T2" s="140"/>
      <c r="U2" s="140"/>
      <c r="V2" s="140"/>
      <c r="W2" s="140"/>
      <c r="X2" s="141"/>
      <c r="Y2" s="154" t="s">
        <v>163</v>
      </c>
      <c r="Z2" s="555">
        <f>'الصفحة الرئيسية'!J10</f>
        <v>0</v>
      </c>
      <c r="AA2" s="556"/>
      <c r="AB2" s="556"/>
      <c r="AC2" s="557"/>
      <c r="AD2" s="540" t="e">
        <f>SMALL(Z7:Z204,COUNTIF(Z6:Z204,0)+1)</f>
        <v>#NUM!</v>
      </c>
      <c r="AE2" s="540"/>
      <c r="AF2" s="540"/>
    </row>
    <row r="3" spans="1:60" ht="15.75" thickBot="1" x14ac:dyDescent="0.25">
      <c r="B3" s="521"/>
      <c r="C3" s="521"/>
      <c r="D3" s="80">
        <f>'الصفحة الرئيسية'!J12</f>
        <v>0</v>
      </c>
      <c r="E3" s="142" t="s">
        <v>284</v>
      </c>
      <c r="F3" s="152"/>
      <c r="G3" s="378"/>
      <c r="H3" s="436"/>
      <c r="I3" s="150"/>
      <c r="J3" s="151"/>
      <c r="K3" s="149" t="s">
        <v>82</v>
      </c>
      <c r="L3" s="79">
        <f>'الصفحة الرئيسية'!L12</f>
        <v>0</v>
      </c>
      <c r="M3" s="142"/>
      <c r="N3" s="140"/>
      <c r="O3" s="140"/>
      <c r="P3" s="140"/>
      <c r="Q3" s="385"/>
      <c r="R3" s="140"/>
      <c r="S3" s="140"/>
      <c r="T3" s="140"/>
      <c r="U3" s="140"/>
      <c r="V3" s="140"/>
      <c r="W3" s="140"/>
      <c r="X3" s="522" t="s">
        <v>208</v>
      </c>
      <c r="Y3" s="523"/>
      <c r="Z3" s="524"/>
      <c r="AA3" s="525"/>
      <c r="AB3" s="180"/>
      <c r="AC3" s="4"/>
      <c r="AD3" s="396"/>
      <c r="AE3" s="16"/>
      <c r="AF3" s="396"/>
      <c r="AJ3" s="10">
        <f>SUM(Z7:Z406)</f>
        <v>0</v>
      </c>
      <c r="AK3" s="10">
        <f>AD1/3</f>
        <v>0</v>
      </c>
    </row>
    <row r="4" spans="1:60" x14ac:dyDescent="0.2">
      <c r="B4" s="155"/>
      <c r="C4" s="155"/>
      <c r="D4" s="156"/>
      <c r="E4" s="142"/>
      <c r="F4" s="152"/>
      <c r="G4" s="378"/>
      <c r="H4" s="436"/>
      <c r="I4" s="150"/>
      <c r="J4" s="152"/>
      <c r="K4" s="149"/>
      <c r="L4" s="152"/>
      <c r="M4" s="142"/>
      <c r="N4" s="140"/>
      <c r="O4" s="140"/>
      <c r="P4" s="140"/>
      <c r="Q4" s="385"/>
      <c r="R4" s="140"/>
      <c r="S4" s="140"/>
      <c r="T4" s="140"/>
      <c r="U4" s="140"/>
      <c r="V4" s="140"/>
      <c r="W4" s="140"/>
      <c r="X4" s="526"/>
      <c r="Y4" s="524"/>
      <c r="Z4" s="524"/>
      <c r="AA4" s="525"/>
      <c r="AB4" s="34"/>
      <c r="AC4" s="4"/>
      <c r="AD4" s="397"/>
      <c r="AE4" s="16"/>
      <c r="AF4" s="397"/>
    </row>
    <row r="5" spans="1:60" ht="15.75" thickBot="1" x14ac:dyDescent="0.25">
      <c r="A5" s="140"/>
      <c r="B5" s="141"/>
      <c r="C5" s="140"/>
      <c r="D5" s="140"/>
      <c r="E5" s="140"/>
      <c r="F5" s="142"/>
      <c r="G5" s="377"/>
      <c r="H5" s="436"/>
      <c r="I5" s="150"/>
      <c r="J5" s="140"/>
      <c r="K5" s="140"/>
      <c r="L5" s="140"/>
      <c r="M5" s="140"/>
      <c r="N5" s="140"/>
      <c r="O5" s="140"/>
      <c r="P5" s="140"/>
      <c r="Q5" s="385"/>
      <c r="R5" s="140"/>
      <c r="S5" s="140"/>
      <c r="T5" s="140"/>
      <c r="U5" s="140"/>
      <c r="V5" s="140"/>
      <c r="X5" s="527"/>
      <c r="Y5" s="528"/>
      <c r="Z5" s="528"/>
      <c r="AA5" s="529"/>
      <c r="AB5" s="34"/>
      <c r="AC5" s="4"/>
      <c r="AD5" s="398"/>
      <c r="AE5" s="16"/>
      <c r="AF5" s="398"/>
      <c r="AJ5" s="10" t="e">
        <f>AJ3/L18</f>
        <v>#DIV/0!</v>
      </c>
      <c r="AN5" s="103" t="s">
        <v>131</v>
      </c>
      <c r="AO5" s="3">
        <f>MAX(Z7:Z450)</f>
        <v>0</v>
      </c>
    </row>
    <row r="6" spans="1:60" x14ac:dyDescent="0.2">
      <c r="B6" s="106" t="s">
        <v>1</v>
      </c>
      <c r="C6" s="537" t="s">
        <v>289</v>
      </c>
      <c r="D6" s="537"/>
      <c r="E6" s="537"/>
      <c r="F6" s="160" t="s">
        <v>204</v>
      </c>
      <c r="G6" s="379" t="s">
        <v>2</v>
      </c>
      <c r="H6" s="397" t="s">
        <v>290</v>
      </c>
      <c r="I6" s="50"/>
      <c r="K6" s="533" t="s">
        <v>58</v>
      </c>
      <c r="L6" s="533"/>
      <c r="M6" s="533"/>
      <c r="N6" s="533"/>
      <c r="X6" s="157" t="s">
        <v>1</v>
      </c>
      <c r="Y6" s="158" t="s">
        <v>289</v>
      </c>
      <c r="Z6" s="382" t="s">
        <v>2</v>
      </c>
      <c r="AA6" s="159" t="s">
        <v>17</v>
      </c>
      <c r="AB6" s="36"/>
      <c r="AC6" s="399"/>
      <c r="AD6" s="400"/>
      <c r="AE6" s="16"/>
      <c r="AF6" s="400"/>
      <c r="AH6" s="15" t="e">
        <f>AD1-AD11</f>
        <v>#NUM!</v>
      </c>
      <c r="AI6" s="10">
        <v>1</v>
      </c>
      <c r="AN6" s="103" t="s">
        <v>83</v>
      </c>
      <c r="AO6" s="3" t="e">
        <f>IF('ادخال البيانات'!BY8&gt;0,0,AD2)</f>
        <v>#NUM!</v>
      </c>
      <c r="AZ6" t="str">
        <f>X6</f>
        <v>م</v>
      </c>
      <c r="BA6" t="str">
        <f>Y6</f>
        <v>اسم الطالب/ة</v>
      </c>
      <c r="BB6" s="3" t="str">
        <f>Z6</f>
        <v xml:space="preserve">النسبة </v>
      </c>
      <c r="BC6" s="181" t="str">
        <f>AA6</f>
        <v>المستوى</v>
      </c>
    </row>
    <row r="7" spans="1:60" ht="15" customHeight="1" thickBot="1" x14ac:dyDescent="0.25">
      <c r="B7" s="42">
        <v>1</v>
      </c>
      <c r="C7" s="516">
        <f>'ادخال البيانات'!A7</f>
        <v>0</v>
      </c>
      <c r="D7" s="516"/>
      <c r="E7" s="516"/>
      <c r="F7" s="6">
        <f>'ادخال البيانات'!BP7</f>
        <v>0</v>
      </c>
      <c r="G7" s="302">
        <f>'ادخال البيانات'!BS7</f>
        <v>0</v>
      </c>
      <c r="H7" s="437">
        <f>'ادخال البيانات'!W7</f>
        <v>0</v>
      </c>
      <c r="I7" s="19"/>
      <c r="J7" s="3">
        <f>G7</f>
        <v>0</v>
      </c>
      <c r="K7" s="535">
        <f>'تحليل فقرات مفصل '!N10</f>
        <v>0</v>
      </c>
      <c r="L7" s="536" t="s">
        <v>59</v>
      </c>
      <c r="M7" s="536"/>
      <c r="N7" s="536"/>
      <c r="P7">
        <f t="shared" ref="P7:P70" si="0">C7</f>
        <v>0</v>
      </c>
      <c r="Q7" s="386">
        <f>G7</f>
        <v>0</v>
      </c>
      <c r="R7">
        <f>RANK(Q7,$Q:$Q)+COUNTIF($Q$7:Q7,Q7)-1</f>
        <v>1</v>
      </c>
      <c r="T7">
        <f>H7</f>
        <v>0</v>
      </c>
      <c r="X7" s="42">
        <v>1</v>
      </c>
      <c r="Y7" s="32">
        <f>INDEX($P$7:$P$450,MATCH(X7,$R$7:$R$450,0))</f>
        <v>0</v>
      </c>
      <c r="Z7" s="302">
        <f>INDEX($Q$7:$Q$450,MATCH(X7,$R$7:$R$450,0))</f>
        <v>0</v>
      </c>
      <c r="AA7" s="302">
        <f>INDEX($T$7:$T$450,MATCH(Y7,$P$7:$P$450,0))</f>
        <v>0</v>
      </c>
      <c r="AB7" s="37"/>
      <c r="AC7" s="399"/>
      <c r="AD7" s="401"/>
      <c r="AE7" s="16"/>
      <c r="AF7" s="401"/>
      <c r="AL7" s="10">
        <f>AK3</f>
        <v>0</v>
      </c>
      <c r="AZ7">
        <f t="shared" ref="AZ7:AZ70" si="1">X7</f>
        <v>1</v>
      </c>
      <c r="BA7">
        <f t="shared" ref="BA7:BA70" si="2">Y7</f>
        <v>0</v>
      </c>
      <c r="BB7" s="3">
        <f t="shared" ref="BB7:BB70" si="3">Z7</f>
        <v>0</v>
      </c>
      <c r="BC7" s="181">
        <f t="shared" ref="BC7:BC70" si="4">AA7</f>
        <v>0</v>
      </c>
    </row>
    <row r="8" spans="1:60" ht="15.75" thickBot="1" x14ac:dyDescent="0.25">
      <c r="B8" s="42">
        <v>2</v>
      </c>
      <c r="C8" s="516">
        <f>'ادخال البيانات'!A8</f>
        <v>0</v>
      </c>
      <c r="D8" s="516"/>
      <c r="E8" s="516"/>
      <c r="F8" s="6">
        <f>'ادخال البيانات'!BP8</f>
        <v>0</v>
      </c>
      <c r="G8" s="302">
        <f>'ادخال البيانات'!BS8</f>
        <v>0</v>
      </c>
      <c r="H8" s="437">
        <f>'ادخال البيانات'!W8</f>
        <v>0</v>
      </c>
      <c r="I8" s="19"/>
      <c r="J8" s="3">
        <f t="shared" ref="J8:J71" si="5">G8</f>
        <v>0</v>
      </c>
      <c r="K8" s="535"/>
      <c r="L8" s="536"/>
      <c r="M8" s="536"/>
      <c r="N8" s="536"/>
      <c r="P8">
        <f t="shared" si="0"/>
        <v>0</v>
      </c>
      <c r="Q8" s="386">
        <f t="shared" ref="Q8:Q71" si="6">G8</f>
        <v>0</v>
      </c>
      <c r="R8">
        <f>RANK(Q8,$Q:$Q)+COUNTIF($Q$7:Q8,Q8)-1</f>
        <v>2</v>
      </c>
      <c r="T8">
        <f t="shared" ref="T8:T71" si="7">H8</f>
        <v>0</v>
      </c>
      <c r="X8" s="42">
        <v>2</v>
      </c>
      <c r="Y8" s="32">
        <f t="shared" ref="Y8:Y71" si="8">INDEX($P$7:$P$450,MATCH(X8,$R$7:$R$450,0))</f>
        <v>0</v>
      </c>
      <c r="Z8" s="302">
        <f t="shared" ref="Z8:Z70" si="9">INDEX($Q$7:$Q$450,MATCH(X8,$R$7:$R$450,0))</f>
        <v>0</v>
      </c>
      <c r="AA8" s="302">
        <f t="shared" ref="AA8:AA71" si="10">INDEX($T$7:$T$450,MATCH(Y8,$P$7:$P$450,0))</f>
        <v>0</v>
      </c>
      <c r="AB8" s="37"/>
      <c r="AC8" s="402" t="s">
        <v>72</v>
      </c>
      <c r="AD8" s="547">
        <f>'ادخال البيانات'!BN7</f>
        <v>0</v>
      </c>
      <c r="AE8" s="548"/>
      <c r="AF8" s="549"/>
      <c r="AH8" s="15" t="e">
        <f>AH6/3</f>
        <v>#NUM!</v>
      </c>
      <c r="AI8" s="10">
        <v>0.8</v>
      </c>
      <c r="AJ8" s="15"/>
      <c r="AK8" s="16"/>
      <c r="AL8" s="10">
        <f>AL7*2</f>
        <v>0</v>
      </c>
      <c r="AN8" s="103" t="s">
        <v>132</v>
      </c>
      <c r="AO8" t="s">
        <v>134</v>
      </c>
      <c r="AP8" s="104" t="e">
        <f>AL15</f>
        <v>#NUM!</v>
      </c>
      <c r="AQ8" t="s">
        <v>84</v>
      </c>
      <c r="AR8" s="104">
        <f>AO5</f>
        <v>0</v>
      </c>
      <c r="AZ8">
        <f t="shared" si="1"/>
        <v>2</v>
      </c>
      <c r="BA8">
        <f t="shared" si="2"/>
        <v>0</v>
      </c>
      <c r="BB8" s="3">
        <f t="shared" si="3"/>
        <v>0</v>
      </c>
      <c r="BC8" s="181">
        <f t="shared" si="4"/>
        <v>0</v>
      </c>
    </row>
    <row r="9" spans="1:60" x14ac:dyDescent="0.2">
      <c r="B9" s="42">
        <v>3</v>
      </c>
      <c r="C9" s="516">
        <f>'ادخال البيانات'!A9</f>
        <v>0</v>
      </c>
      <c r="D9" s="516"/>
      <c r="E9" s="516"/>
      <c r="F9" s="6">
        <f>'ادخال البيانات'!BP9</f>
        <v>0</v>
      </c>
      <c r="G9" s="302">
        <f>'ادخال البيانات'!BS9</f>
        <v>0</v>
      </c>
      <c r="H9" s="437">
        <f>'ادخال البيانات'!W9</f>
        <v>0</v>
      </c>
      <c r="I9" s="19"/>
      <c r="J9" s="3">
        <f t="shared" si="5"/>
        <v>0</v>
      </c>
      <c r="K9" s="51"/>
      <c r="L9" s="534"/>
      <c r="M9" s="534"/>
      <c r="N9" s="534"/>
      <c r="P9">
        <f t="shared" si="0"/>
        <v>0</v>
      </c>
      <c r="Q9" s="386">
        <f t="shared" si="6"/>
        <v>0</v>
      </c>
      <c r="R9">
        <f>RANK(Q9,$Q:$Q)+COUNTIF($Q$7:Q9,Q9)-1</f>
        <v>3</v>
      </c>
      <c r="T9">
        <f t="shared" si="7"/>
        <v>0</v>
      </c>
      <c r="X9" s="42">
        <v>3</v>
      </c>
      <c r="Y9" s="32">
        <f t="shared" si="8"/>
        <v>0</v>
      </c>
      <c r="Z9" s="302">
        <f t="shared" si="9"/>
        <v>0</v>
      </c>
      <c r="AA9" s="302">
        <f t="shared" si="10"/>
        <v>0</v>
      </c>
      <c r="AB9" s="37"/>
      <c r="AC9" s="550"/>
      <c r="AD9" s="550"/>
      <c r="AE9" s="550"/>
      <c r="AF9" s="551"/>
      <c r="AJ9" s="15"/>
      <c r="AK9" s="16"/>
      <c r="AN9" s="103" t="s">
        <v>16</v>
      </c>
      <c r="AO9" t="s">
        <v>134</v>
      </c>
      <c r="AP9" s="104" t="e">
        <f>AL16</f>
        <v>#NUM!</v>
      </c>
      <c r="AQ9" t="s">
        <v>84</v>
      </c>
      <c r="AR9" s="104" t="e">
        <f>AL15</f>
        <v>#NUM!</v>
      </c>
      <c r="AZ9">
        <f t="shared" si="1"/>
        <v>3</v>
      </c>
      <c r="BA9">
        <f t="shared" si="2"/>
        <v>0</v>
      </c>
      <c r="BB9" s="3">
        <f t="shared" si="3"/>
        <v>0</v>
      </c>
      <c r="BC9" s="181">
        <f t="shared" si="4"/>
        <v>0</v>
      </c>
    </row>
    <row r="10" spans="1:60" x14ac:dyDescent="0.2">
      <c r="B10" s="42">
        <v>4</v>
      </c>
      <c r="C10" s="516">
        <f>'ادخال البيانات'!A10</f>
        <v>0</v>
      </c>
      <c r="D10" s="516"/>
      <c r="E10" s="516"/>
      <c r="F10" s="6">
        <f>'ادخال البيانات'!BP10</f>
        <v>0</v>
      </c>
      <c r="G10" s="302">
        <f>'ادخال البيانات'!BS10</f>
        <v>0</v>
      </c>
      <c r="H10" s="437">
        <f>'ادخال البيانات'!W10</f>
        <v>0</v>
      </c>
      <c r="I10" s="19"/>
      <c r="J10" s="3">
        <f t="shared" si="5"/>
        <v>0</v>
      </c>
      <c r="K10" s="532" t="s">
        <v>205</v>
      </c>
      <c r="L10" s="532"/>
      <c r="M10" s="532"/>
      <c r="N10" s="532"/>
      <c r="P10">
        <f t="shared" si="0"/>
        <v>0</v>
      </c>
      <c r="Q10" s="386">
        <f t="shared" si="6"/>
        <v>0</v>
      </c>
      <c r="R10">
        <f>RANK(Q10,$Q:$Q)+COUNTIF($Q$7:Q10,Q10)-1</f>
        <v>4</v>
      </c>
      <c r="T10">
        <f t="shared" si="7"/>
        <v>0</v>
      </c>
      <c r="X10" s="42">
        <v>4</v>
      </c>
      <c r="Y10" s="32">
        <f t="shared" si="8"/>
        <v>0</v>
      </c>
      <c r="Z10" s="302">
        <f t="shared" si="9"/>
        <v>0</v>
      </c>
      <c r="AA10" s="302">
        <f t="shared" si="10"/>
        <v>0</v>
      </c>
      <c r="AB10" s="37"/>
      <c r="AC10" s="106" t="s">
        <v>136</v>
      </c>
      <c r="AD10" s="553">
        <f>AO5</f>
        <v>0</v>
      </c>
      <c r="AE10" s="553"/>
      <c r="AF10" s="553"/>
      <c r="AH10" s="15" t="e">
        <f>AD1-AH8</f>
        <v>#NUM!</v>
      </c>
      <c r="AI10" s="10">
        <v>0.6</v>
      </c>
      <c r="AJ10" s="15"/>
      <c r="AK10" s="16"/>
      <c r="AN10" s="103" t="s">
        <v>133</v>
      </c>
      <c r="AO10" t="s">
        <v>135</v>
      </c>
      <c r="AP10" s="104" t="e">
        <f>AL16</f>
        <v>#NUM!</v>
      </c>
      <c r="AX10">
        <f>MAX(F7:F441)</f>
        <v>0</v>
      </c>
      <c r="AZ10">
        <f t="shared" si="1"/>
        <v>4</v>
      </c>
      <c r="BA10">
        <f t="shared" si="2"/>
        <v>0</v>
      </c>
      <c r="BB10" s="3">
        <f t="shared" si="3"/>
        <v>0</v>
      </c>
      <c r="BC10" s="181">
        <f t="shared" si="4"/>
        <v>0</v>
      </c>
    </row>
    <row r="11" spans="1:60" x14ac:dyDescent="0.2">
      <c r="B11" s="42">
        <v>5</v>
      </c>
      <c r="C11" s="516">
        <f>'ادخال البيانات'!A11</f>
        <v>0</v>
      </c>
      <c r="D11" s="516"/>
      <c r="E11" s="516"/>
      <c r="F11" s="6">
        <f>'ادخال البيانات'!BP11</f>
        <v>0</v>
      </c>
      <c r="G11" s="302">
        <f>'ادخال البيانات'!BS11</f>
        <v>0</v>
      </c>
      <c r="H11" s="437">
        <f>'ادخال البيانات'!W11</f>
        <v>0</v>
      </c>
      <c r="I11" s="19"/>
      <c r="J11" s="3">
        <f t="shared" si="5"/>
        <v>0</v>
      </c>
      <c r="K11" s="106" t="s">
        <v>6</v>
      </c>
      <c r="L11" s="531" t="s">
        <v>206</v>
      </c>
      <c r="M11" s="531"/>
      <c r="N11" s="531"/>
      <c r="P11">
        <f t="shared" si="0"/>
        <v>0</v>
      </c>
      <c r="Q11" s="386">
        <f t="shared" si="6"/>
        <v>0</v>
      </c>
      <c r="R11">
        <f>RANK(Q11,$Q:$Q)+COUNTIF($Q$7:Q11,Q11)-1</f>
        <v>5</v>
      </c>
      <c r="T11">
        <f t="shared" si="7"/>
        <v>0</v>
      </c>
      <c r="X11" s="42">
        <v>5</v>
      </c>
      <c r="Y11" s="32">
        <f t="shared" si="8"/>
        <v>0</v>
      </c>
      <c r="Z11" s="302">
        <f t="shared" si="9"/>
        <v>0</v>
      </c>
      <c r="AA11" s="302">
        <f t="shared" si="10"/>
        <v>0</v>
      </c>
      <c r="AB11" s="37"/>
      <c r="AC11" s="105" t="s">
        <v>137</v>
      </c>
      <c r="AD11" s="554" t="e">
        <f>AO6</f>
        <v>#NUM!</v>
      </c>
      <c r="AE11" s="554"/>
      <c r="AF11" s="554"/>
      <c r="AZ11">
        <f t="shared" si="1"/>
        <v>5</v>
      </c>
      <c r="BA11">
        <f t="shared" si="2"/>
        <v>0</v>
      </c>
      <c r="BB11" s="3">
        <f t="shared" si="3"/>
        <v>0</v>
      </c>
      <c r="BC11" s="181">
        <f t="shared" si="4"/>
        <v>0</v>
      </c>
    </row>
    <row r="12" spans="1:60" x14ac:dyDescent="0.2">
      <c r="B12" s="42">
        <v>6</v>
      </c>
      <c r="C12" s="516">
        <f>'ادخال البيانات'!A12</f>
        <v>0</v>
      </c>
      <c r="D12" s="516"/>
      <c r="E12" s="516"/>
      <c r="F12" s="6">
        <f>'ادخال البيانات'!BP12</f>
        <v>0</v>
      </c>
      <c r="G12" s="302">
        <f>'ادخال البيانات'!BS12</f>
        <v>0</v>
      </c>
      <c r="H12" s="437">
        <f>'ادخال البيانات'!W12</f>
        <v>0</v>
      </c>
      <c r="I12" s="19"/>
      <c r="J12" s="3">
        <f t="shared" si="5"/>
        <v>0</v>
      </c>
      <c r="K12" s="7" t="s">
        <v>147</v>
      </c>
      <c r="L12" s="530">
        <f>COUNTIF(G7:G450,"&gt;=90")</f>
        <v>0</v>
      </c>
      <c r="M12" s="530"/>
      <c r="N12" s="530"/>
      <c r="P12">
        <f t="shared" si="0"/>
        <v>0</v>
      </c>
      <c r="Q12" s="386">
        <f t="shared" si="6"/>
        <v>0</v>
      </c>
      <c r="R12">
        <f>RANK(Q12,$Q:$Q)+COUNTIF($Q$7:Q12,Q12)-1</f>
        <v>6</v>
      </c>
      <c r="T12">
        <f t="shared" si="7"/>
        <v>0</v>
      </c>
      <c r="X12" s="42">
        <v>6</v>
      </c>
      <c r="Y12" s="32">
        <f t="shared" si="8"/>
        <v>0</v>
      </c>
      <c r="Z12" s="302">
        <f t="shared" si="9"/>
        <v>0</v>
      </c>
      <c r="AA12" s="302">
        <f t="shared" si="10"/>
        <v>0</v>
      </c>
      <c r="AB12" s="37"/>
      <c r="AC12" s="106" t="s">
        <v>209</v>
      </c>
      <c r="AD12" s="515">
        <f>'ادخال البيانات'!BY8</f>
        <v>0</v>
      </c>
      <c r="AE12" s="515"/>
      <c r="AF12" s="515"/>
      <c r="AH12" s="15" t="e">
        <f>AH10-AH8</f>
        <v>#NUM!</v>
      </c>
      <c r="AI12" s="10">
        <v>0.79</v>
      </c>
      <c r="AX12" s="3"/>
      <c r="AZ12">
        <f t="shared" si="1"/>
        <v>6</v>
      </c>
      <c r="BA12">
        <f t="shared" si="2"/>
        <v>0</v>
      </c>
      <c r="BB12" s="3">
        <f t="shared" si="3"/>
        <v>0</v>
      </c>
      <c r="BC12" s="181">
        <f t="shared" si="4"/>
        <v>0</v>
      </c>
      <c r="BH12" s="204"/>
    </row>
    <row r="13" spans="1:60" x14ac:dyDescent="0.2">
      <c r="B13" s="42">
        <v>7</v>
      </c>
      <c r="C13" s="516">
        <f>'ادخال البيانات'!A13</f>
        <v>0</v>
      </c>
      <c r="D13" s="516"/>
      <c r="E13" s="516"/>
      <c r="F13" s="6">
        <f>'ادخال البيانات'!BP13</f>
        <v>0</v>
      </c>
      <c r="G13" s="302">
        <f>'ادخال البيانات'!BS13</f>
        <v>0</v>
      </c>
      <c r="H13" s="437">
        <f>'ادخال البيانات'!W13</f>
        <v>0</v>
      </c>
      <c r="I13" s="19"/>
      <c r="J13" s="3">
        <f t="shared" si="5"/>
        <v>0</v>
      </c>
      <c r="K13" s="7" t="s">
        <v>148</v>
      </c>
      <c r="L13" s="530">
        <f>COUNTIFS(G7:G450,"&gt;80",G7:G450,"&lt;=90")</f>
        <v>0</v>
      </c>
      <c r="M13" s="530"/>
      <c r="N13" s="530"/>
      <c r="P13">
        <f t="shared" si="0"/>
        <v>0</v>
      </c>
      <c r="Q13" s="386">
        <f t="shared" si="6"/>
        <v>0</v>
      </c>
      <c r="R13">
        <f>RANK(Q13,$Q:$Q)+COUNTIF($Q$7:Q13,Q13)-1</f>
        <v>7</v>
      </c>
      <c r="T13">
        <f t="shared" si="7"/>
        <v>0</v>
      </c>
      <c r="X13" s="42">
        <v>7</v>
      </c>
      <c r="Y13" s="32">
        <f t="shared" si="8"/>
        <v>0</v>
      </c>
      <c r="Z13" s="302">
        <f t="shared" si="9"/>
        <v>0</v>
      </c>
      <c r="AA13" s="302">
        <f t="shared" si="10"/>
        <v>0</v>
      </c>
      <c r="AB13" s="37"/>
      <c r="AK13" s="103" t="s">
        <v>160</v>
      </c>
      <c r="AL13" s="10" t="e">
        <f>AO5-AO6</f>
        <v>#NUM!</v>
      </c>
      <c r="AZ13">
        <f t="shared" si="1"/>
        <v>7</v>
      </c>
      <c r="BA13">
        <f t="shared" si="2"/>
        <v>0</v>
      </c>
      <c r="BB13" s="3">
        <f t="shared" si="3"/>
        <v>0</v>
      </c>
      <c r="BC13" s="181">
        <f t="shared" si="4"/>
        <v>0</v>
      </c>
    </row>
    <row r="14" spans="1:60" x14ac:dyDescent="0.2">
      <c r="B14" s="42">
        <v>8</v>
      </c>
      <c r="C14" s="516">
        <f>'ادخال البيانات'!A14</f>
        <v>0</v>
      </c>
      <c r="D14" s="516"/>
      <c r="E14" s="516"/>
      <c r="F14" s="6">
        <f>'ادخال البيانات'!BP14</f>
        <v>0</v>
      </c>
      <c r="G14" s="302">
        <f>'ادخال البيانات'!BS14</f>
        <v>0</v>
      </c>
      <c r="H14" s="437">
        <f>'ادخال البيانات'!W14</f>
        <v>0</v>
      </c>
      <c r="I14" s="19"/>
      <c r="J14" s="3">
        <f t="shared" si="5"/>
        <v>0</v>
      </c>
      <c r="K14" s="7" t="s">
        <v>149</v>
      </c>
      <c r="L14" s="530">
        <f>COUNTIFS(G7:G450,"&gt;=71",G7:G450,"&lt;=80")</f>
        <v>0</v>
      </c>
      <c r="M14" s="530"/>
      <c r="N14" s="530"/>
      <c r="P14">
        <f t="shared" si="0"/>
        <v>0</v>
      </c>
      <c r="Q14" s="386">
        <f t="shared" si="6"/>
        <v>0</v>
      </c>
      <c r="R14">
        <f>RANK(Q14,$Q:$Q)+COUNTIF($Q$7:Q14,Q14)-1</f>
        <v>8</v>
      </c>
      <c r="T14">
        <f t="shared" si="7"/>
        <v>0</v>
      </c>
      <c r="X14" s="42">
        <v>8</v>
      </c>
      <c r="Y14" s="32">
        <f t="shared" si="8"/>
        <v>0</v>
      </c>
      <c r="Z14" s="302">
        <f t="shared" si="9"/>
        <v>0</v>
      </c>
      <c r="AA14" s="302">
        <f t="shared" si="10"/>
        <v>0</v>
      </c>
      <c r="AB14" s="37"/>
      <c r="AC14" s="541" t="s">
        <v>210</v>
      </c>
      <c r="AD14" s="541"/>
      <c r="AE14" s="541"/>
      <c r="AF14" s="541"/>
      <c r="AG14" s="545" t="s">
        <v>307</v>
      </c>
      <c r="AH14" s="15">
        <v>0</v>
      </c>
      <c r="AI14" s="10">
        <v>0.6</v>
      </c>
      <c r="AL14" s="10" t="e">
        <f>AL13/3</f>
        <v>#NUM!</v>
      </c>
      <c r="AZ14">
        <f t="shared" si="1"/>
        <v>8</v>
      </c>
      <c r="BA14">
        <f t="shared" si="2"/>
        <v>0</v>
      </c>
      <c r="BB14" s="3">
        <f t="shared" si="3"/>
        <v>0</v>
      </c>
      <c r="BC14" s="181">
        <f t="shared" si="4"/>
        <v>0</v>
      </c>
    </row>
    <row r="15" spans="1:60" x14ac:dyDescent="0.2">
      <c r="B15" s="42">
        <v>9</v>
      </c>
      <c r="C15" s="516">
        <f>'ادخال البيانات'!A15</f>
        <v>0</v>
      </c>
      <c r="D15" s="516"/>
      <c r="E15" s="516"/>
      <c r="F15" s="6">
        <f>'ادخال البيانات'!BP15</f>
        <v>0</v>
      </c>
      <c r="G15" s="302">
        <f>'ادخال البيانات'!BS15</f>
        <v>0</v>
      </c>
      <c r="H15" s="437">
        <f>'ادخال البيانات'!W15</f>
        <v>0</v>
      </c>
      <c r="I15" s="19"/>
      <c r="J15" s="3">
        <f t="shared" si="5"/>
        <v>0</v>
      </c>
      <c r="K15" s="7" t="s">
        <v>150</v>
      </c>
      <c r="L15" s="530">
        <f>COUNTIFS(G7:G450,"&gt;=61",G7:G450,"&lt;=70")</f>
        <v>0</v>
      </c>
      <c r="M15" s="530"/>
      <c r="N15" s="530"/>
      <c r="P15">
        <f t="shared" si="0"/>
        <v>0</v>
      </c>
      <c r="Q15" s="386">
        <f t="shared" si="6"/>
        <v>0</v>
      </c>
      <c r="R15">
        <f>RANK(Q15,$Q:$Q)+COUNTIF($Q$7:Q15,Q15)-1</f>
        <v>9</v>
      </c>
      <c r="T15">
        <f t="shared" si="7"/>
        <v>0</v>
      </c>
      <c r="X15" s="42">
        <v>9</v>
      </c>
      <c r="Y15" s="32">
        <f t="shared" si="8"/>
        <v>0</v>
      </c>
      <c r="Z15" s="302">
        <f t="shared" si="9"/>
        <v>0</v>
      </c>
      <c r="AA15" s="302">
        <f t="shared" si="10"/>
        <v>0</v>
      </c>
      <c r="AB15" s="37"/>
      <c r="AC15" s="39" t="s">
        <v>17</v>
      </c>
      <c r="AD15" s="478" t="s">
        <v>18</v>
      </c>
      <c r="AE15" s="478"/>
      <c r="AF15" s="478"/>
      <c r="AG15" s="545"/>
      <c r="AJ15" s="10">
        <f>AD1/3</f>
        <v>0</v>
      </c>
      <c r="AL15" s="10" t="e">
        <f>AL13-AL14</f>
        <v>#NUM!</v>
      </c>
      <c r="AZ15">
        <f t="shared" si="1"/>
        <v>9</v>
      </c>
      <c r="BA15">
        <f t="shared" si="2"/>
        <v>0</v>
      </c>
      <c r="BB15" s="3">
        <f t="shared" si="3"/>
        <v>0</v>
      </c>
      <c r="BC15" s="181">
        <f t="shared" si="4"/>
        <v>0</v>
      </c>
    </row>
    <row r="16" spans="1:60" x14ac:dyDescent="0.2">
      <c r="B16" s="42">
        <v>10</v>
      </c>
      <c r="C16" s="516">
        <f>'ادخال البيانات'!A16</f>
        <v>0</v>
      </c>
      <c r="D16" s="516"/>
      <c r="E16" s="516"/>
      <c r="F16" s="6">
        <f>'ادخال البيانات'!BP16</f>
        <v>0</v>
      </c>
      <c r="G16" s="302">
        <f>'ادخال البيانات'!BS16</f>
        <v>0</v>
      </c>
      <c r="H16" s="437">
        <f>'ادخال البيانات'!W16</f>
        <v>0</v>
      </c>
      <c r="I16" s="19"/>
      <c r="J16" s="3">
        <f t="shared" si="5"/>
        <v>0</v>
      </c>
      <c r="K16" s="7" t="s">
        <v>151</v>
      </c>
      <c r="L16" s="530">
        <f>COUNTIFS(G7:G450,"&gt;=50",G7:G450,"&lt;=60")</f>
        <v>0</v>
      </c>
      <c r="M16" s="530"/>
      <c r="N16" s="530"/>
      <c r="P16">
        <f t="shared" si="0"/>
        <v>0</v>
      </c>
      <c r="Q16" s="386">
        <f t="shared" si="6"/>
        <v>0</v>
      </c>
      <c r="R16">
        <f>RANK(Q16,$Q:$Q)+COUNTIF($Q$7:Q16,Q16)-1</f>
        <v>10</v>
      </c>
      <c r="T16">
        <f t="shared" si="7"/>
        <v>0</v>
      </c>
      <c r="X16" s="42">
        <v>10</v>
      </c>
      <c r="Y16" s="32">
        <f t="shared" si="8"/>
        <v>0</v>
      </c>
      <c r="Z16" s="302">
        <f t="shared" si="9"/>
        <v>0</v>
      </c>
      <c r="AA16" s="302">
        <f t="shared" si="10"/>
        <v>0</v>
      </c>
      <c r="AB16" s="37"/>
      <c r="AC16" s="391" t="s">
        <v>278</v>
      </c>
      <c r="AD16" s="542">
        <f>COUNTIF(AA7:AA450,"عال")</f>
        <v>0</v>
      </c>
      <c r="AE16" s="542"/>
      <c r="AF16" s="542"/>
      <c r="AG16" s="422" t="e">
        <f>AD16/$L$18</f>
        <v>#DIV/0!</v>
      </c>
      <c r="AL16" s="10" t="e">
        <f>AL15-AL14</f>
        <v>#NUM!</v>
      </c>
      <c r="AZ16">
        <f t="shared" si="1"/>
        <v>10</v>
      </c>
      <c r="BA16">
        <f t="shared" si="2"/>
        <v>0</v>
      </c>
      <c r="BB16" s="3">
        <f t="shared" si="3"/>
        <v>0</v>
      </c>
      <c r="BC16" s="181">
        <f t="shared" si="4"/>
        <v>0</v>
      </c>
    </row>
    <row r="17" spans="2:55" x14ac:dyDescent="0.2">
      <c r="B17" s="42">
        <v>11</v>
      </c>
      <c r="C17" s="516">
        <f>'ادخال البيانات'!A17</f>
        <v>0</v>
      </c>
      <c r="D17" s="516"/>
      <c r="E17" s="516"/>
      <c r="F17" s="6">
        <f>'ادخال البيانات'!BP17</f>
        <v>0</v>
      </c>
      <c r="G17" s="302">
        <f>'ادخال البيانات'!BS17</f>
        <v>0</v>
      </c>
      <c r="H17" s="437">
        <f>'ادخال البيانات'!W17</f>
        <v>0</v>
      </c>
      <c r="I17" s="19"/>
      <c r="J17" s="3">
        <f t="shared" si="5"/>
        <v>0</v>
      </c>
      <c r="K17" s="7" t="s">
        <v>138</v>
      </c>
      <c r="L17" s="530">
        <f>'ادخال البيانات'!I459-'الترتيب حسب النسبة المئوية'!P2</f>
        <v>0</v>
      </c>
      <c r="M17" s="530"/>
      <c r="N17" s="530"/>
      <c r="P17">
        <f t="shared" si="0"/>
        <v>0</v>
      </c>
      <c r="Q17" s="386">
        <f t="shared" si="6"/>
        <v>0</v>
      </c>
      <c r="R17">
        <f>RANK(Q17,$Q:$Q)+COUNTIF($Q$7:Q17,Q17)-1</f>
        <v>11</v>
      </c>
      <c r="T17">
        <f t="shared" si="7"/>
        <v>0</v>
      </c>
      <c r="X17" s="42">
        <v>11</v>
      </c>
      <c r="Y17" s="32">
        <f t="shared" si="8"/>
        <v>0</v>
      </c>
      <c r="Z17" s="302">
        <f t="shared" si="9"/>
        <v>0</v>
      </c>
      <c r="AA17" s="302">
        <f t="shared" si="10"/>
        <v>0</v>
      </c>
      <c r="AB17" s="37"/>
      <c r="AC17" s="9" t="s">
        <v>15</v>
      </c>
      <c r="AD17" s="543">
        <f>COUNTIF(AA7:AA450,"فوق_المتوسط")</f>
        <v>0</v>
      </c>
      <c r="AE17" s="543"/>
      <c r="AF17" s="543"/>
      <c r="AG17" s="421" t="e">
        <f t="shared" ref="AG17:AG20" si="11">AD17/$L$18</f>
        <v>#DIV/0!</v>
      </c>
      <c r="AX17">
        <f>COUNTIF(G7:G446,"&gt;=95%")</f>
        <v>0</v>
      </c>
      <c r="AZ17">
        <f t="shared" si="1"/>
        <v>11</v>
      </c>
      <c r="BA17">
        <f t="shared" si="2"/>
        <v>0</v>
      </c>
      <c r="BB17" s="3">
        <f t="shared" si="3"/>
        <v>0</v>
      </c>
      <c r="BC17" s="181">
        <f t="shared" si="4"/>
        <v>0</v>
      </c>
    </row>
    <row r="18" spans="2:55" x14ac:dyDescent="0.2">
      <c r="B18" s="42">
        <v>12</v>
      </c>
      <c r="C18" s="516">
        <f>'ادخال البيانات'!A18</f>
        <v>0</v>
      </c>
      <c r="D18" s="516"/>
      <c r="E18" s="516"/>
      <c r="F18" s="6">
        <f>'ادخال البيانات'!BP18</f>
        <v>0</v>
      </c>
      <c r="G18" s="302">
        <f>'ادخال البيانات'!BS18</f>
        <v>0</v>
      </c>
      <c r="H18" s="437">
        <f>'ادخال البيانات'!W18</f>
        <v>0</v>
      </c>
      <c r="I18" s="19"/>
      <c r="J18" s="3">
        <f t="shared" si="5"/>
        <v>0</v>
      </c>
      <c r="K18" s="163" t="s">
        <v>207</v>
      </c>
      <c r="L18" s="538">
        <f>SUM(L12:N17)</f>
        <v>0</v>
      </c>
      <c r="M18" s="538"/>
      <c r="N18" s="538"/>
      <c r="P18">
        <f t="shared" si="0"/>
        <v>0</v>
      </c>
      <c r="Q18" s="386">
        <f t="shared" si="6"/>
        <v>0</v>
      </c>
      <c r="R18">
        <f>RANK(Q18,$Q:$Q)+COUNTIF($Q$7:Q18,Q18)-1</f>
        <v>12</v>
      </c>
      <c r="T18">
        <f t="shared" si="7"/>
        <v>0</v>
      </c>
      <c r="X18" s="42">
        <v>12</v>
      </c>
      <c r="Y18" s="32">
        <f t="shared" si="8"/>
        <v>0</v>
      </c>
      <c r="Z18" s="302">
        <f t="shared" si="9"/>
        <v>0</v>
      </c>
      <c r="AA18" s="302">
        <f t="shared" si="10"/>
        <v>0</v>
      </c>
      <c r="AB18" s="37"/>
      <c r="AC18" s="392" t="s">
        <v>16</v>
      </c>
      <c r="AD18" s="544">
        <f>COUNTIF(AA8:AA451,"المتوسط")</f>
        <v>0</v>
      </c>
      <c r="AE18" s="544"/>
      <c r="AF18" s="544"/>
      <c r="AG18" s="420" t="e">
        <f t="shared" si="11"/>
        <v>#DIV/0!</v>
      </c>
      <c r="AJ18"/>
      <c r="AK18"/>
      <c r="AL18"/>
      <c r="AM18"/>
      <c r="AZ18">
        <f t="shared" si="1"/>
        <v>12</v>
      </c>
      <c r="BA18">
        <f t="shared" si="2"/>
        <v>0</v>
      </c>
      <c r="BB18" s="3">
        <f t="shared" si="3"/>
        <v>0</v>
      </c>
      <c r="BC18" s="181">
        <f t="shared" si="4"/>
        <v>0</v>
      </c>
    </row>
    <row r="19" spans="2:55" ht="14.1" customHeight="1" x14ac:dyDescent="0.2">
      <c r="B19" s="42">
        <v>13</v>
      </c>
      <c r="C19" s="516">
        <f>'ادخال البيانات'!A19</f>
        <v>0</v>
      </c>
      <c r="D19" s="516"/>
      <c r="E19" s="516"/>
      <c r="F19" s="6">
        <f>'ادخال البيانات'!BP19</f>
        <v>0</v>
      </c>
      <c r="G19" s="302">
        <f>'ادخال البيانات'!BS19</f>
        <v>0</v>
      </c>
      <c r="H19" s="437">
        <f>'ادخال البيانات'!W19</f>
        <v>0</v>
      </c>
      <c r="I19" s="19"/>
      <c r="J19" s="3">
        <f t="shared" si="5"/>
        <v>0</v>
      </c>
      <c r="K19" s="31"/>
      <c r="L19" s="31"/>
      <c r="M19" s="31"/>
      <c r="N19" s="31"/>
      <c r="P19">
        <f t="shared" si="0"/>
        <v>0</v>
      </c>
      <c r="Q19" s="386">
        <f t="shared" si="6"/>
        <v>0</v>
      </c>
      <c r="R19">
        <f>RANK(Q19,$Q:$Q)+COUNTIF($Q$7:Q19,Q19)-1</f>
        <v>13</v>
      </c>
      <c r="T19">
        <f t="shared" si="7"/>
        <v>0</v>
      </c>
      <c r="X19" s="42">
        <v>13</v>
      </c>
      <c r="Y19" s="32">
        <f t="shared" si="8"/>
        <v>0</v>
      </c>
      <c r="Z19" s="302">
        <f t="shared" si="9"/>
        <v>0</v>
      </c>
      <c r="AA19" s="302">
        <f t="shared" si="10"/>
        <v>0</v>
      </c>
      <c r="AB19" s="37"/>
      <c r="AC19" s="393" t="s">
        <v>279</v>
      </c>
      <c r="AD19" s="552">
        <f>COUNTIF(AA9:AA452,"منخفض")</f>
        <v>0</v>
      </c>
      <c r="AE19" s="552"/>
      <c r="AF19" s="552"/>
      <c r="AG19" s="419" t="e">
        <f t="shared" si="11"/>
        <v>#DIV/0!</v>
      </c>
      <c r="AJ19"/>
      <c r="AK19"/>
      <c r="AL19"/>
      <c r="AM19"/>
      <c r="AN19"/>
      <c r="AZ19">
        <f t="shared" si="1"/>
        <v>13</v>
      </c>
      <c r="BA19">
        <f t="shared" si="2"/>
        <v>0</v>
      </c>
      <c r="BB19" s="3">
        <f t="shared" si="3"/>
        <v>0</v>
      </c>
      <c r="BC19" s="181">
        <f t="shared" si="4"/>
        <v>0</v>
      </c>
    </row>
    <row r="20" spans="2:55" ht="14.1" customHeight="1" x14ac:dyDescent="0.2">
      <c r="B20" s="42">
        <v>14</v>
      </c>
      <c r="C20" s="516">
        <f>'ادخال البيانات'!A20</f>
        <v>0</v>
      </c>
      <c r="D20" s="516"/>
      <c r="E20" s="516"/>
      <c r="F20" s="6">
        <f>'ادخال البيانات'!BP20</f>
        <v>0</v>
      </c>
      <c r="G20" s="302">
        <f>'ادخال البيانات'!BS20</f>
        <v>0</v>
      </c>
      <c r="H20" s="437">
        <f>'ادخال البيانات'!W20</f>
        <v>0</v>
      </c>
      <c r="I20" s="19"/>
      <c r="J20" s="3">
        <f t="shared" si="5"/>
        <v>0</v>
      </c>
      <c r="K20" s="537" t="s">
        <v>62</v>
      </c>
      <c r="L20" s="537"/>
      <c r="M20" s="52"/>
      <c r="N20" s="31"/>
      <c r="P20">
        <f t="shared" si="0"/>
        <v>0</v>
      </c>
      <c r="Q20" s="386">
        <f t="shared" si="6"/>
        <v>0</v>
      </c>
      <c r="R20">
        <f>RANK(Q20,$Q:$Q)+COUNTIF($Q$7:Q20,Q20)-1</f>
        <v>14</v>
      </c>
      <c r="T20">
        <f t="shared" si="7"/>
        <v>0</v>
      </c>
      <c r="X20" s="42">
        <v>14</v>
      </c>
      <c r="Y20" s="32">
        <f t="shared" si="8"/>
        <v>0</v>
      </c>
      <c r="Z20" s="302">
        <f t="shared" si="9"/>
        <v>0</v>
      </c>
      <c r="AA20" s="302">
        <f t="shared" si="10"/>
        <v>0</v>
      </c>
      <c r="AB20" s="37"/>
      <c r="AC20" s="394" t="s">
        <v>280</v>
      </c>
      <c r="AD20" s="546">
        <f>COUNTIF(AA10:AA453,"دون_المنخفض")</f>
        <v>0</v>
      </c>
      <c r="AE20" s="546"/>
      <c r="AF20" s="546"/>
      <c r="AG20" s="418" t="e">
        <f t="shared" si="11"/>
        <v>#DIV/0!</v>
      </c>
      <c r="AI20" s="10">
        <f>SUM(AD16:AD18)</f>
        <v>0</v>
      </c>
      <c r="AJ20"/>
      <c r="AK20"/>
      <c r="AL20"/>
      <c r="AM20"/>
      <c r="AN20"/>
      <c r="AZ20">
        <f t="shared" si="1"/>
        <v>14</v>
      </c>
      <c r="BA20">
        <f t="shared" si="2"/>
        <v>0</v>
      </c>
      <c r="BB20" s="3">
        <f t="shared" si="3"/>
        <v>0</v>
      </c>
      <c r="BC20" s="181">
        <f t="shared" si="4"/>
        <v>0</v>
      </c>
    </row>
    <row r="21" spans="2:55" ht="14.1" customHeight="1" x14ac:dyDescent="0.2">
      <c r="B21" s="42">
        <v>15</v>
      </c>
      <c r="C21" s="516">
        <f>'ادخال البيانات'!A21</f>
        <v>0</v>
      </c>
      <c r="D21" s="516"/>
      <c r="E21" s="516"/>
      <c r="F21" s="6">
        <f>'ادخال البيانات'!BP21</f>
        <v>0</v>
      </c>
      <c r="G21" s="302">
        <f>'ادخال البيانات'!BS21</f>
        <v>0</v>
      </c>
      <c r="H21" s="437">
        <f>'ادخال البيانات'!W21</f>
        <v>0</v>
      </c>
      <c r="I21" s="19"/>
      <c r="J21" s="3">
        <f t="shared" si="5"/>
        <v>0</v>
      </c>
      <c r="K21" s="49" t="s">
        <v>4</v>
      </c>
      <c r="L21" s="106" t="s">
        <v>18</v>
      </c>
      <c r="M21" s="5"/>
      <c r="N21" s="31"/>
      <c r="P21">
        <f t="shared" si="0"/>
        <v>0</v>
      </c>
      <c r="Q21" s="386">
        <f t="shared" si="6"/>
        <v>0</v>
      </c>
      <c r="R21">
        <f>RANK(Q21,$Q:$Q)+COUNTIF($Q$7:Q21,Q21)-1</f>
        <v>15</v>
      </c>
      <c r="T21">
        <f t="shared" si="7"/>
        <v>0</v>
      </c>
      <c r="X21" s="42">
        <v>15</v>
      </c>
      <c r="Y21" s="32">
        <f t="shared" si="8"/>
        <v>0</v>
      </c>
      <c r="Z21" s="302">
        <f t="shared" si="9"/>
        <v>0</v>
      </c>
      <c r="AA21" s="302">
        <f t="shared" si="10"/>
        <v>0</v>
      </c>
      <c r="AB21" s="37"/>
      <c r="AC21" s="185" t="s">
        <v>281</v>
      </c>
      <c r="AD21" s="515">
        <f>SUM(AD16:AF20)</f>
        <v>0</v>
      </c>
      <c r="AE21" s="515"/>
      <c r="AF21" s="515"/>
      <c r="AG21" s="417"/>
      <c r="AJ21"/>
      <c r="AK21"/>
      <c r="AL21">
        <f>100/3</f>
        <v>33.333333333333336</v>
      </c>
      <c r="AM21">
        <f>AL21*2</f>
        <v>66.666666666666671</v>
      </c>
      <c r="AN21"/>
      <c r="AZ21">
        <f t="shared" si="1"/>
        <v>15</v>
      </c>
      <c r="BA21">
        <f t="shared" si="2"/>
        <v>0</v>
      </c>
      <c r="BB21" s="3">
        <f t="shared" si="3"/>
        <v>0</v>
      </c>
      <c r="BC21" s="181">
        <f t="shared" si="4"/>
        <v>0</v>
      </c>
    </row>
    <row r="22" spans="2:55" ht="14.1" customHeight="1" x14ac:dyDescent="0.2">
      <c r="B22" s="42">
        <v>16</v>
      </c>
      <c r="C22" s="516">
        <f>'ادخال البيانات'!A22</f>
        <v>0</v>
      </c>
      <c r="D22" s="516"/>
      <c r="E22" s="516"/>
      <c r="F22" s="6">
        <f>'ادخال البيانات'!BP22</f>
        <v>0</v>
      </c>
      <c r="G22" s="302">
        <f>'ادخال البيانات'!BS22</f>
        <v>0</v>
      </c>
      <c r="H22" s="437">
        <f>'ادخال البيانات'!W22</f>
        <v>0</v>
      </c>
      <c r="I22" s="19"/>
      <c r="J22" s="3">
        <f t="shared" si="5"/>
        <v>0</v>
      </c>
      <c r="K22" s="6">
        <v>1</v>
      </c>
      <c r="L22" s="6">
        <f>'ادخال البيانات'!B455</f>
        <v>0</v>
      </c>
      <c r="M22" s="41"/>
      <c r="N22" s="31"/>
      <c r="P22">
        <f t="shared" si="0"/>
        <v>0</v>
      </c>
      <c r="Q22" s="386">
        <f t="shared" si="6"/>
        <v>0</v>
      </c>
      <c r="R22">
        <f>RANK(Q22,$Q:$Q)+COUNTIF($Q$7:Q22,Q22)-1</f>
        <v>16</v>
      </c>
      <c r="T22">
        <f t="shared" si="7"/>
        <v>0</v>
      </c>
      <c r="X22" s="42">
        <v>16</v>
      </c>
      <c r="Y22" s="32">
        <f t="shared" si="8"/>
        <v>0</v>
      </c>
      <c r="Z22" s="302">
        <f t="shared" si="9"/>
        <v>0</v>
      </c>
      <c r="AA22" s="302">
        <f t="shared" si="10"/>
        <v>0</v>
      </c>
      <c r="AB22" s="37"/>
      <c r="AJ22">
        <f>AD16+AD17</f>
        <v>0</v>
      </c>
      <c r="AK22"/>
      <c r="AL22"/>
      <c r="AM22"/>
      <c r="AN22"/>
      <c r="AZ22">
        <f t="shared" si="1"/>
        <v>16</v>
      </c>
      <c r="BA22">
        <f t="shared" si="2"/>
        <v>0</v>
      </c>
      <c r="BB22" s="3">
        <f t="shared" si="3"/>
        <v>0</v>
      </c>
      <c r="BC22" s="181">
        <f t="shared" si="4"/>
        <v>0</v>
      </c>
    </row>
    <row r="23" spans="2:55" ht="14.1" customHeight="1" x14ac:dyDescent="0.2">
      <c r="B23" s="42">
        <v>17</v>
      </c>
      <c r="C23" s="516">
        <f>'ادخال البيانات'!A23</f>
        <v>0</v>
      </c>
      <c r="D23" s="516"/>
      <c r="E23" s="516"/>
      <c r="F23" s="6">
        <f>'ادخال البيانات'!BP23</f>
        <v>0</v>
      </c>
      <c r="G23" s="302">
        <f>'ادخال البيانات'!BS23</f>
        <v>0</v>
      </c>
      <c r="H23" s="437">
        <f>'ادخال البيانات'!W23</f>
        <v>0</v>
      </c>
      <c r="I23" s="20"/>
      <c r="J23" s="3">
        <f t="shared" si="5"/>
        <v>0</v>
      </c>
      <c r="K23" s="6">
        <v>2</v>
      </c>
      <c r="L23" s="6">
        <f>'ادخال البيانات'!C455</f>
        <v>0</v>
      </c>
      <c r="M23" s="41"/>
      <c r="N23" s="31"/>
      <c r="P23">
        <f t="shared" si="0"/>
        <v>0</v>
      </c>
      <c r="Q23" s="386">
        <f t="shared" si="6"/>
        <v>0</v>
      </c>
      <c r="R23">
        <f>RANK(Q23,$Q:$Q)+COUNTIF($Q$7:Q23,Q23)-1</f>
        <v>17</v>
      </c>
      <c r="T23">
        <f t="shared" si="7"/>
        <v>0</v>
      </c>
      <c r="X23" s="42">
        <v>17</v>
      </c>
      <c r="Y23" s="32">
        <f t="shared" si="8"/>
        <v>0</v>
      </c>
      <c r="Z23" s="302">
        <f t="shared" si="9"/>
        <v>0</v>
      </c>
      <c r="AA23" s="302">
        <f t="shared" si="10"/>
        <v>0</v>
      </c>
      <c r="AB23" s="37"/>
      <c r="AE23" s="11"/>
      <c r="AJ23"/>
      <c r="AK23"/>
      <c r="AL23"/>
      <c r="AM23"/>
      <c r="AN23"/>
      <c r="AZ23">
        <f t="shared" si="1"/>
        <v>17</v>
      </c>
      <c r="BA23">
        <f t="shared" si="2"/>
        <v>0</v>
      </c>
      <c r="BB23" s="3">
        <f t="shared" si="3"/>
        <v>0</v>
      </c>
      <c r="BC23" s="181">
        <f t="shared" si="4"/>
        <v>0</v>
      </c>
    </row>
    <row r="24" spans="2:55" ht="14.1" customHeight="1" x14ac:dyDescent="0.2">
      <c r="B24" s="42">
        <v>18</v>
      </c>
      <c r="C24" s="516">
        <f>'ادخال البيانات'!A24</f>
        <v>0</v>
      </c>
      <c r="D24" s="516"/>
      <c r="E24" s="516"/>
      <c r="F24" s="6">
        <f>'ادخال البيانات'!BP24</f>
        <v>0</v>
      </c>
      <c r="G24" s="302">
        <f>'ادخال البيانات'!BS24</f>
        <v>0</v>
      </c>
      <c r="H24" s="437">
        <f>'ادخال البيانات'!W24</f>
        <v>0</v>
      </c>
      <c r="I24" s="19"/>
      <c r="J24" s="3">
        <f t="shared" si="5"/>
        <v>0</v>
      </c>
      <c r="K24" s="6">
        <v>3</v>
      </c>
      <c r="L24" s="6">
        <f>'ادخال البيانات'!D455</f>
        <v>0</v>
      </c>
      <c r="M24" s="41"/>
      <c r="N24" s="31"/>
      <c r="P24">
        <f t="shared" si="0"/>
        <v>0</v>
      </c>
      <c r="Q24" s="386">
        <f t="shared" si="6"/>
        <v>0</v>
      </c>
      <c r="R24">
        <f>RANK(Q24,$Q:$Q)+COUNTIF($Q$7:Q24,Q24)-1</f>
        <v>18</v>
      </c>
      <c r="T24">
        <f t="shared" si="7"/>
        <v>0</v>
      </c>
      <c r="X24" s="42">
        <v>18</v>
      </c>
      <c r="Y24" s="32">
        <f t="shared" si="8"/>
        <v>0</v>
      </c>
      <c r="Z24" s="302">
        <f t="shared" si="9"/>
        <v>0</v>
      </c>
      <c r="AA24" s="302">
        <f t="shared" si="10"/>
        <v>0</v>
      </c>
      <c r="AB24" s="37"/>
      <c r="AJ24"/>
      <c r="AK24"/>
      <c r="AL24"/>
      <c r="AM24"/>
      <c r="AN24"/>
      <c r="AZ24">
        <f t="shared" si="1"/>
        <v>18</v>
      </c>
      <c r="BA24">
        <f t="shared" si="2"/>
        <v>0</v>
      </c>
      <c r="BB24" s="3">
        <f t="shared" si="3"/>
        <v>0</v>
      </c>
      <c r="BC24" s="181">
        <f t="shared" si="4"/>
        <v>0</v>
      </c>
    </row>
    <row r="25" spans="2:55" ht="14.1" customHeight="1" x14ac:dyDescent="0.2">
      <c r="B25" s="42">
        <v>19</v>
      </c>
      <c r="C25" s="516">
        <f>'ادخال البيانات'!A25</f>
        <v>0</v>
      </c>
      <c r="D25" s="516"/>
      <c r="E25" s="516"/>
      <c r="F25" s="6">
        <f>'ادخال البيانات'!BP25</f>
        <v>0</v>
      </c>
      <c r="G25" s="302">
        <f>'ادخال البيانات'!BS25</f>
        <v>0</v>
      </c>
      <c r="H25" s="437">
        <f>'ادخال البيانات'!W25</f>
        <v>0</v>
      </c>
      <c r="I25" s="19"/>
      <c r="J25" s="3">
        <f t="shared" si="5"/>
        <v>0</v>
      </c>
      <c r="K25" s="6">
        <v>4</v>
      </c>
      <c r="L25" s="6">
        <f>'ادخال البيانات'!E455</f>
        <v>0</v>
      </c>
      <c r="M25" s="41"/>
      <c r="N25" s="31"/>
      <c r="P25">
        <f t="shared" si="0"/>
        <v>0</v>
      </c>
      <c r="Q25" s="386">
        <f t="shared" si="6"/>
        <v>0</v>
      </c>
      <c r="R25">
        <f>RANK(Q25,$Q:$Q)+COUNTIF($Q$7:Q25,Q25)-1</f>
        <v>19</v>
      </c>
      <c r="T25">
        <f t="shared" si="7"/>
        <v>0</v>
      </c>
      <c r="X25" s="42">
        <v>19</v>
      </c>
      <c r="Y25" s="32">
        <f t="shared" si="8"/>
        <v>0</v>
      </c>
      <c r="Z25" s="302">
        <f t="shared" si="9"/>
        <v>0</v>
      </c>
      <c r="AA25" s="302">
        <f t="shared" si="10"/>
        <v>0</v>
      </c>
      <c r="AB25" s="37"/>
      <c r="AJ25">
        <f>'التقرير الختامي'!D13</f>
        <v>0</v>
      </c>
      <c r="AK25">
        <f>AJ25-AJ22</f>
        <v>0</v>
      </c>
      <c r="AL25"/>
      <c r="AM25"/>
      <c r="AN25"/>
      <c r="AZ25">
        <f t="shared" si="1"/>
        <v>19</v>
      </c>
      <c r="BA25">
        <f t="shared" si="2"/>
        <v>0</v>
      </c>
      <c r="BB25" s="3">
        <f t="shared" si="3"/>
        <v>0</v>
      </c>
      <c r="BC25" s="181">
        <f t="shared" si="4"/>
        <v>0</v>
      </c>
    </row>
    <row r="26" spans="2:55" ht="14.1" customHeight="1" x14ac:dyDescent="0.2">
      <c r="B26" s="42">
        <v>20</v>
      </c>
      <c r="C26" s="516">
        <f>'ادخال البيانات'!A26</f>
        <v>0</v>
      </c>
      <c r="D26" s="516"/>
      <c r="E26" s="516"/>
      <c r="F26" s="6">
        <f>'ادخال البيانات'!BP26</f>
        <v>0</v>
      </c>
      <c r="G26" s="302">
        <f>'ادخال البيانات'!BS26</f>
        <v>0</v>
      </c>
      <c r="H26" s="437">
        <f>'ادخال البيانات'!W26</f>
        <v>0</v>
      </c>
      <c r="I26" s="19"/>
      <c r="J26" s="3">
        <f t="shared" si="5"/>
        <v>0</v>
      </c>
      <c r="K26" s="6">
        <v>5</v>
      </c>
      <c r="L26" s="6">
        <f>'ادخال البيانات'!F455</f>
        <v>0</v>
      </c>
      <c r="M26" s="41"/>
      <c r="N26" s="31"/>
      <c r="P26">
        <f t="shared" si="0"/>
        <v>0</v>
      </c>
      <c r="Q26" s="386">
        <f t="shared" si="6"/>
        <v>0</v>
      </c>
      <c r="R26">
        <f>RANK(Q26,$Q:$Q)+COUNTIF($Q$7:Q26,Q26)-1</f>
        <v>20</v>
      </c>
      <c r="T26">
        <f t="shared" si="7"/>
        <v>0</v>
      </c>
      <c r="X26" s="42">
        <v>20</v>
      </c>
      <c r="Y26" s="32">
        <f t="shared" si="8"/>
        <v>0</v>
      </c>
      <c r="Z26" s="302">
        <f t="shared" si="9"/>
        <v>0</v>
      </c>
      <c r="AA26" s="302">
        <f t="shared" si="10"/>
        <v>0</v>
      </c>
      <c r="AB26" s="37"/>
      <c r="AJ26"/>
      <c r="AK26"/>
      <c r="AL26"/>
      <c r="AM26"/>
      <c r="AN26"/>
      <c r="AZ26">
        <f t="shared" si="1"/>
        <v>20</v>
      </c>
      <c r="BA26">
        <f t="shared" si="2"/>
        <v>0</v>
      </c>
      <c r="BB26" s="3">
        <f t="shared" si="3"/>
        <v>0</v>
      </c>
      <c r="BC26" s="181">
        <f t="shared" si="4"/>
        <v>0</v>
      </c>
    </row>
    <row r="27" spans="2:55" ht="14.1" customHeight="1" x14ac:dyDescent="0.2">
      <c r="B27" s="42">
        <v>21</v>
      </c>
      <c r="C27" s="516">
        <f>'ادخال البيانات'!A27</f>
        <v>0</v>
      </c>
      <c r="D27" s="516"/>
      <c r="E27" s="516"/>
      <c r="F27" s="6">
        <f>'ادخال البيانات'!BP27</f>
        <v>0</v>
      </c>
      <c r="G27" s="302">
        <f>'ادخال البيانات'!BS27</f>
        <v>0</v>
      </c>
      <c r="H27" s="437">
        <f>'ادخال البيانات'!W27</f>
        <v>0</v>
      </c>
      <c r="I27" s="19"/>
      <c r="J27" s="3">
        <f t="shared" si="5"/>
        <v>0</v>
      </c>
      <c r="K27" s="6">
        <v>6</v>
      </c>
      <c r="L27" s="6">
        <f>'ادخال البيانات'!G455</f>
        <v>0</v>
      </c>
      <c r="M27" s="41"/>
      <c r="N27" s="31"/>
      <c r="P27">
        <f t="shared" si="0"/>
        <v>0</v>
      </c>
      <c r="Q27" s="386">
        <f t="shared" si="6"/>
        <v>0</v>
      </c>
      <c r="R27">
        <f>RANK(Q27,$Q:$Q)+COUNTIF($Q$7:Q27,Q27)-1</f>
        <v>21</v>
      </c>
      <c r="T27">
        <f t="shared" si="7"/>
        <v>0</v>
      </c>
      <c r="X27" s="42">
        <v>21</v>
      </c>
      <c r="Y27" s="32">
        <f t="shared" si="8"/>
        <v>0</v>
      </c>
      <c r="Z27" s="302">
        <f t="shared" si="9"/>
        <v>0</v>
      </c>
      <c r="AA27" s="302">
        <f t="shared" si="10"/>
        <v>0</v>
      </c>
      <c r="AB27" s="37"/>
      <c r="AJ27"/>
      <c r="AK27"/>
      <c r="AL27"/>
      <c r="AM27"/>
      <c r="AN27"/>
      <c r="AZ27">
        <f t="shared" si="1"/>
        <v>21</v>
      </c>
      <c r="BA27">
        <f t="shared" si="2"/>
        <v>0</v>
      </c>
      <c r="BB27" s="3">
        <f t="shared" si="3"/>
        <v>0</v>
      </c>
      <c r="BC27" s="181">
        <f t="shared" si="4"/>
        <v>0</v>
      </c>
    </row>
    <row r="28" spans="2:55" ht="14.1" customHeight="1" x14ac:dyDescent="0.2">
      <c r="B28" s="42">
        <v>22</v>
      </c>
      <c r="C28" s="516">
        <f>'ادخال البيانات'!A28</f>
        <v>0</v>
      </c>
      <c r="D28" s="516"/>
      <c r="E28" s="516"/>
      <c r="F28" s="6">
        <f>'ادخال البيانات'!BP28</f>
        <v>0</v>
      </c>
      <c r="G28" s="302">
        <f>'ادخال البيانات'!BS28</f>
        <v>0</v>
      </c>
      <c r="H28" s="437">
        <f>'ادخال البيانات'!W28</f>
        <v>0</v>
      </c>
      <c r="I28" s="19"/>
      <c r="J28" s="3">
        <f t="shared" si="5"/>
        <v>0</v>
      </c>
      <c r="K28" s="6">
        <v>7</v>
      </c>
      <c r="L28" s="6">
        <f>'ادخال البيانات'!H455</f>
        <v>0</v>
      </c>
      <c r="M28" s="41"/>
      <c r="N28" s="31"/>
      <c r="P28">
        <f t="shared" si="0"/>
        <v>0</v>
      </c>
      <c r="Q28" s="386">
        <f t="shared" si="6"/>
        <v>0</v>
      </c>
      <c r="R28">
        <f>RANK(Q28,$Q:$Q)+COUNTIF($Q$7:Q28,Q28)-1</f>
        <v>22</v>
      </c>
      <c r="T28">
        <f t="shared" si="7"/>
        <v>0</v>
      </c>
      <c r="X28" s="42">
        <v>22</v>
      </c>
      <c r="Y28" s="32">
        <f t="shared" si="8"/>
        <v>0</v>
      </c>
      <c r="Z28" s="302">
        <f t="shared" si="9"/>
        <v>0</v>
      </c>
      <c r="AA28" s="302">
        <f t="shared" si="10"/>
        <v>0</v>
      </c>
      <c r="AB28" s="37"/>
      <c r="AJ28"/>
      <c r="AK28"/>
      <c r="AL28"/>
      <c r="AM28"/>
      <c r="AN28"/>
      <c r="AZ28">
        <f t="shared" si="1"/>
        <v>22</v>
      </c>
      <c r="BA28">
        <f t="shared" si="2"/>
        <v>0</v>
      </c>
      <c r="BB28" s="3">
        <f t="shared" si="3"/>
        <v>0</v>
      </c>
      <c r="BC28" s="181">
        <f t="shared" si="4"/>
        <v>0</v>
      </c>
    </row>
    <row r="29" spans="2:55" x14ac:dyDescent="0.2">
      <c r="B29" s="42">
        <v>23</v>
      </c>
      <c r="C29" s="516">
        <f>'ادخال البيانات'!A29</f>
        <v>0</v>
      </c>
      <c r="D29" s="516"/>
      <c r="E29" s="516"/>
      <c r="F29" s="6">
        <f>'ادخال البيانات'!BP29</f>
        <v>0</v>
      </c>
      <c r="G29" s="302">
        <f>'ادخال البيانات'!BS29</f>
        <v>0</v>
      </c>
      <c r="H29" s="437">
        <f>'ادخال البيانات'!W29</f>
        <v>0</v>
      </c>
      <c r="I29" s="19"/>
      <c r="J29" s="3">
        <f t="shared" si="5"/>
        <v>0</v>
      </c>
      <c r="K29" s="6">
        <v>8</v>
      </c>
      <c r="L29" s="6">
        <f>'ادخال البيانات'!I455</f>
        <v>0</v>
      </c>
      <c r="M29" s="41"/>
      <c r="N29" s="31"/>
      <c r="P29">
        <f t="shared" si="0"/>
        <v>0</v>
      </c>
      <c r="Q29" s="386">
        <f t="shared" si="6"/>
        <v>0</v>
      </c>
      <c r="R29">
        <f>RANK(Q29,$Q:$Q)+COUNTIF($Q$7:Q29,Q29)-1</f>
        <v>23</v>
      </c>
      <c r="T29">
        <f t="shared" si="7"/>
        <v>0</v>
      </c>
      <c r="X29" s="42">
        <v>23</v>
      </c>
      <c r="Y29" s="32">
        <f t="shared" si="8"/>
        <v>0</v>
      </c>
      <c r="Z29" s="302">
        <f t="shared" si="9"/>
        <v>0</v>
      </c>
      <c r="AA29" s="302">
        <f t="shared" si="10"/>
        <v>0</v>
      </c>
      <c r="AB29" s="37"/>
      <c r="AJ29"/>
      <c r="AK29"/>
      <c r="AL29"/>
      <c r="AM29"/>
      <c r="AN29"/>
      <c r="AZ29">
        <f t="shared" si="1"/>
        <v>23</v>
      </c>
      <c r="BA29">
        <f t="shared" si="2"/>
        <v>0</v>
      </c>
      <c r="BB29" s="3">
        <f t="shared" si="3"/>
        <v>0</v>
      </c>
      <c r="BC29" s="181">
        <f t="shared" si="4"/>
        <v>0</v>
      </c>
    </row>
    <row r="30" spans="2:55" x14ac:dyDescent="0.2">
      <c r="B30" s="42">
        <v>24</v>
      </c>
      <c r="C30" s="516">
        <f>'ادخال البيانات'!A30</f>
        <v>0</v>
      </c>
      <c r="D30" s="516"/>
      <c r="E30" s="516"/>
      <c r="F30" s="6">
        <f>'ادخال البيانات'!BP30</f>
        <v>0</v>
      </c>
      <c r="G30" s="302">
        <f>'ادخال البيانات'!BS30</f>
        <v>0</v>
      </c>
      <c r="H30" s="437">
        <f>'ادخال البيانات'!W30</f>
        <v>0</v>
      </c>
      <c r="I30" s="19"/>
      <c r="J30" s="3">
        <f t="shared" si="5"/>
        <v>0</v>
      </c>
      <c r="K30" s="6">
        <v>9</v>
      </c>
      <c r="L30" s="6">
        <f>'ادخال البيانات'!J455</f>
        <v>0</v>
      </c>
      <c r="M30" s="41"/>
      <c r="N30" s="31"/>
      <c r="P30">
        <f t="shared" si="0"/>
        <v>0</v>
      </c>
      <c r="Q30" s="386">
        <f t="shared" si="6"/>
        <v>0</v>
      </c>
      <c r="R30">
        <f>RANK(Q30,$Q:$Q)+COUNTIF($Q$7:Q30,Q30)-1</f>
        <v>24</v>
      </c>
      <c r="T30">
        <f t="shared" si="7"/>
        <v>0</v>
      </c>
      <c r="X30" s="42">
        <v>24</v>
      </c>
      <c r="Y30" s="32">
        <f t="shared" si="8"/>
        <v>0</v>
      </c>
      <c r="Z30" s="302">
        <f t="shared" si="9"/>
        <v>0</v>
      </c>
      <c r="AA30" s="302">
        <f t="shared" si="10"/>
        <v>0</v>
      </c>
      <c r="AB30" s="37"/>
      <c r="AJ30"/>
      <c r="AK30"/>
      <c r="AL30"/>
      <c r="AM30"/>
      <c r="AN30"/>
      <c r="AZ30">
        <f t="shared" si="1"/>
        <v>24</v>
      </c>
      <c r="BA30">
        <f t="shared" si="2"/>
        <v>0</v>
      </c>
      <c r="BB30" s="3">
        <f t="shared" si="3"/>
        <v>0</v>
      </c>
      <c r="BC30" s="181">
        <f t="shared" si="4"/>
        <v>0</v>
      </c>
    </row>
    <row r="31" spans="2:55" x14ac:dyDescent="0.2">
      <c r="B31" s="42">
        <v>25</v>
      </c>
      <c r="C31" s="516">
        <f>'ادخال البيانات'!A31</f>
        <v>0</v>
      </c>
      <c r="D31" s="516"/>
      <c r="E31" s="516"/>
      <c r="F31" s="6">
        <f>'ادخال البيانات'!BP31</f>
        <v>0</v>
      </c>
      <c r="G31" s="302">
        <f>'ادخال البيانات'!BS31</f>
        <v>0</v>
      </c>
      <c r="H31" s="437">
        <f>'ادخال البيانات'!W31</f>
        <v>0</v>
      </c>
      <c r="I31" s="19"/>
      <c r="J31" s="3">
        <f t="shared" si="5"/>
        <v>0</v>
      </c>
      <c r="K31" s="6">
        <v>10</v>
      </c>
      <c r="L31" s="6">
        <f>'ادخال البيانات'!K455</f>
        <v>0</v>
      </c>
      <c r="M31" s="41"/>
      <c r="N31" s="31"/>
      <c r="P31">
        <f t="shared" si="0"/>
        <v>0</v>
      </c>
      <c r="Q31" s="386">
        <f t="shared" si="6"/>
        <v>0</v>
      </c>
      <c r="R31">
        <f>RANK(Q31,$Q:$Q)+COUNTIF($Q$7:Q31,Q31)-1</f>
        <v>25</v>
      </c>
      <c r="T31">
        <f t="shared" si="7"/>
        <v>0</v>
      </c>
      <c r="X31" s="42">
        <v>25</v>
      </c>
      <c r="Y31" s="32">
        <f t="shared" si="8"/>
        <v>0</v>
      </c>
      <c r="Z31" s="302">
        <f t="shared" si="9"/>
        <v>0</v>
      </c>
      <c r="AA31" s="302">
        <f t="shared" si="10"/>
        <v>0</v>
      </c>
      <c r="AB31" s="37"/>
      <c r="AJ31"/>
      <c r="AK31"/>
      <c r="AL31"/>
      <c r="AM31"/>
      <c r="AN31"/>
      <c r="AZ31">
        <f t="shared" si="1"/>
        <v>25</v>
      </c>
      <c r="BA31">
        <f t="shared" si="2"/>
        <v>0</v>
      </c>
      <c r="BB31" s="3">
        <f t="shared" si="3"/>
        <v>0</v>
      </c>
      <c r="BC31" s="181">
        <f t="shared" si="4"/>
        <v>0</v>
      </c>
    </row>
    <row r="32" spans="2:55" x14ac:dyDescent="0.2">
      <c r="B32" s="42">
        <v>26</v>
      </c>
      <c r="C32" s="516">
        <f>'ادخال البيانات'!A32</f>
        <v>0</v>
      </c>
      <c r="D32" s="516"/>
      <c r="E32" s="516"/>
      <c r="F32" s="6">
        <f>'ادخال البيانات'!BP32</f>
        <v>0</v>
      </c>
      <c r="G32" s="302">
        <f>'ادخال البيانات'!BS32</f>
        <v>0</v>
      </c>
      <c r="H32" s="437">
        <f>'ادخال البيانات'!W32</f>
        <v>0</v>
      </c>
      <c r="I32" s="19"/>
      <c r="J32" s="3">
        <f t="shared" si="5"/>
        <v>0</v>
      </c>
      <c r="K32" s="6">
        <v>11</v>
      </c>
      <c r="L32" s="6">
        <f>'ادخال البيانات'!L455</f>
        <v>0</v>
      </c>
      <c r="M32" s="41"/>
      <c r="N32" s="31"/>
      <c r="P32">
        <f t="shared" si="0"/>
        <v>0</v>
      </c>
      <c r="Q32" s="386">
        <f t="shared" si="6"/>
        <v>0</v>
      </c>
      <c r="R32">
        <f>RANK(Q32,$Q:$Q)+COUNTIF($Q$7:Q32,Q32)-1</f>
        <v>26</v>
      </c>
      <c r="T32">
        <f t="shared" si="7"/>
        <v>0</v>
      </c>
      <c r="X32" s="42">
        <v>26</v>
      </c>
      <c r="Y32" s="32">
        <f t="shared" si="8"/>
        <v>0</v>
      </c>
      <c r="Z32" s="302">
        <f t="shared" si="9"/>
        <v>0</v>
      </c>
      <c r="AA32" s="302">
        <f t="shared" si="10"/>
        <v>0</v>
      </c>
      <c r="AB32" s="37"/>
      <c r="AJ32"/>
      <c r="AK32"/>
      <c r="AL32"/>
      <c r="AM32"/>
      <c r="AN32"/>
      <c r="AZ32">
        <f t="shared" si="1"/>
        <v>26</v>
      </c>
      <c r="BA32">
        <f t="shared" si="2"/>
        <v>0</v>
      </c>
      <c r="BB32" s="3">
        <f t="shared" si="3"/>
        <v>0</v>
      </c>
      <c r="BC32" s="181">
        <f t="shared" si="4"/>
        <v>0</v>
      </c>
    </row>
    <row r="33" spans="2:55" x14ac:dyDescent="0.2">
      <c r="B33" s="42">
        <v>27</v>
      </c>
      <c r="C33" s="516">
        <f>'ادخال البيانات'!A33</f>
        <v>0</v>
      </c>
      <c r="D33" s="516"/>
      <c r="E33" s="516"/>
      <c r="F33" s="6">
        <f>'ادخال البيانات'!BP33</f>
        <v>0</v>
      </c>
      <c r="G33" s="302">
        <f>'ادخال البيانات'!BS33</f>
        <v>0</v>
      </c>
      <c r="H33" s="437">
        <f>'ادخال البيانات'!W33</f>
        <v>0</v>
      </c>
      <c r="I33" s="19"/>
      <c r="J33" s="3">
        <f t="shared" si="5"/>
        <v>0</v>
      </c>
      <c r="K33" s="6">
        <v>12</v>
      </c>
      <c r="L33" s="6">
        <f>'ادخال البيانات'!M455</f>
        <v>0</v>
      </c>
      <c r="M33" s="41"/>
      <c r="N33" s="31"/>
      <c r="P33">
        <f t="shared" si="0"/>
        <v>0</v>
      </c>
      <c r="Q33" s="386">
        <f t="shared" si="6"/>
        <v>0</v>
      </c>
      <c r="R33">
        <f>RANK(Q33,$Q:$Q)+COUNTIF($Q$7:Q33,Q33)-1</f>
        <v>27</v>
      </c>
      <c r="T33">
        <f t="shared" si="7"/>
        <v>0</v>
      </c>
      <c r="X33" s="42">
        <v>27</v>
      </c>
      <c r="Y33" s="32">
        <f t="shared" si="8"/>
        <v>0</v>
      </c>
      <c r="Z33" s="302">
        <f t="shared" si="9"/>
        <v>0</v>
      </c>
      <c r="AA33" s="302">
        <f t="shared" si="10"/>
        <v>0</v>
      </c>
      <c r="AB33" s="37"/>
      <c r="AJ33"/>
      <c r="AK33"/>
      <c r="AL33"/>
      <c r="AM33"/>
      <c r="AN33"/>
      <c r="AZ33">
        <f t="shared" si="1"/>
        <v>27</v>
      </c>
      <c r="BA33">
        <f t="shared" si="2"/>
        <v>0</v>
      </c>
      <c r="BB33" s="3">
        <f t="shared" si="3"/>
        <v>0</v>
      </c>
      <c r="BC33" s="181">
        <f t="shared" si="4"/>
        <v>0</v>
      </c>
    </row>
    <row r="34" spans="2:55" x14ac:dyDescent="0.2">
      <c r="B34" s="42">
        <v>28</v>
      </c>
      <c r="C34" s="516">
        <f>'ادخال البيانات'!A34</f>
        <v>0</v>
      </c>
      <c r="D34" s="516"/>
      <c r="E34" s="516"/>
      <c r="F34" s="6">
        <f>'ادخال البيانات'!BP34</f>
        <v>0</v>
      </c>
      <c r="G34" s="302">
        <f>'ادخال البيانات'!BS34</f>
        <v>0</v>
      </c>
      <c r="H34" s="437">
        <f>'ادخال البيانات'!W34</f>
        <v>0</v>
      </c>
      <c r="I34" s="19"/>
      <c r="J34" s="3">
        <f t="shared" si="5"/>
        <v>0</v>
      </c>
      <c r="K34" s="6">
        <v>13</v>
      </c>
      <c r="L34" s="6">
        <f>'ادخال البيانات'!N455</f>
        <v>0</v>
      </c>
      <c r="M34" s="41"/>
      <c r="N34" s="31"/>
      <c r="P34">
        <f t="shared" si="0"/>
        <v>0</v>
      </c>
      <c r="Q34" s="386">
        <f t="shared" si="6"/>
        <v>0</v>
      </c>
      <c r="R34">
        <f>RANK(Q34,$Q:$Q)+COUNTIF($Q$7:Q34,Q34)-1</f>
        <v>28</v>
      </c>
      <c r="T34">
        <f t="shared" si="7"/>
        <v>0</v>
      </c>
      <c r="X34" s="42">
        <v>28</v>
      </c>
      <c r="Y34" s="32">
        <f t="shared" si="8"/>
        <v>0</v>
      </c>
      <c r="Z34" s="302">
        <f t="shared" si="9"/>
        <v>0</v>
      </c>
      <c r="AA34" s="302">
        <f t="shared" si="10"/>
        <v>0</v>
      </c>
      <c r="AB34" s="37"/>
      <c r="AE34"/>
      <c r="AF34"/>
      <c r="AG34"/>
      <c r="AH34"/>
      <c r="AI34"/>
      <c r="AJ34"/>
      <c r="AK34"/>
      <c r="AL34"/>
      <c r="AM34"/>
      <c r="AN34"/>
      <c r="AZ34">
        <f t="shared" si="1"/>
        <v>28</v>
      </c>
      <c r="BA34">
        <f t="shared" si="2"/>
        <v>0</v>
      </c>
      <c r="BB34" s="3">
        <f t="shared" si="3"/>
        <v>0</v>
      </c>
      <c r="BC34" s="181">
        <f t="shared" si="4"/>
        <v>0</v>
      </c>
    </row>
    <row r="35" spans="2:55" x14ac:dyDescent="0.2">
      <c r="B35" s="42">
        <v>29</v>
      </c>
      <c r="C35" s="516">
        <f>'ادخال البيانات'!A35</f>
        <v>0</v>
      </c>
      <c r="D35" s="516"/>
      <c r="E35" s="516"/>
      <c r="F35" s="6">
        <f>'ادخال البيانات'!BP35</f>
        <v>0</v>
      </c>
      <c r="G35" s="302">
        <f>'ادخال البيانات'!BS35</f>
        <v>0</v>
      </c>
      <c r="H35" s="437">
        <f>'ادخال البيانات'!W35</f>
        <v>0</v>
      </c>
      <c r="I35" s="19"/>
      <c r="J35" s="3">
        <f t="shared" si="5"/>
        <v>0</v>
      </c>
      <c r="K35" s="6">
        <v>14</v>
      </c>
      <c r="L35" s="6">
        <f>'ادخال البيانات'!O455</f>
        <v>0</v>
      </c>
      <c r="M35" s="41"/>
      <c r="N35" s="31"/>
      <c r="P35">
        <f t="shared" si="0"/>
        <v>0</v>
      </c>
      <c r="Q35" s="386">
        <f t="shared" si="6"/>
        <v>0</v>
      </c>
      <c r="R35">
        <f>RANK(Q35,$Q:$Q)+COUNTIF($Q$7:Q35,Q35)-1</f>
        <v>29</v>
      </c>
      <c r="T35">
        <f t="shared" si="7"/>
        <v>0</v>
      </c>
      <c r="X35" s="42">
        <v>29</v>
      </c>
      <c r="Y35" s="32">
        <f t="shared" si="8"/>
        <v>0</v>
      </c>
      <c r="Z35" s="302">
        <f t="shared" si="9"/>
        <v>0</v>
      </c>
      <c r="AA35" s="302">
        <f t="shared" si="10"/>
        <v>0</v>
      </c>
      <c r="AB35" s="37"/>
      <c r="AE35"/>
      <c r="AF35"/>
      <c r="AG35"/>
      <c r="AH35"/>
      <c r="AI35"/>
      <c r="AJ35"/>
      <c r="AK35"/>
      <c r="AL35"/>
      <c r="AM35"/>
      <c r="AN35"/>
      <c r="AZ35">
        <f t="shared" si="1"/>
        <v>29</v>
      </c>
      <c r="BA35">
        <f t="shared" si="2"/>
        <v>0</v>
      </c>
      <c r="BB35" s="3">
        <f t="shared" si="3"/>
        <v>0</v>
      </c>
      <c r="BC35" s="181">
        <f t="shared" si="4"/>
        <v>0</v>
      </c>
    </row>
    <row r="36" spans="2:55" x14ac:dyDescent="0.2">
      <c r="B36" s="42">
        <v>30</v>
      </c>
      <c r="C36" s="516">
        <f>'ادخال البيانات'!A36</f>
        <v>0</v>
      </c>
      <c r="D36" s="516"/>
      <c r="E36" s="516"/>
      <c r="F36" s="6">
        <f>'ادخال البيانات'!BP36</f>
        <v>0</v>
      </c>
      <c r="G36" s="302">
        <f>'ادخال البيانات'!BS36</f>
        <v>0</v>
      </c>
      <c r="H36" s="437">
        <f>'ادخال البيانات'!W36</f>
        <v>0</v>
      </c>
      <c r="I36" s="19"/>
      <c r="J36" s="3">
        <f t="shared" si="5"/>
        <v>0</v>
      </c>
      <c r="K36" s="6">
        <v>15</v>
      </c>
      <c r="L36" s="6">
        <f>'ادخال البيانات'!P455</f>
        <v>0</v>
      </c>
      <c r="M36" s="41"/>
      <c r="N36" s="31"/>
      <c r="P36">
        <f t="shared" si="0"/>
        <v>0</v>
      </c>
      <c r="Q36" s="386">
        <f t="shared" si="6"/>
        <v>0</v>
      </c>
      <c r="R36">
        <f>RANK(Q36,$Q:$Q)+COUNTIF($Q$7:Q36,Q36)-1</f>
        <v>30</v>
      </c>
      <c r="T36">
        <f t="shared" si="7"/>
        <v>0</v>
      </c>
      <c r="X36" s="42">
        <v>30</v>
      </c>
      <c r="Y36" s="32">
        <f t="shared" si="8"/>
        <v>0</v>
      </c>
      <c r="Z36" s="302">
        <f t="shared" si="9"/>
        <v>0</v>
      </c>
      <c r="AA36" s="302">
        <f t="shared" si="10"/>
        <v>0</v>
      </c>
      <c r="AB36" s="37"/>
      <c r="AE36"/>
      <c r="AF36"/>
      <c r="AG36"/>
      <c r="AH36"/>
      <c r="AI36"/>
      <c r="AJ36"/>
      <c r="AK36"/>
      <c r="AL36"/>
      <c r="AM36"/>
      <c r="AN36"/>
      <c r="AZ36">
        <f t="shared" si="1"/>
        <v>30</v>
      </c>
      <c r="BA36">
        <f t="shared" si="2"/>
        <v>0</v>
      </c>
      <c r="BB36" s="3">
        <f t="shared" si="3"/>
        <v>0</v>
      </c>
      <c r="BC36" s="181">
        <f t="shared" si="4"/>
        <v>0</v>
      </c>
    </row>
    <row r="37" spans="2:55" x14ac:dyDescent="0.2">
      <c r="B37" s="42">
        <v>31</v>
      </c>
      <c r="C37" s="516">
        <f>'ادخال البيانات'!A37</f>
        <v>0</v>
      </c>
      <c r="D37" s="516"/>
      <c r="E37" s="516"/>
      <c r="F37" s="6">
        <f>'ادخال البيانات'!BP37</f>
        <v>0</v>
      </c>
      <c r="G37" s="302">
        <f>'ادخال البيانات'!BS37</f>
        <v>0</v>
      </c>
      <c r="H37" s="437">
        <f>'ادخال البيانات'!W37</f>
        <v>0</v>
      </c>
      <c r="I37" s="19"/>
      <c r="J37" s="3">
        <f t="shared" si="5"/>
        <v>0</v>
      </c>
      <c r="K37" s="6">
        <v>16</v>
      </c>
      <c r="L37" s="6">
        <f>'ادخال البيانات'!Q455</f>
        <v>0</v>
      </c>
      <c r="M37" s="41"/>
      <c r="N37" s="31"/>
      <c r="P37">
        <f t="shared" si="0"/>
        <v>0</v>
      </c>
      <c r="Q37" s="386">
        <f t="shared" si="6"/>
        <v>0</v>
      </c>
      <c r="R37">
        <f>RANK(Q37,$Q:$Q)+COUNTIF($Q$7:Q37,Q37)-1</f>
        <v>31</v>
      </c>
      <c r="T37">
        <f t="shared" si="7"/>
        <v>0</v>
      </c>
      <c r="X37" s="42">
        <v>31</v>
      </c>
      <c r="Y37" s="32">
        <f t="shared" si="8"/>
        <v>0</v>
      </c>
      <c r="Z37" s="302">
        <f t="shared" si="9"/>
        <v>0</v>
      </c>
      <c r="AA37" s="302">
        <f t="shared" si="10"/>
        <v>0</v>
      </c>
      <c r="AB37" s="37"/>
      <c r="AE37"/>
      <c r="AF37"/>
      <c r="AG37"/>
      <c r="AH37"/>
      <c r="AI37"/>
      <c r="AJ37"/>
      <c r="AK37"/>
      <c r="AL37"/>
      <c r="AM37"/>
      <c r="AN37"/>
      <c r="AZ37">
        <f t="shared" si="1"/>
        <v>31</v>
      </c>
      <c r="BA37">
        <f t="shared" si="2"/>
        <v>0</v>
      </c>
      <c r="BB37" s="3">
        <f t="shared" si="3"/>
        <v>0</v>
      </c>
      <c r="BC37" s="181">
        <f t="shared" si="4"/>
        <v>0</v>
      </c>
    </row>
    <row r="38" spans="2:55" x14ac:dyDescent="0.2">
      <c r="B38" s="42">
        <v>32</v>
      </c>
      <c r="C38" s="516">
        <f>'ادخال البيانات'!A38</f>
        <v>0</v>
      </c>
      <c r="D38" s="516"/>
      <c r="E38" s="516"/>
      <c r="F38" s="6">
        <f>'ادخال البيانات'!BP38</f>
        <v>0</v>
      </c>
      <c r="G38" s="302">
        <f>'ادخال البيانات'!BS38</f>
        <v>0</v>
      </c>
      <c r="H38" s="437">
        <f>'ادخال البيانات'!W38</f>
        <v>0</v>
      </c>
      <c r="I38" s="19"/>
      <c r="J38" s="3">
        <f t="shared" si="5"/>
        <v>0</v>
      </c>
      <c r="K38" s="6">
        <v>17</v>
      </c>
      <c r="L38" s="6">
        <f>'ادخال البيانات'!R455</f>
        <v>0</v>
      </c>
      <c r="M38" s="41"/>
      <c r="N38" s="31"/>
      <c r="P38">
        <f t="shared" si="0"/>
        <v>0</v>
      </c>
      <c r="Q38" s="386">
        <f t="shared" si="6"/>
        <v>0</v>
      </c>
      <c r="R38">
        <f>RANK(Q38,$Q:$Q)+COUNTIF($Q$7:Q38,Q38)-1</f>
        <v>32</v>
      </c>
      <c r="T38">
        <f t="shared" si="7"/>
        <v>0</v>
      </c>
      <c r="X38" s="42">
        <v>32</v>
      </c>
      <c r="Y38" s="32">
        <f t="shared" si="8"/>
        <v>0</v>
      </c>
      <c r="Z38" s="302">
        <f t="shared" si="9"/>
        <v>0</v>
      </c>
      <c r="AA38" s="302">
        <f t="shared" si="10"/>
        <v>0</v>
      </c>
      <c r="AB38" s="37"/>
      <c r="AE38"/>
      <c r="AF38"/>
      <c r="AG38"/>
      <c r="AH38"/>
      <c r="AI38"/>
      <c r="AJ38"/>
      <c r="AK38"/>
      <c r="AL38"/>
      <c r="AM38"/>
      <c r="AN38"/>
      <c r="AZ38">
        <f t="shared" si="1"/>
        <v>32</v>
      </c>
      <c r="BA38">
        <f t="shared" si="2"/>
        <v>0</v>
      </c>
      <c r="BB38" s="3">
        <f t="shared" si="3"/>
        <v>0</v>
      </c>
      <c r="BC38" s="181">
        <f t="shared" si="4"/>
        <v>0</v>
      </c>
    </row>
    <row r="39" spans="2:55" x14ac:dyDescent="0.2">
      <c r="B39" s="42">
        <v>33</v>
      </c>
      <c r="C39" s="516">
        <f>'ادخال البيانات'!A39</f>
        <v>0</v>
      </c>
      <c r="D39" s="516"/>
      <c r="E39" s="516"/>
      <c r="F39" s="6">
        <f>'ادخال البيانات'!BP39</f>
        <v>0</v>
      </c>
      <c r="G39" s="302">
        <f>'ادخال البيانات'!BS39</f>
        <v>0</v>
      </c>
      <c r="H39" s="437">
        <f>'ادخال البيانات'!W39</f>
        <v>0</v>
      </c>
      <c r="I39" s="19"/>
      <c r="J39" s="3">
        <f t="shared" si="5"/>
        <v>0</v>
      </c>
      <c r="K39" s="6">
        <v>18</v>
      </c>
      <c r="L39" s="6">
        <f>'ادخال البيانات'!S455</f>
        <v>0</v>
      </c>
      <c r="M39" s="41"/>
      <c r="N39" s="31"/>
      <c r="P39">
        <f t="shared" si="0"/>
        <v>0</v>
      </c>
      <c r="Q39" s="386">
        <f t="shared" si="6"/>
        <v>0</v>
      </c>
      <c r="R39">
        <f>RANK(Q39,$Q:$Q)+COUNTIF($Q$7:Q39,Q39)-1</f>
        <v>33</v>
      </c>
      <c r="T39">
        <f t="shared" si="7"/>
        <v>0</v>
      </c>
      <c r="X39" s="42">
        <v>33</v>
      </c>
      <c r="Y39" s="32">
        <f t="shared" si="8"/>
        <v>0</v>
      </c>
      <c r="Z39" s="302">
        <f t="shared" si="9"/>
        <v>0</v>
      </c>
      <c r="AA39" s="302">
        <f t="shared" si="10"/>
        <v>0</v>
      </c>
      <c r="AB39" s="37"/>
      <c r="AE39"/>
      <c r="AF39"/>
      <c r="AG39"/>
      <c r="AH39"/>
      <c r="AI39"/>
      <c r="AJ39"/>
      <c r="AK39"/>
      <c r="AL39"/>
      <c r="AM39"/>
      <c r="AN39"/>
      <c r="AZ39">
        <f t="shared" si="1"/>
        <v>33</v>
      </c>
      <c r="BA39">
        <f t="shared" si="2"/>
        <v>0</v>
      </c>
      <c r="BB39" s="3">
        <f t="shared" si="3"/>
        <v>0</v>
      </c>
      <c r="BC39" s="181">
        <f t="shared" si="4"/>
        <v>0</v>
      </c>
    </row>
    <row r="40" spans="2:55" x14ac:dyDescent="0.2">
      <c r="B40" s="42">
        <v>34</v>
      </c>
      <c r="C40" s="516">
        <f>'ادخال البيانات'!A40</f>
        <v>0</v>
      </c>
      <c r="D40" s="516"/>
      <c r="E40" s="516"/>
      <c r="F40" s="6">
        <f>'ادخال البيانات'!BP40</f>
        <v>0</v>
      </c>
      <c r="G40" s="302">
        <f>'ادخال البيانات'!BS40</f>
        <v>0</v>
      </c>
      <c r="H40" s="437">
        <f>'ادخال البيانات'!W40</f>
        <v>0</v>
      </c>
      <c r="I40" s="19"/>
      <c r="J40" s="3">
        <f t="shared" si="5"/>
        <v>0</v>
      </c>
      <c r="K40" s="6">
        <v>19</v>
      </c>
      <c r="L40" s="6">
        <f>'ادخال البيانات'!T455</f>
        <v>0</v>
      </c>
      <c r="M40" s="41"/>
      <c r="N40" s="31"/>
      <c r="P40">
        <f t="shared" si="0"/>
        <v>0</v>
      </c>
      <c r="Q40" s="386">
        <f t="shared" si="6"/>
        <v>0</v>
      </c>
      <c r="R40">
        <f>RANK(Q40,$Q:$Q)+COUNTIF($Q$7:Q40,Q40)-1</f>
        <v>34</v>
      </c>
      <c r="T40">
        <f t="shared" si="7"/>
        <v>0</v>
      </c>
      <c r="X40" s="42">
        <v>34</v>
      </c>
      <c r="Y40" s="32">
        <f t="shared" si="8"/>
        <v>0</v>
      </c>
      <c r="Z40" s="302">
        <f t="shared" si="9"/>
        <v>0</v>
      </c>
      <c r="AA40" s="302">
        <f t="shared" si="10"/>
        <v>0</v>
      </c>
      <c r="AB40" s="37"/>
      <c r="AE40"/>
      <c r="AF40"/>
      <c r="AG40"/>
      <c r="AH40"/>
      <c r="AI40"/>
      <c r="AJ40"/>
      <c r="AK40"/>
      <c r="AL40"/>
      <c r="AM40"/>
      <c r="AN40"/>
      <c r="AZ40">
        <f t="shared" si="1"/>
        <v>34</v>
      </c>
      <c r="BA40">
        <f t="shared" si="2"/>
        <v>0</v>
      </c>
      <c r="BB40" s="3">
        <f t="shared" si="3"/>
        <v>0</v>
      </c>
      <c r="BC40" s="181">
        <f t="shared" si="4"/>
        <v>0</v>
      </c>
    </row>
    <row r="41" spans="2:55" x14ac:dyDescent="0.2">
      <c r="B41" s="42">
        <v>35</v>
      </c>
      <c r="C41" s="516">
        <f>'ادخال البيانات'!A41</f>
        <v>0</v>
      </c>
      <c r="D41" s="516"/>
      <c r="E41" s="516"/>
      <c r="F41" s="6">
        <f>'ادخال البيانات'!BP41</f>
        <v>0</v>
      </c>
      <c r="G41" s="302">
        <f>'ادخال البيانات'!BS41</f>
        <v>0</v>
      </c>
      <c r="H41" s="437">
        <f>'ادخال البيانات'!W41</f>
        <v>0</v>
      </c>
      <c r="I41" s="19"/>
      <c r="J41" s="3">
        <f t="shared" si="5"/>
        <v>0</v>
      </c>
      <c r="K41" s="6">
        <v>20</v>
      </c>
      <c r="L41" s="6">
        <f>'ادخال البيانات'!U455</f>
        <v>0</v>
      </c>
      <c r="M41" s="41"/>
      <c r="N41" s="31"/>
      <c r="P41">
        <f t="shared" si="0"/>
        <v>0</v>
      </c>
      <c r="Q41" s="386">
        <f t="shared" si="6"/>
        <v>0</v>
      </c>
      <c r="R41">
        <f>RANK(Q41,$Q:$Q)+COUNTIF($Q$7:Q41,Q41)-1</f>
        <v>35</v>
      </c>
      <c r="T41">
        <f t="shared" si="7"/>
        <v>0</v>
      </c>
      <c r="X41" s="42">
        <v>35</v>
      </c>
      <c r="Y41" s="32">
        <f t="shared" si="8"/>
        <v>0</v>
      </c>
      <c r="Z41" s="302">
        <f t="shared" si="9"/>
        <v>0</v>
      </c>
      <c r="AA41" s="302">
        <f t="shared" si="10"/>
        <v>0</v>
      </c>
      <c r="AB41" s="37"/>
      <c r="AE41"/>
      <c r="AF41"/>
      <c r="AG41"/>
      <c r="AH41"/>
      <c r="AI41"/>
      <c r="AJ41"/>
      <c r="AK41"/>
      <c r="AL41"/>
      <c r="AM41"/>
      <c r="AN41"/>
      <c r="AZ41">
        <f t="shared" si="1"/>
        <v>35</v>
      </c>
      <c r="BA41">
        <f t="shared" si="2"/>
        <v>0</v>
      </c>
      <c r="BB41" s="3">
        <f t="shared" si="3"/>
        <v>0</v>
      </c>
      <c r="BC41" s="181">
        <f t="shared" si="4"/>
        <v>0</v>
      </c>
    </row>
    <row r="42" spans="2:55" x14ac:dyDescent="0.2">
      <c r="B42" s="42">
        <v>36</v>
      </c>
      <c r="C42" s="516">
        <f>'ادخال البيانات'!A42</f>
        <v>0</v>
      </c>
      <c r="D42" s="516"/>
      <c r="E42" s="516"/>
      <c r="F42" s="6">
        <f>'ادخال البيانات'!BP42</f>
        <v>0</v>
      </c>
      <c r="G42" s="302">
        <f>'ادخال البيانات'!BS42</f>
        <v>0</v>
      </c>
      <c r="H42" s="437">
        <f>'ادخال البيانات'!W42</f>
        <v>0</v>
      </c>
      <c r="I42" s="19"/>
      <c r="J42" s="3">
        <f t="shared" si="5"/>
        <v>0</v>
      </c>
      <c r="K42" s="6">
        <v>21</v>
      </c>
      <c r="L42" s="6">
        <f>'ادخال البيانات'!V455</f>
        <v>0</v>
      </c>
      <c r="M42" s="41"/>
      <c r="N42" s="31"/>
      <c r="P42">
        <f t="shared" si="0"/>
        <v>0</v>
      </c>
      <c r="Q42" s="386">
        <f t="shared" si="6"/>
        <v>0</v>
      </c>
      <c r="R42">
        <f>RANK(Q42,$Q:$Q)+COUNTIF($Q$7:Q42,Q42)-1</f>
        <v>36</v>
      </c>
      <c r="T42">
        <f t="shared" si="7"/>
        <v>0</v>
      </c>
      <c r="X42" s="42">
        <v>36</v>
      </c>
      <c r="Y42" s="32">
        <f t="shared" si="8"/>
        <v>0</v>
      </c>
      <c r="Z42" s="302">
        <f t="shared" si="9"/>
        <v>0</v>
      </c>
      <c r="AA42" s="302">
        <f t="shared" si="10"/>
        <v>0</v>
      </c>
      <c r="AB42" s="37"/>
      <c r="AE42"/>
      <c r="AF42"/>
      <c r="AG42"/>
      <c r="AH42"/>
      <c r="AI42"/>
      <c r="AJ42"/>
      <c r="AK42"/>
      <c r="AL42"/>
      <c r="AM42"/>
      <c r="AN42"/>
      <c r="AZ42">
        <f t="shared" si="1"/>
        <v>36</v>
      </c>
      <c r="BA42">
        <f t="shared" si="2"/>
        <v>0</v>
      </c>
      <c r="BB42" s="3">
        <f t="shared" si="3"/>
        <v>0</v>
      </c>
      <c r="BC42" s="181">
        <f t="shared" si="4"/>
        <v>0</v>
      </c>
    </row>
    <row r="43" spans="2:55" x14ac:dyDescent="0.2">
      <c r="B43" s="42">
        <v>37</v>
      </c>
      <c r="C43" s="516">
        <f>'ادخال البيانات'!A43</f>
        <v>0</v>
      </c>
      <c r="D43" s="516"/>
      <c r="E43" s="516"/>
      <c r="F43" s="6">
        <f>'ادخال البيانات'!BP43</f>
        <v>0</v>
      </c>
      <c r="G43" s="302">
        <f>'ادخال البيانات'!BS43</f>
        <v>0</v>
      </c>
      <c r="H43" s="437">
        <f>'ادخال البيانات'!W43</f>
        <v>0</v>
      </c>
      <c r="I43" s="19"/>
      <c r="J43" s="3">
        <f t="shared" si="5"/>
        <v>0</v>
      </c>
      <c r="K43" s="6">
        <v>22</v>
      </c>
      <c r="L43" s="6">
        <f>'ادخال البيانات'!W455</f>
        <v>0</v>
      </c>
      <c r="M43" s="41"/>
      <c r="N43" s="31"/>
      <c r="P43">
        <f t="shared" si="0"/>
        <v>0</v>
      </c>
      <c r="Q43" s="386">
        <f t="shared" si="6"/>
        <v>0</v>
      </c>
      <c r="R43">
        <f>RANK(Q43,$Q:$Q)+COUNTIF($Q$7:Q43,Q43)-1</f>
        <v>37</v>
      </c>
      <c r="T43">
        <f t="shared" si="7"/>
        <v>0</v>
      </c>
      <c r="X43" s="42">
        <v>37</v>
      </c>
      <c r="Y43" s="32">
        <f t="shared" si="8"/>
        <v>0</v>
      </c>
      <c r="Z43" s="302">
        <f t="shared" si="9"/>
        <v>0</v>
      </c>
      <c r="AA43" s="302">
        <f t="shared" si="10"/>
        <v>0</v>
      </c>
      <c r="AB43" s="37"/>
      <c r="AE43"/>
      <c r="AF43"/>
      <c r="AG43"/>
      <c r="AH43"/>
      <c r="AI43"/>
      <c r="AJ43"/>
      <c r="AK43"/>
      <c r="AL43"/>
      <c r="AM43"/>
      <c r="AN43"/>
      <c r="AZ43">
        <f t="shared" si="1"/>
        <v>37</v>
      </c>
      <c r="BA43">
        <f t="shared" si="2"/>
        <v>0</v>
      </c>
      <c r="BB43" s="3">
        <f t="shared" si="3"/>
        <v>0</v>
      </c>
      <c r="BC43" s="181">
        <f t="shared" si="4"/>
        <v>0</v>
      </c>
    </row>
    <row r="44" spans="2:55" x14ac:dyDescent="0.2">
      <c r="B44" s="42">
        <v>38</v>
      </c>
      <c r="C44" s="516">
        <f>'ادخال البيانات'!A44</f>
        <v>0</v>
      </c>
      <c r="D44" s="516"/>
      <c r="E44" s="516"/>
      <c r="F44" s="6">
        <f>'ادخال البيانات'!BP44</f>
        <v>0</v>
      </c>
      <c r="G44" s="302">
        <f>'ادخال البيانات'!BS44</f>
        <v>0</v>
      </c>
      <c r="H44" s="437">
        <f>'ادخال البيانات'!W44</f>
        <v>0</v>
      </c>
      <c r="I44" s="19"/>
      <c r="J44" s="3">
        <f t="shared" si="5"/>
        <v>0</v>
      </c>
      <c r="K44" s="6">
        <v>23</v>
      </c>
      <c r="L44" s="6">
        <f>'ادخال البيانات'!X455</f>
        <v>0</v>
      </c>
      <c r="M44" s="41"/>
      <c r="N44" s="31"/>
      <c r="P44">
        <f t="shared" si="0"/>
        <v>0</v>
      </c>
      <c r="Q44" s="386">
        <f t="shared" si="6"/>
        <v>0</v>
      </c>
      <c r="R44">
        <f>RANK(Q44,$Q:$Q)+COUNTIF($Q$7:Q44,Q44)-1</f>
        <v>38</v>
      </c>
      <c r="T44">
        <f t="shared" si="7"/>
        <v>0</v>
      </c>
      <c r="X44" s="42">
        <v>38</v>
      </c>
      <c r="Y44" s="32">
        <f t="shared" si="8"/>
        <v>0</v>
      </c>
      <c r="Z44" s="302">
        <f t="shared" si="9"/>
        <v>0</v>
      </c>
      <c r="AA44" s="302">
        <f t="shared" si="10"/>
        <v>0</v>
      </c>
      <c r="AB44" s="37"/>
      <c r="AE44"/>
      <c r="AF44"/>
      <c r="AG44"/>
      <c r="AH44"/>
      <c r="AI44"/>
      <c r="AJ44"/>
      <c r="AK44"/>
      <c r="AL44"/>
      <c r="AM44"/>
      <c r="AN44"/>
      <c r="AZ44">
        <f t="shared" si="1"/>
        <v>38</v>
      </c>
      <c r="BA44">
        <f t="shared" si="2"/>
        <v>0</v>
      </c>
      <c r="BB44" s="3">
        <f t="shared" si="3"/>
        <v>0</v>
      </c>
      <c r="BC44" s="181">
        <f t="shared" si="4"/>
        <v>0</v>
      </c>
    </row>
    <row r="45" spans="2:55" x14ac:dyDescent="0.2">
      <c r="B45" s="42">
        <v>39</v>
      </c>
      <c r="C45" s="516">
        <f>'ادخال البيانات'!A45</f>
        <v>0</v>
      </c>
      <c r="D45" s="516"/>
      <c r="E45" s="516"/>
      <c r="F45" s="6">
        <f>'ادخال البيانات'!BP45</f>
        <v>0</v>
      </c>
      <c r="G45" s="302">
        <f>'ادخال البيانات'!BS45</f>
        <v>0</v>
      </c>
      <c r="H45" s="437">
        <f>'ادخال البيانات'!W45</f>
        <v>0</v>
      </c>
      <c r="I45" s="19"/>
      <c r="J45" s="3">
        <f t="shared" si="5"/>
        <v>0</v>
      </c>
      <c r="K45" s="6">
        <v>24</v>
      </c>
      <c r="L45" s="6">
        <f>'ادخال البيانات'!Y455</f>
        <v>0</v>
      </c>
      <c r="M45" s="41"/>
      <c r="N45" s="31"/>
      <c r="P45">
        <f t="shared" si="0"/>
        <v>0</v>
      </c>
      <c r="Q45" s="386">
        <f t="shared" si="6"/>
        <v>0</v>
      </c>
      <c r="R45">
        <f>RANK(Q45,$Q:$Q)+COUNTIF($Q$7:Q45,Q45)-1</f>
        <v>39</v>
      </c>
      <c r="T45">
        <f t="shared" si="7"/>
        <v>0</v>
      </c>
      <c r="X45" s="42">
        <v>39</v>
      </c>
      <c r="Y45" s="32">
        <f t="shared" si="8"/>
        <v>0</v>
      </c>
      <c r="Z45" s="302">
        <f t="shared" si="9"/>
        <v>0</v>
      </c>
      <c r="AA45" s="302">
        <f t="shared" si="10"/>
        <v>0</v>
      </c>
      <c r="AB45" s="37"/>
      <c r="AE45"/>
      <c r="AF45"/>
      <c r="AG45"/>
      <c r="AH45"/>
      <c r="AI45"/>
      <c r="AJ45"/>
      <c r="AK45"/>
      <c r="AL45"/>
      <c r="AM45"/>
      <c r="AN45"/>
      <c r="AZ45">
        <f t="shared" si="1"/>
        <v>39</v>
      </c>
      <c r="BA45">
        <f t="shared" si="2"/>
        <v>0</v>
      </c>
      <c r="BB45" s="3">
        <f t="shared" si="3"/>
        <v>0</v>
      </c>
      <c r="BC45" s="181">
        <f t="shared" si="4"/>
        <v>0</v>
      </c>
    </row>
    <row r="46" spans="2:55" x14ac:dyDescent="0.2">
      <c r="B46" s="42">
        <v>40</v>
      </c>
      <c r="C46" s="516">
        <f>'ادخال البيانات'!A46</f>
        <v>0</v>
      </c>
      <c r="D46" s="516"/>
      <c r="E46" s="516"/>
      <c r="F46" s="6">
        <f>'ادخال البيانات'!BP46</f>
        <v>0</v>
      </c>
      <c r="G46" s="302">
        <f>'ادخال البيانات'!BS46</f>
        <v>0</v>
      </c>
      <c r="H46" s="437">
        <f>'ادخال البيانات'!W46</f>
        <v>0</v>
      </c>
      <c r="I46" s="19"/>
      <c r="J46" s="3">
        <f t="shared" si="5"/>
        <v>0</v>
      </c>
      <c r="K46" s="6">
        <v>25</v>
      </c>
      <c r="L46" s="6">
        <f>'ادخال البيانات'!Z455</f>
        <v>0</v>
      </c>
      <c r="M46" s="41"/>
      <c r="N46" s="31"/>
      <c r="P46">
        <f t="shared" si="0"/>
        <v>0</v>
      </c>
      <c r="Q46" s="386">
        <f t="shared" si="6"/>
        <v>0</v>
      </c>
      <c r="R46">
        <f>RANK(Q46,$Q:$Q)+COUNTIF($Q$7:Q46,Q46)-1</f>
        <v>40</v>
      </c>
      <c r="T46">
        <f t="shared" si="7"/>
        <v>0</v>
      </c>
      <c r="X46" s="42">
        <v>40</v>
      </c>
      <c r="Y46" s="32">
        <f t="shared" si="8"/>
        <v>0</v>
      </c>
      <c r="Z46" s="302">
        <f t="shared" si="9"/>
        <v>0</v>
      </c>
      <c r="AA46" s="302">
        <f t="shared" si="10"/>
        <v>0</v>
      </c>
      <c r="AB46" s="37"/>
      <c r="AE46"/>
      <c r="AF46"/>
      <c r="AG46"/>
      <c r="AH46"/>
      <c r="AI46"/>
      <c r="AJ46"/>
      <c r="AK46"/>
      <c r="AL46"/>
      <c r="AM46"/>
      <c r="AN46"/>
      <c r="AZ46">
        <f t="shared" si="1"/>
        <v>40</v>
      </c>
      <c r="BA46">
        <f t="shared" si="2"/>
        <v>0</v>
      </c>
      <c r="BB46" s="3">
        <f t="shared" si="3"/>
        <v>0</v>
      </c>
      <c r="BC46" s="181">
        <f t="shared" si="4"/>
        <v>0</v>
      </c>
    </row>
    <row r="47" spans="2:55" x14ac:dyDescent="0.2">
      <c r="B47" s="42">
        <v>41</v>
      </c>
      <c r="C47" s="516">
        <f>'ادخال البيانات'!A47</f>
        <v>0</v>
      </c>
      <c r="D47" s="516"/>
      <c r="E47" s="516"/>
      <c r="F47" s="6">
        <f>'ادخال البيانات'!BP47</f>
        <v>0</v>
      </c>
      <c r="G47" s="302">
        <f>'ادخال البيانات'!BS47</f>
        <v>0</v>
      </c>
      <c r="H47" s="437">
        <f>'ادخال البيانات'!W47</f>
        <v>0</v>
      </c>
      <c r="I47" s="19"/>
      <c r="J47" s="3">
        <f t="shared" si="5"/>
        <v>0</v>
      </c>
      <c r="K47" s="6">
        <v>26</v>
      </c>
      <c r="L47" s="6">
        <f>'ادخال البيانات'!AA455</f>
        <v>0</v>
      </c>
      <c r="M47" s="41"/>
      <c r="N47" s="31"/>
      <c r="P47">
        <f t="shared" si="0"/>
        <v>0</v>
      </c>
      <c r="Q47" s="386">
        <f t="shared" si="6"/>
        <v>0</v>
      </c>
      <c r="R47">
        <f>RANK(Q47,$Q:$Q)+COUNTIF($Q$7:Q47,Q47)-1</f>
        <v>41</v>
      </c>
      <c r="T47">
        <f t="shared" si="7"/>
        <v>0</v>
      </c>
      <c r="X47" s="42">
        <v>41</v>
      </c>
      <c r="Y47" s="32">
        <f t="shared" si="8"/>
        <v>0</v>
      </c>
      <c r="Z47" s="302">
        <f t="shared" si="9"/>
        <v>0</v>
      </c>
      <c r="AA47" s="302">
        <f t="shared" si="10"/>
        <v>0</v>
      </c>
      <c r="AB47" s="37"/>
      <c r="AE47"/>
      <c r="AF47"/>
      <c r="AG47"/>
      <c r="AH47"/>
      <c r="AI47"/>
      <c r="AJ47"/>
      <c r="AK47"/>
      <c r="AL47"/>
      <c r="AM47"/>
      <c r="AN47"/>
      <c r="AZ47">
        <f t="shared" si="1"/>
        <v>41</v>
      </c>
      <c r="BA47">
        <f t="shared" si="2"/>
        <v>0</v>
      </c>
      <c r="BB47" s="3">
        <f t="shared" si="3"/>
        <v>0</v>
      </c>
      <c r="BC47" s="181">
        <f t="shared" si="4"/>
        <v>0</v>
      </c>
    </row>
    <row r="48" spans="2:55" x14ac:dyDescent="0.2">
      <c r="B48" s="42">
        <v>42</v>
      </c>
      <c r="C48" s="516">
        <f>'ادخال البيانات'!A48</f>
        <v>0</v>
      </c>
      <c r="D48" s="516"/>
      <c r="E48" s="516"/>
      <c r="F48" s="6">
        <f>'ادخال البيانات'!BP48</f>
        <v>0</v>
      </c>
      <c r="G48" s="302">
        <f>'ادخال البيانات'!BS48</f>
        <v>0</v>
      </c>
      <c r="H48" s="437">
        <f>'ادخال البيانات'!W48</f>
        <v>0</v>
      </c>
      <c r="I48" s="19"/>
      <c r="J48" s="3">
        <f t="shared" si="5"/>
        <v>0</v>
      </c>
      <c r="K48" s="6">
        <v>27</v>
      </c>
      <c r="L48" s="6">
        <f>'ادخال البيانات'!AB455</f>
        <v>0</v>
      </c>
      <c r="M48" s="41"/>
      <c r="N48" s="31"/>
      <c r="P48">
        <f t="shared" si="0"/>
        <v>0</v>
      </c>
      <c r="Q48" s="386">
        <f t="shared" si="6"/>
        <v>0</v>
      </c>
      <c r="R48">
        <f>RANK(Q48,$Q:$Q)+COUNTIF($Q$7:Q48,Q48)-1</f>
        <v>42</v>
      </c>
      <c r="T48">
        <f t="shared" si="7"/>
        <v>0</v>
      </c>
      <c r="X48" s="42">
        <v>42</v>
      </c>
      <c r="Y48" s="32">
        <f t="shared" si="8"/>
        <v>0</v>
      </c>
      <c r="Z48" s="302">
        <f t="shared" si="9"/>
        <v>0</v>
      </c>
      <c r="AA48" s="302">
        <f t="shared" si="10"/>
        <v>0</v>
      </c>
      <c r="AB48" s="37"/>
      <c r="AE48"/>
      <c r="AF48"/>
      <c r="AG48"/>
      <c r="AH48"/>
      <c r="AI48"/>
      <c r="AJ48"/>
      <c r="AK48"/>
      <c r="AL48"/>
      <c r="AM48"/>
      <c r="AN48"/>
      <c r="AZ48">
        <f t="shared" si="1"/>
        <v>42</v>
      </c>
      <c r="BA48">
        <f t="shared" si="2"/>
        <v>0</v>
      </c>
      <c r="BB48" s="3">
        <f t="shared" si="3"/>
        <v>0</v>
      </c>
      <c r="BC48" s="181">
        <f t="shared" si="4"/>
        <v>0</v>
      </c>
    </row>
    <row r="49" spans="2:55" x14ac:dyDescent="0.2">
      <c r="B49" s="42">
        <v>43</v>
      </c>
      <c r="C49" s="516">
        <f>'ادخال البيانات'!A49</f>
        <v>0</v>
      </c>
      <c r="D49" s="516"/>
      <c r="E49" s="516"/>
      <c r="F49" s="6">
        <f>'ادخال البيانات'!BP49</f>
        <v>0</v>
      </c>
      <c r="G49" s="302">
        <f>'ادخال البيانات'!BS49</f>
        <v>0</v>
      </c>
      <c r="H49" s="437">
        <f>'ادخال البيانات'!W49</f>
        <v>0</v>
      </c>
      <c r="I49" s="19"/>
      <c r="J49" s="3">
        <f t="shared" si="5"/>
        <v>0</v>
      </c>
      <c r="K49" s="6">
        <v>28</v>
      </c>
      <c r="L49" s="6">
        <f>'ادخال البيانات'!AC455</f>
        <v>0</v>
      </c>
      <c r="M49" s="41"/>
      <c r="N49" s="31"/>
      <c r="P49">
        <f t="shared" si="0"/>
        <v>0</v>
      </c>
      <c r="Q49" s="386">
        <f t="shared" si="6"/>
        <v>0</v>
      </c>
      <c r="R49">
        <f>RANK(Q49,$Q:$Q)+COUNTIF($Q$7:Q49,Q49)-1</f>
        <v>43</v>
      </c>
      <c r="T49">
        <f t="shared" si="7"/>
        <v>0</v>
      </c>
      <c r="X49" s="42">
        <v>43</v>
      </c>
      <c r="Y49" s="32">
        <f t="shared" si="8"/>
        <v>0</v>
      </c>
      <c r="Z49" s="302">
        <f t="shared" si="9"/>
        <v>0</v>
      </c>
      <c r="AA49" s="302">
        <f t="shared" si="10"/>
        <v>0</v>
      </c>
      <c r="AB49" s="37"/>
      <c r="AE49"/>
      <c r="AF49"/>
      <c r="AG49"/>
      <c r="AH49"/>
      <c r="AI49"/>
      <c r="AJ49"/>
      <c r="AK49"/>
      <c r="AL49"/>
      <c r="AM49"/>
      <c r="AN49"/>
      <c r="AZ49">
        <f t="shared" si="1"/>
        <v>43</v>
      </c>
      <c r="BA49">
        <f t="shared" si="2"/>
        <v>0</v>
      </c>
      <c r="BB49" s="3">
        <f t="shared" si="3"/>
        <v>0</v>
      </c>
      <c r="BC49" s="181">
        <f t="shared" si="4"/>
        <v>0</v>
      </c>
    </row>
    <row r="50" spans="2:55" x14ac:dyDescent="0.2">
      <c r="B50" s="42">
        <v>44</v>
      </c>
      <c r="C50" s="516">
        <f>'ادخال البيانات'!A50</f>
        <v>0</v>
      </c>
      <c r="D50" s="516"/>
      <c r="E50" s="516"/>
      <c r="F50" s="6">
        <f>'ادخال البيانات'!BP50</f>
        <v>0</v>
      </c>
      <c r="G50" s="302">
        <f>'ادخال البيانات'!BS50</f>
        <v>0</v>
      </c>
      <c r="H50" s="437">
        <f>'ادخال البيانات'!W50</f>
        <v>0</v>
      </c>
      <c r="I50" s="19"/>
      <c r="J50" s="3">
        <f t="shared" si="5"/>
        <v>0</v>
      </c>
      <c r="K50" s="6">
        <v>29</v>
      </c>
      <c r="L50" s="6">
        <f>'ادخال البيانات'!AD455</f>
        <v>0</v>
      </c>
      <c r="M50" s="41"/>
      <c r="N50" s="31"/>
      <c r="P50">
        <f t="shared" si="0"/>
        <v>0</v>
      </c>
      <c r="Q50" s="386">
        <f t="shared" si="6"/>
        <v>0</v>
      </c>
      <c r="R50">
        <f>RANK(Q50,$Q:$Q)+COUNTIF($Q$7:Q50,Q50)-1</f>
        <v>44</v>
      </c>
      <c r="T50">
        <f t="shared" si="7"/>
        <v>0</v>
      </c>
      <c r="X50" s="42">
        <v>44</v>
      </c>
      <c r="Y50" s="32">
        <f t="shared" si="8"/>
        <v>0</v>
      </c>
      <c r="Z50" s="302">
        <f t="shared" si="9"/>
        <v>0</v>
      </c>
      <c r="AA50" s="302">
        <f t="shared" si="10"/>
        <v>0</v>
      </c>
      <c r="AB50" s="37"/>
      <c r="AE50"/>
      <c r="AF50"/>
      <c r="AG50"/>
      <c r="AH50"/>
      <c r="AI50"/>
      <c r="AJ50"/>
      <c r="AK50"/>
      <c r="AL50"/>
      <c r="AM50"/>
      <c r="AN50"/>
      <c r="AZ50">
        <f t="shared" si="1"/>
        <v>44</v>
      </c>
      <c r="BA50">
        <f t="shared" si="2"/>
        <v>0</v>
      </c>
      <c r="BB50" s="3">
        <f t="shared" si="3"/>
        <v>0</v>
      </c>
      <c r="BC50" s="181">
        <f t="shared" si="4"/>
        <v>0</v>
      </c>
    </row>
    <row r="51" spans="2:55" x14ac:dyDescent="0.2">
      <c r="B51" s="42">
        <v>45</v>
      </c>
      <c r="C51" s="516">
        <f>'ادخال البيانات'!A51</f>
        <v>0</v>
      </c>
      <c r="D51" s="516"/>
      <c r="E51" s="516"/>
      <c r="F51" s="6">
        <f>'ادخال البيانات'!BP51</f>
        <v>0</v>
      </c>
      <c r="G51" s="302">
        <f>'ادخال البيانات'!BS51</f>
        <v>0</v>
      </c>
      <c r="H51" s="437">
        <f>'ادخال البيانات'!W51</f>
        <v>0</v>
      </c>
      <c r="I51" s="19"/>
      <c r="J51" s="3">
        <f t="shared" si="5"/>
        <v>0</v>
      </c>
      <c r="K51" s="6">
        <v>30</v>
      </c>
      <c r="L51" s="6">
        <f>'ادخال البيانات'!AE455</f>
        <v>0</v>
      </c>
      <c r="M51" s="41"/>
      <c r="N51" s="31"/>
      <c r="P51">
        <f t="shared" si="0"/>
        <v>0</v>
      </c>
      <c r="Q51" s="386">
        <f t="shared" si="6"/>
        <v>0</v>
      </c>
      <c r="R51">
        <f>RANK(Q51,$Q:$Q)+COUNTIF($Q$7:Q51,Q51)-1</f>
        <v>45</v>
      </c>
      <c r="T51">
        <f t="shared" si="7"/>
        <v>0</v>
      </c>
      <c r="X51" s="42">
        <v>45</v>
      </c>
      <c r="Y51" s="32">
        <f t="shared" si="8"/>
        <v>0</v>
      </c>
      <c r="Z51" s="302">
        <f t="shared" si="9"/>
        <v>0</v>
      </c>
      <c r="AA51" s="302">
        <f t="shared" si="10"/>
        <v>0</v>
      </c>
      <c r="AB51" s="37"/>
      <c r="AE51"/>
      <c r="AF51"/>
      <c r="AG51"/>
      <c r="AH51"/>
      <c r="AI51"/>
      <c r="AJ51"/>
      <c r="AK51"/>
      <c r="AL51"/>
      <c r="AM51"/>
      <c r="AN51"/>
      <c r="AZ51">
        <f t="shared" si="1"/>
        <v>45</v>
      </c>
      <c r="BA51">
        <f t="shared" si="2"/>
        <v>0</v>
      </c>
      <c r="BB51" s="3">
        <f t="shared" si="3"/>
        <v>0</v>
      </c>
      <c r="BC51" s="181">
        <f t="shared" si="4"/>
        <v>0</v>
      </c>
    </row>
    <row r="52" spans="2:55" x14ac:dyDescent="0.2">
      <c r="B52" s="42">
        <v>46</v>
      </c>
      <c r="C52" s="516">
        <f>'ادخال البيانات'!A52</f>
        <v>0</v>
      </c>
      <c r="D52" s="516"/>
      <c r="E52" s="516"/>
      <c r="F52" s="6">
        <f>'ادخال البيانات'!BP52</f>
        <v>0</v>
      </c>
      <c r="G52" s="302">
        <f>'ادخال البيانات'!BS52</f>
        <v>0</v>
      </c>
      <c r="H52" s="437">
        <f>'ادخال البيانات'!W52</f>
        <v>0</v>
      </c>
      <c r="I52" s="19"/>
      <c r="J52" s="3">
        <f t="shared" si="5"/>
        <v>0</v>
      </c>
      <c r="K52" s="6">
        <v>31</v>
      </c>
      <c r="L52" s="6">
        <f>'ادخال البيانات'!AF455</f>
        <v>0</v>
      </c>
      <c r="M52" s="41"/>
      <c r="N52" s="31"/>
      <c r="P52">
        <f t="shared" si="0"/>
        <v>0</v>
      </c>
      <c r="Q52" s="386">
        <f t="shared" si="6"/>
        <v>0</v>
      </c>
      <c r="R52">
        <f>RANK(Q52,$Q:$Q)+COUNTIF($Q$7:Q52,Q52)-1</f>
        <v>46</v>
      </c>
      <c r="T52">
        <f t="shared" si="7"/>
        <v>0</v>
      </c>
      <c r="X52" s="42">
        <v>46</v>
      </c>
      <c r="Y52" s="32">
        <f t="shared" si="8"/>
        <v>0</v>
      </c>
      <c r="Z52" s="302">
        <f t="shared" si="9"/>
        <v>0</v>
      </c>
      <c r="AA52" s="302">
        <f t="shared" si="10"/>
        <v>0</v>
      </c>
      <c r="AB52" s="37"/>
      <c r="AE52"/>
      <c r="AF52"/>
      <c r="AG52"/>
      <c r="AH52"/>
      <c r="AI52"/>
      <c r="AJ52"/>
      <c r="AK52"/>
      <c r="AL52"/>
      <c r="AM52"/>
      <c r="AN52"/>
      <c r="AZ52">
        <f t="shared" si="1"/>
        <v>46</v>
      </c>
      <c r="BA52">
        <f t="shared" si="2"/>
        <v>0</v>
      </c>
      <c r="BB52" s="3">
        <f t="shared" si="3"/>
        <v>0</v>
      </c>
      <c r="BC52" s="181">
        <f t="shared" si="4"/>
        <v>0</v>
      </c>
    </row>
    <row r="53" spans="2:55" x14ac:dyDescent="0.2">
      <c r="B53" s="42">
        <v>47</v>
      </c>
      <c r="C53" s="516">
        <f>'ادخال البيانات'!A53</f>
        <v>0</v>
      </c>
      <c r="D53" s="516"/>
      <c r="E53" s="516"/>
      <c r="F53" s="6">
        <f>'ادخال البيانات'!BP53</f>
        <v>0</v>
      </c>
      <c r="G53" s="302">
        <f>'ادخال البيانات'!BS53</f>
        <v>0</v>
      </c>
      <c r="H53" s="437">
        <f>'ادخال البيانات'!W53</f>
        <v>0</v>
      </c>
      <c r="I53" s="19"/>
      <c r="J53" s="3">
        <f t="shared" si="5"/>
        <v>0</v>
      </c>
      <c r="K53" s="6">
        <v>32</v>
      </c>
      <c r="L53" s="6">
        <f>'ادخال البيانات'!AG455</f>
        <v>0</v>
      </c>
      <c r="M53" s="41"/>
      <c r="N53" s="31"/>
      <c r="P53">
        <f t="shared" si="0"/>
        <v>0</v>
      </c>
      <c r="Q53" s="386">
        <f t="shared" si="6"/>
        <v>0</v>
      </c>
      <c r="R53">
        <f>RANK(Q53,$Q:$Q)+COUNTIF($Q$7:Q53,Q53)-1</f>
        <v>47</v>
      </c>
      <c r="T53">
        <f t="shared" si="7"/>
        <v>0</v>
      </c>
      <c r="X53" s="42">
        <v>47</v>
      </c>
      <c r="Y53" s="32">
        <f t="shared" si="8"/>
        <v>0</v>
      </c>
      <c r="Z53" s="302">
        <f t="shared" si="9"/>
        <v>0</v>
      </c>
      <c r="AA53" s="302">
        <f t="shared" si="10"/>
        <v>0</v>
      </c>
      <c r="AB53" s="37"/>
      <c r="AE53"/>
      <c r="AF53"/>
      <c r="AG53"/>
      <c r="AH53"/>
      <c r="AI53"/>
      <c r="AJ53"/>
      <c r="AK53"/>
      <c r="AL53"/>
      <c r="AM53"/>
      <c r="AN53"/>
      <c r="AZ53">
        <f t="shared" si="1"/>
        <v>47</v>
      </c>
      <c r="BA53">
        <f t="shared" si="2"/>
        <v>0</v>
      </c>
      <c r="BB53" s="3">
        <f t="shared" si="3"/>
        <v>0</v>
      </c>
      <c r="BC53" s="181">
        <f t="shared" si="4"/>
        <v>0</v>
      </c>
    </row>
    <row r="54" spans="2:55" x14ac:dyDescent="0.2">
      <c r="B54" s="42">
        <v>48</v>
      </c>
      <c r="C54" s="516">
        <f>'ادخال البيانات'!A54</f>
        <v>0</v>
      </c>
      <c r="D54" s="516"/>
      <c r="E54" s="516"/>
      <c r="F54" s="6">
        <f>'ادخال البيانات'!BP54</f>
        <v>0</v>
      </c>
      <c r="G54" s="302">
        <f>'ادخال البيانات'!BS54</f>
        <v>0</v>
      </c>
      <c r="H54" s="437">
        <f>'ادخال البيانات'!W54</f>
        <v>0</v>
      </c>
      <c r="I54" s="19"/>
      <c r="J54" s="3">
        <f t="shared" si="5"/>
        <v>0</v>
      </c>
      <c r="K54" s="6">
        <v>33</v>
      </c>
      <c r="L54" s="6">
        <f>'ادخال البيانات'!AH455</f>
        <v>0</v>
      </c>
      <c r="M54" s="41"/>
      <c r="N54" s="31"/>
      <c r="P54">
        <f t="shared" si="0"/>
        <v>0</v>
      </c>
      <c r="Q54" s="386">
        <f t="shared" si="6"/>
        <v>0</v>
      </c>
      <c r="R54">
        <f>RANK(Q54,$Q:$Q)+COUNTIF($Q$7:Q54,Q54)-1</f>
        <v>48</v>
      </c>
      <c r="T54">
        <f t="shared" si="7"/>
        <v>0</v>
      </c>
      <c r="X54" s="42">
        <v>48</v>
      </c>
      <c r="Y54" s="32">
        <f t="shared" si="8"/>
        <v>0</v>
      </c>
      <c r="Z54" s="302">
        <f t="shared" si="9"/>
        <v>0</v>
      </c>
      <c r="AA54" s="302">
        <f t="shared" si="10"/>
        <v>0</v>
      </c>
      <c r="AB54" s="37"/>
      <c r="AE54"/>
      <c r="AF54"/>
      <c r="AG54"/>
      <c r="AH54"/>
      <c r="AI54"/>
      <c r="AJ54"/>
      <c r="AK54"/>
      <c r="AL54"/>
      <c r="AM54"/>
      <c r="AN54"/>
      <c r="AZ54">
        <f t="shared" si="1"/>
        <v>48</v>
      </c>
      <c r="BA54">
        <f t="shared" si="2"/>
        <v>0</v>
      </c>
      <c r="BB54" s="3">
        <f t="shared" si="3"/>
        <v>0</v>
      </c>
      <c r="BC54" s="181">
        <f t="shared" si="4"/>
        <v>0</v>
      </c>
    </row>
    <row r="55" spans="2:55" x14ac:dyDescent="0.2">
      <c r="B55" s="42">
        <v>49</v>
      </c>
      <c r="C55" s="516">
        <f>'ادخال البيانات'!A55</f>
        <v>0</v>
      </c>
      <c r="D55" s="516"/>
      <c r="E55" s="516"/>
      <c r="F55" s="6">
        <f>'ادخال البيانات'!BP55</f>
        <v>0</v>
      </c>
      <c r="G55" s="302">
        <f>'ادخال البيانات'!BS55</f>
        <v>0</v>
      </c>
      <c r="H55" s="437">
        <f>'ادخال البيانات'!W55</f>
        <v>0</v>
      </c>
      <c r="I55" s="19"/>
      <c r="J55" s="3">
        <f t="shared" si="5"/>
        <v>0</v>
      </c>
      <c r="K55" s="4"/>
      <c r="L55" s="1"/>
      <c r="M55" s="1"/>
      <c r="P55">
        <f t="shared" si="0"/>
        <v>0</v>
      </c>
      <c r="Q55" s="386">
        <f t="shared" si="6"/>
        <v>0</v>
      </c>
      <c r="R55">
        <f>RANK(Q55,$Q:$Q)+COUNTIF($Q$7:Q55,Q55)-1</f>
        <v>49</v>
      </c>
      <c r="T55">
        <f t="shared" si="7"/>
        <v>0</v>
      </c>
      <c r="X55" s="42">
        <v>49</v>
      </c>
      <c r="Y55" s="32">
        <f t="shared" si="8"/>
        <v>0</v>
      </c>
      <c r="Z55" s="302">
        <f t="shared" si="9"/>
        <v>0</v>
      </c>
      <c r="AA55" s="302">
        <f t="shared" si="10"/>
        <v>0</v>
      </c>
      <c r="AB55" s="37"/>
      <c r="AE55"/>
      <c r="AF55"/>
      <c r="AG55"/>
      <c r="AH55"/>
      <c r="AI55"/>
      <c r="AJ55"/>
      <c r="AK55"/>
      <c r="AL55"/>
      <c r="AM55"/>
      <c r="AN55"/>
      <c r="AZ55">
        <f t="shared" si="1"/>
        <v>49</v>
      </c>
      <c r="BA55">
        <f t="shared" si="2"/>
        <v>0</v>
      </c>
      <c r="BB55" s="3">
        <f t="shared" si="3"/>
        <v>0</v>
      </c>
      <c r="BC55" s="181">
        <f t="shared" si="4"/>
        <v>0</v>
      </c>
    </row>
    <row r="56" spans="2:55" x14ac:dyDescent="0.2">
      <c r="B56" s="42">
        <v>50</v>
      </c>
      <c r="C56" s="516">
        <f>'ادخال البيانات'!A56</f>
        <v>0</v>
      </c>
      <c r="D56" s="516"/>
      <c r="E56" s="516"/>
      <c r="F56" s="6">
        <f>'ادخال البيانات'!BP56</f>
        <v>0</v>
      </c>
      <c r="G56" s="302">
        <f>'ادخال البيانات'!BS56</f>
        <v>0</v>
      </c>
      <c r="H56" s="437">
        <f>'ادخال البيانات'!W56</f>
        <v>0</v>
      </c>
      <c r="I56" s="19"/>
      <c r="J56" s="3">
        <f t="shared" si="5"/>
        <v>0</v>
      </c>
      <c r="K56" s="4"/>
      <c r="L56" s="1"/>
      <c r="M56" s="1"/>
      <c r="P56">
        <f t="shared" si="0"/>
        <v>0</v>
      </c>
      <c r="Q56" s="386">
        <f t="shared" si="6"/>
        <v>0</v>
      </c>
      <c r="R56">
        <f>RANK(Q56,$Q:$Q)+COUNTIF($Q$7:Q56,Q56)-1</f>
        <v>50</v>
      </c>
      <c r="T56">
        <f t="shared" si="7"/>
        <v>0</v>
      </c>
      <c r="X56" s="42">
        <v>50</v>
      </c>
      <c r="Y56" s="32">
        <f t="shared" si="8"/>
        <v>0</v>
      </c>
      <c r="Z56" s="302">
        <f t="shared" si="9"/>
        <v>0</v>
      </c>
      <c r="AA56" s="302">
        <f t="shared" si="10"/>
        <v>0</v>
      </c>
      <c r="AB56" s="37"/>
      <c r="AE56"/>
      <c r="AF56"/>
      <c r="AG56"/>
      <c r="AH56"/>
      <c r="AI56"/>
      <c r="AJ56"/>
      <c r="AK56"/>
      <c r="AL56"/>
      <c r="AM56"/>
      <c r="AN56"/>
      <c r="AZ56">
        <f t="shared" si="1"/>
        <v>50</v>
      </c>
      <c r="BA56">
        <f t="shared" si="2"/>
        <v>0</v>
      </c>
      <c r="BB56" s="3">
        <f t="shared" si="3"/>
        <v>0</v>
      </c>
      <c r="BC56" s="181">
        <f t="shared" si="4"/>
        <v>0</v>
      </c>
    </row>
    <row r="57" spans="2:55" x14ac:dyDescent="0.2">
      <c r="B57" s="42">
        <v>51</v>
      </c>
      <c r="C57" s="516">
        <f>'ادخال البيانات'!A57</f>
        <v>0</v>
      </c>
      <c r="D57" s="516"/>
      <c r="E57" s="516"/>
      <c r="F57" s="6">
        <f>'ادخال البيانات'!BP57</f>
        <v>0</v>
      </c>
      <c r="G57" s="302">
        <f>'ادخال البيانات'!BS57</f>
        <v>0</v>
      </c>
      <c r="H57" s="437">
        <f>'ادخال البيانات'!W57</f>
        <v>0</v>
      </c>
      <c r="I57" s="19"/>
      <c r="J57" s="3">
        <f t="shared" si="5"/>
        <v>0</v>
      </c>
      <c r="K57" s="4"/>
      <c r="L57" s="1"/>
      <c r="M57" s="1"/>
      <c r="P57">
        <f t="shared" si="0"/>
        <v>0</v>
      </c>
      <c r="Q57" s="386">
        <f t="shared" si="6"/>
        <v>0</v>
      </c>
      <c r="R57">
        <f>RANK(Q57,$Q:$Q)+COUNTIF($Q$7:Q57,Q57)-1</f>
        <v>51</v>
      </c>
      <c r="T57">
        <f t="shared" si="7"/>
        <v>0</v>
      </c>
      <c r="X57" s="42">
        <v>51</v>
      </c>
      <c r="Y57" s="32">
        <f t="shared" si="8"/>
        <v>0</v>
      </c>
      <c r="Z57" s="302">
        <f t="shared" si="9"/>
        <v>0</v>
      </c>
      <c r="AA57" s="302">
        <f t="shared" si="10"/>
        <v>0</v>
      </c>
      <c r="AB57" s="37"/>
      <c r="AE57"/>
      <c r="AF57"/>
      <c r="AG57"/>
      <c r="AH57"/>
      <c r="AI57"/>
      <c r="AJ57"/>
      <c r="AK57"/>
      <c r="AL57"/>
      <c r="AM57"/>
      <c r="AN57"/>
      <c r="AZ57">
        <f t="shared" si="1"/>
        <v>51</v>
      </c>
      <c r="BA57">
        <f t="shared" si="2"/>
        <v>0</v>
      </c>
      <c r="BB57" s="3">
        <f t="shared" si="3"/>
        <v>0</v>
      </c>
      <c r="BC57" s="181">
        <f t="shared" si="4"/>
        <v>0</v>
      </c>
    </row>
    <row r="58" spans="2:55" x14ac:dyDescent="0.2">
      <c r="B58" s="42">
        <v>52</v>
      </c>
      <c r="C58" s="516">
        <f>'ادخال البيانات'!A58</f>
        <v>0</v>
      </c>
      <c r="D58" s="516"/>
      <c r="E58" s="516"/>
      <c r="F58" s="6">
        <f>'ادخال البيانات'!BP58</f>
        <v>0</v>
      </c>
      <c r="G58" s="302">
        <f>'ادخال البيانات'!BS58</f>
        <v>0</v>
      </c>
      <c r="H58" s="437">
        <f>'ادخال البيانات'!W58</f>
        <v>0</v>
      </c>
      <c r="I58" s="19"/>
      <c r="J58" s="3">
        <f t="shared" si="5"/>
        <v>0</v>
      </c>
      <c r="K58" s="4"/>
      <c r="L58" s="1"/>
      <c r="M58" s="1"/>
      <c r="P58">
        <f t="shared" si="0"/>
        <v>0</v>
      </c>
      <c r="Q58" s="386">
        <f t="shared" si="6"/>
        <v>0</v>
      </c>
      <c r="R58">
        <f>RANK(Q58,$Q:$Q)+COUNTIF($Q$7:Q58,Q58)-1</f>
        <v>52</v>
      </c>
      <c r="T58">
        <f t="shared" si="7"/>
        <v>0</v>
      </c>
      <c r="X58" s="42">
        <v>52</v>
      </c>
      <c r="Y58" s="32">
        <f t="shared" si="8"/>
        <v>0</v>
      </c>
      <c r="Z58" s="302">
        <f t="shared" si="9"/>
        <v>0</v>
      </c>
      <c r="AA58" s="302">
        <f t="shared" si="10"/>
        <v>0</v>
      </c>
      <c r="AB58" s="37"/>
      <c r="AE58"/>
      <c r="AF58"/>
      <c r="AG58"/>
      <c r="AH58"/>
      <c r="AI58"/>
      <c r="AJ58"/>
      <c r="AK58"/>
      <c r="AL58"/>
      <c r="AM58"/>
      <c r="AN58"/>
      <c r="AZ58">
        <f t="shared" si="1"/>
        <v>52</v>
      </c>
      <c r="BA58">
        <f t="shared" si="2"/>
        <v>0</v>
      </c>
      <c r="BB58" s="3">
        <f t="shared" si="3"/>
        <v>0</v>
      </c>
      <c r="BC58" s="181">
        <f t="shared" si="4"/>
        <v>0</v>
      </c>
    </row>
    <row r="59" spans="2:55" x14ac:dyDescent="0.2">
      <c r="B59" s="42">
        <v>53</v>
      </c>
      <c r="C59" s="516">
        <f>'ادخال البيانات'!A59</f>
        <v>0</v>
      </c>
      <c r="D59" s="516"/>
      <c r="E59" s="516"/>
      <c r="F59" s="6">
        <f>'ادخال البيانات'!BP59</f>
        <v>0</v>
      </c>
      <c r="G59" s="302">
        <f>'ادخال البيانات'!BS59</f>
        <v>0</v>
      </c>
      <c r="H59" s="437">
        <f>'ادخال البيانات'!W59</f>
        <v>0</v>
      </c>
      <c r="I59" s="19"/>
      <c r="J59" s="3">
        <f t="shared" si="5"/>
        <v>0</v>
      </c>
      <c r="K59" s="4"/>
      <c r="L59" s="1"/>
      <c r="M59" s="1"/>
      <c r="P59">
        <f t="shared" si="0"/>
        <v>0</v>
      </c>
      <c r="Q59" s="386">
        <f t="shared" si="6"/>
        <v>0</v>
      </c>
      <c r="R59">
        <f>RANK(Q59,$Q:$Q)+COUNTIF($Q$7:Q59,Q59)-1</f>
        <v>53</v>
      </c>
      <c r="T59">
        <f t="shared" si="7"/>
        <v>0</v>
      </c>
      <c r="X59" s="42">
        <v>53</v>
      </c>
      <c r="Y59" s="32">
        <f t="shared" si="8"/>
        <v>0</v>
      </c>
      <c r="Z59" s="302">
        <f t="shared" si="9"/>
        <v>0</v>
      </c>
      <c r="AA59" s="302">
        <f t="shared" si="10"/>
        <v>0</v>
      </c>
      <c r="AB59" s="37"/>
      <c r="AE59"/>
      <c r="AF59"/>
      <c r="AG59"/>
      <c r="AH59"/>
      <c r="AI59"/>
      <c r="AJ59"/>
      <c r="AK59"/>
      <c r="AL59"/>
      <c r="AM59"/>
      <c r="AN59"/>
      <c r="AZ59">
        <f t="shared" si="1"/>
        <v>53</v>
      </c>
      <c r="BA59">
        <f t="shared" si="2"/>
        <v>0</v>
      </c>
      <c r="BB59" s="3">
        <f t="shared" si="3"/>
        <v>0</v>
      </c>
      <c r="BC59" s="181">
        <f t="shared" si="4"/>
        <v>0</v>
      </c>
    </row>
    <row r="60" spans="2:55" x14ac:dyDescent="0.2">
      <c r="B60" s="42">
        <v>54</v>
      </c>
      <c r="C60" s="516">
        <f>'ادخال البيانات'!A60</f>
        <v>0</v>
      </c>
      <c r="D60" s="516"/>
      <c r="E60" s="516"/>
      <c r="F60" s="6">
        <f>'ادخال البيانات'!BP60</f>
        <v>0</v>
      </c>
      <c r="G60" s="302">
        <f>'ادخال البيانات'!BS60</f>
        <v>0</v>
      </c>
      <c r="H60" s="437">
        <f>'ادخال البيانات'!W60</f>
        <v>0</v>
      </c>
      <c r="I60" s="19"/>
      <c r="J60" s="3">
        <f t="shared" si="5"/>
        <v>0</v>
      </c>
      <c r="K60" s="4"/>
      <c r="L60" s="1"/>
      <c r="M60" s="1"/>
      <c r="P60">
        <f t="shared" si="0"/>
        <v>0</v>
      </c>
      <c r="Q60" s="386">
        <f t="shared" si="6"/>
        <v>0</v>
      </c>
      <c r="R60">
        <f>RANK(Q60,$Q:$Q)+COUNTIF($Q$7:Q60,Q60)-1</f>
        <v>54</v>
      </c>
      <c r="T60">
        <f t="shared" si="7"/>
        <v>0</v>
      </c>
      <c r="X60" s="42">
        <v>54</v>
      </c>
      <c r="Y60" s="32">
        <f t="shared" si="8"/>
        <v>0</v>
      </c>
      <c r="Z60" s="302">
        <f t="shared" si="9"/>
        <v>0</v>
      </c>
      <c r="AA60" s="302">
        <f t="shared" si="10"/>
        <v>0</v>
      </c>
      <c r="AB60" s="37"/>
      <c r="AE60"/>
      <c r="AF60"/>
      <c r="AG60"/>
      <c r="AH60"/>
      <c r="AI60"/>
      <c r="AJ60"/>
      <c r="AK60"/>
      <c r="AL60"/>
      <c r="AM60"/>
      <c r="AN60"/>
      <c r="AZ60">
        <f t="shared" si="1"/>
        <v>54</v>
      </c>
      <c r="BA60">
        <f t="shared" si="2"/>
        <v>0</v>
      </c>
      <c r="BB60" s="3">
        <f t="shared" si="3"/>
        <v>0</v>
      </c>
      <c r="BC60" s="181">
        <f t="shared" si="4"/>
        <v>0</v>
      </c>
    </row>
    <row r="61" spans="2:55" x14ac:dyDescent="0.2">
      <c r="B61" s="42">
        <v>55</v>
      </c>
      <c r="C61" s="516">
        <f>'ادخال البيانات'!A61</f>
        <v>0</v>
      </c>
      <c r="D61" s="516"/>
      <c r="E61" s="516"/>
      <c r="F61" s="6">
        <f>'ادخال البيانات'!BP61</f>
        <v>0</v>
      </c>
      <c r="G61" s="302">
        <f>'ادخال البيانات'!BS61</f>
        <v>0</v>
      </c>
      <c r="H61" s="437">
        <f>'ادخال البيانات'!W61</f>
        <v>0</v>
      </c>
      <c r="I61" s="19"/>
      <c r="J61" s="3">
        <f t="shared" si="5"/>
        <v>0</v>
      </c>
      <c r="K61" s="4"/>
      <c r="L61" s="1"/>
      <c r="M61" s="1"/>
      <c r="P61">
        <f t="shared" si="0"/>
        <v>0</v>
      </c>
      <c r="Q61" s="386">
        <f t="shared" si="6"/>
        <v>0</v>
      </c>
      <c r="R61">
        <f>RANK(Q61,$Q:$Q)+COUNTIF($Q$7:Q61,Q61)-1</f>
        <v>55</v>
      </c>
      <c r="T61">
        <f t="shared" si="7"/>
        <v>0</v>
      </c>
      <c r="X61" s="42">
        <v>55</v>
      </c>
      <c r="Y61" s="32">
        <f t="shared" si="8"/>
        <v>0</v>
      </c>
      <c r="Z61" s="302">
        <f t="shared" si="9"/>
        <v>0</v>
      </c>
      <c r="AA61" s="302">
        <f t="shared" si="10"/>
        <v>0</v>
      </c>
      <c r="AB61" s="37"/>
      <c r="AE61"/>
      <c r="AF61"/>
      <c r="AG61"/>
      <c r="AH61"/>
      <c r="AI61"/>
      <c r="AJ61"/>
      <c r="AK61"/>
      <c r="AL61"/>
      <c r="AM61"/>
      <c r="AN61"/>
      <c r="AZ61">
        <f t="shared" si="1"/>
        <v>55</v>
      </c>
      <c r="BA61">
        <f t="shared" si="2"/>
        <v>0</v>
      </c>
      <c r="BB61" s="3">
        <f t="shared" si="3"/>
        <v>0</v>
      </c>
      <c r="BC61" s="181">
        <f t="shared" si="4"/>
        <v>0</v>
      </c>
    </row>
    <row r="62" spans="2:55" x14ac:dyDescent="0.2">
      <c r="B62" s="42">
        <v>56</v>
      </c>
      <c r="C62" s="516">
        <f>'ادخال البيانات'!A62</f>
        <v>0</v>
      </c>
      <c r="D62" s="516"/>
      <c r="E62" s="516"/>
      <c r="F62" s="6">
        <f>'ادخال البيانات'!BP62</f>
        <v>0</v>
      </c>
      <c r="G62" s="302">
        <f>'ادخال البيانات'!BS62</f>
        <v>0</v>
      </c>
      <c r="H62" s="437">
        <f>'ادخال البيانات'!W62</f>
        <v>0</v>
      </c>
      <c r="I62" s="19"/>
      <c r="J62" s="3">
        <f t="shared" si="5"/>
        <v>0</v>
      </c>
      <c r="P62">
        <f t="shared" si="0"/>
        <v>0</v>
      </c>
      <c r="Q62" s="386">
        <f t="shared" si="6"/>
        <v>0</v>
      </c>
      <c r="R62">
        <f>RANK(Q62,$Q:$Q)+COUNTIF($Q$7:Q62,Q62)-1</f>
        <v>56</v>
      </c>
      <c r="T62">
        <f t="shared" si="7"/>
        <v>0</v>
      </c>
      <c r="X62" s="42">
        <v>56</v>
      </c>
      <c r="Y62" s="32">
        <f t="shared" si="8"/>
        <v>0</v>
      </c>
      <c r="Z62" s="302">
        <f t="shared" si="9"/>
        <v>0</v>
      </c>
      <c r="AA62" s="302">
        <f t="shared" si="10"/>
        <v>0</v>
      </c>
      <c r="AB62" s="37"/>
      <c r="AE62"/>
      <c r="AF62"/>
      <c r="AG62"/>
      <c r="AH62"/>
      <c r="AI62"/>
      <c r="AJ62"/>
      <c r="AK62"/>
      <c r="AL62"/>
      <c r="AM62"/>
      <c r="AN62"/>
      <c r="AZ62">
        <f t="shared" si="1"/>
        <v>56</v>
      </c>
      <c r="BA62">
        <f t="shared" si="2"/>
        <v>0</v>
      </c>
      <c r="BB62" s="3">
        <f t="shared" si="3"/>
        <v>0</v>
      </c>
      <c r="BC62" s="181">
        <f t="shared" si="4"/>
        <v>0</v>
      </c>
    </row>
    <row r="63" spans="2:55" x14ac:dyDescent="0.2">
      <c r="B63" s="42">
        <v>57</v>
      </c>
      <c r="C63" s="516">
        <f>'ادخال البيانات'!A63</f>
        <v>0</v>
      </c>
      <c r="D63" s="516"/>
      <c r="E63" s="516"/>
      <c r="F63" s="6">
        <f>'ادخال البيانات'!BP63</f>
        <v>0</v>
      </c>
      <c r="G63" s="302">
        <f>'ادخال البيانات'!BS63</f>
        <v>0</v>
      </c>
      <c r="H63" s="437">
        <f>'ادخال البيانات'!W63</f>
        <v>0</v>
      </c>
      <c r="I63" s="19"/>
      <c r="J63" s="3">
        <f t="shared" si="5"/>
        <v>0</v>
      </c>
      <c r="P63">
        <f t="shared" si="0"/>
        <v>0</v>
      </c>
      <c r="Q63" s="386">
        <f t="shared" si="6"/>
        <v>0</v>
      </c>
      <c r="R63">
        <f>RANK(Q63,$Q:$Q)+COUNTIF($Q$7:Q63,Q63)-1</f>
        <v>57</v>
      </c>
      <c r="T63">
        <f t="shared" si="7"/>
        <v>0</v>
      </c>
      <c r="X63" s="42">
        <v>57</v>
      </c>
      <c r="Y63" s="32">
        <f t="shared" si="8"/>
        <v>0</v>
      </c>
      <c r="Z63" s="302">
        <f t="shared" si="9"/>
        <v>0</v>
      </c>
      <c r="AA63" s="302">
        <f t="shared" si="10"/>
        <v>0</v>
      </c>
      <c r="AB63" s="37"/>
      <c r="AE63"/>
      <c r="AF63"/>
      <c r="AG63"/>
      <c r="AH63"/>
      <c r="AI63"/>
      <c r="AJ63"/>
      <c r="AK63"/>
      <c r="AL63"/>
      <c r="AM63"/>
      <c r="AN63"/>
      <c r="AZ63">
        <f t="shared" si="1"/>
        <v>57</v>
      </c>
      <c r="BA63">
        <f t="shared" si="2"/>
        <v>0</v>
      </c>
      <c r="BB63" s="3">
        <f t="shared" si="3"/>
        <v>0</v>
      </c>
      <c r="BC63" s="181">
        <f t="shared" si="4"/>
        <v>0</v>
      </c>
    </row>
    <row r="64" spans="2:55" x14ac:dyDescent="0.2">
      <c r="B64" s="42">
        <v>58</v>
      </c>
      <c r="C64" s="516">
        <f>'ادخال البيانات'!A64</f>
        <v>0</v>
      </c>
      <c r="D64" s="516"/>
      <c r="E64" s="516"/>
      <c r="F64" s="6">
        <f>'ادخال البيانات'!BP64</f>
        <v>0</v>
      </c>
      <c r="G64" s="302">
        <f>'ادخال البيانات'!BS64</f>
        <v>0</v>
      </c>
      <c r="H64" s="437">
        <f>'ادخال البيانات'!W64</f>
        <v>0</v>
      </c>
      <c r="I64" s="19"/>
      <c r="J64" s="3">
        <f t="shared" si="5"/>
        <v>0</v>
      </c>
      <c r="P64">
        <f t="shared" si="0"/>
        <v>0</v>
      </c>
      <c r="Q64" s="386">
        <f t="shared" si="6"/>
        <v>0</v>
      </c>
      <c r="R64">
        <f>RANK(Q64,$Q:$Q)+COUNTIF($Q$7:Q64,Q64)-1</f>
        <v>58</v>
      </c>
      <c r="T64">
        <f t="shared" si="7"/>
        <v>0</v>
      </c>
      <c r="X64" s="42">
        <v>58</v>
      </c>
      <c r="Y64" s="32">
        <f t="shared" si="8"/>
        <v>0</v>
      </c>
      <c r="Z64" s="302">
        <f t="shared" si="9"/>
        <v>0</v>
      </c>
      <c r="AA64" s="302">
        <f t="shared" si="10"/>
        <v>0</v>
      </c>
      <c r="AB64" s="37"/>
      <c r="AE64"/>
      <c r="AF64"/>
      <c r="AG64"/>
      <c r="AH64"/>
      <c r="AI64"/>
      <c r="AJ64"/>
      <c r="AK64"/>
      <c r="AL64"/>
      <c r="AM64"/>
      <c r="AN64"/>
      <c r="AZ64">
        <f t="shared" si="1"/>
        <v>58</v>
      </c>
      <c r="BA64">
        <f t="shared" si="2"/>
        <v>0</v>
      </c>
      <c r="BB64" s="3">
        <f t="shared" si="3"/>
        <v>0</v>
      </c>
      <c r="BC64" s="181">
        <f t="shared" si="4"/>
        <v>0</v>
      </c>
    </row>
    <row r="65" spans="2:55" x14ac:dyDescent="0.2">
      <c r="B65" s="42">
        <v>59</v>
      </c>
      <c r="C65" s="516">
        <f>'ادخال البيانات'!A65</f>
        <v>0</v>
      </c>
      <c r="D65" s="516"/>
      <c r="E65" s="516"/>
      <c r="F65" s="6">
        <f>'ادخال البيانات'!BP65</f>
        <v>0</v>
      </c>
      <c r="G65" s="302">
        <f>'ادخال البيانات'!BS65</f>
        <v>0</v>
      </c>
      <c r="H65" s="437">
        <f>'ادخال البيانات'!W65</f>
        <v>0</v>
      </c>
      <c r="I65" s="19"/>
      <c r="J65" s="3">
        <f t="shared" si="5"/>
        <v>0</v>
      </c>
      <c r="P65">
        <f t="shared" si="0"/>
        <v>0</v>
      </c>
      <c r="Q65" s="386">
        <f t="shared" si="6"/>
        <v>0</v>
      </c>
      <c r="R65">
        <f>RANK(Q65,$Q:$Q)+COUNTIF($Q$7:Q65,Q65)-1</f>
        <v>59</v>
      </c>
      <c r="T65">
        <f t="shared" si="7"/>
        <v>0</v>
      </c>
      <c r="X65" s="42">
        <v>59</v>
      </c>
      <c r="Y65" s="32">
        <f t="shared" si="8"/>
        <v>0</v>
      </c>
      <c r="Z65" s="302">
        <f t="shared" si="9"/>
        <v>0</v>
      </c>
      <c r="AA65" s="302">
        <f t="shared" si="10"/>
        <v>0</v>
      </c>
      <c r="AB65" s="37"/>
      <c r="AE65"/>
      <c r="AF65"/>
      <c r="AG65"/>
      <c r="AH65"/>
      <c r="AI65"/>
      <c r="AJ65"/>
      <c r="AK65"/>
      <c r="AL65"/>
      <c r="AM65"/>
      <c r="AN65"/>
      <c r="AZ65">
        <f t="shared" si="1"/>
        <v>59</v>
      </c>
      <c r="BA65">
        <f t="shared" si="2"/>
        <v>0</v>
      </c>
      <c r="BB65" s="3">
        <f t="shared" si="3"/>
        <v>0</v>
      </c>
      <c r="BC65" s="181">
        <f t="shared" si="4"/>
        <v>0</v>
      </c>
    </row>
    <row r="66" spans="2:55" x14ac:dyDescent="0.2">
      <c r="B66" s="42">
        <v>60</v>
      </c>
      <c r="C66" s="516">
        <f>'ادخال البيانات'!A66</f>
        <v>0</v>
      </c>
      <c r="D66" s="516"/>
      <c r="E66" s="516"/>
      <c r="F66" s="6">
        <f>'ادخال البيانات'!BP66</f>
        <v>0</v>
      </c>
      <c r="G66" s="302">
        <f>'ادخال البيانات'!BS66</f>
        <v>0</v>
      </c>
      <c r="H66" s="437">
        <f>'ادخال البيانات'!W66</f>
        <v>0</v>
      </c>
      <c r="I66" s="19"/>
      <c r="J66" s="3">
        <f t="shared" si="5"/>
        <v>0</v>
      </c>
      <c r="P66">
        <f t="shared" si="0"/>
        <v>0</v>
      </c>
      <c r="Q66" s="386">
        <f t="shared" si="6"/>
        <v>0</v>
      </c>
      <c r="R66">
        <f>RANK(Q66,$Q:$Q)+COUNTIF($Q$7:Q66,Q66)-1</f>
        <v>60</v>
      </c>
      <c r="T66">
        <f t="shared" si="7"/>
        <v>0</v>
      </c>
      <c r="X66" s="42">
        <v>60</v>
      </c>
      <c r="Y66" s="32">
        <f t="shared" si="8"/>
        <v>0</v>
      </c>
      <c r="Z66" s="302">
        <f t="shared" si="9"/>
        <v>0</v>
      </c>
      <c r="AA66" s="302">
        <f t="shared" si="10"/>
        <v>0</v>
      </c>
      <c r="AB66" s="37"/>
      <c r="AE66"/>
      <c r="AF66"/>
      <c r="AG66"/>
      <c r="AH66"/>
      <c r="AI66"/>
      <c r="AJ66"/>
      <c r="AK66"/>
      <c r="AL66"/>
      <c r="AM66"/>
      <c r="AN66"/>
      <c r="AZ66">
        <f t="shared" si="1"/>
        <v>60</v>
      </c>
      <c r="BA66">
        <f t="shared" si="2"/>
        <v>0</v>
      </c>
      <c r="BB66" s="3">
        <f t="shared" si="3"/>
        <v>0</v>
      </c>
      <c r="BC66" s="181">
        <f t="shared" si="4"/>
        <v>0</v>
      </c>
    </row>
    <row r="67" spans="2:55" x14ac:dyDescent="0.2">
      <c r="B67" s="42">
        <v>61</v>
      </c>
      <c r="C67" s="516">
        <f>'ادخال البيانات'!A67</f>
        <v>0</v>
      </c>
      <c r="D67" s="516"/>
      <c r="E67" s="516"/>
      <c r="F67" s="6">
        <f>'ادخال البيانات'!BP67</f>
        <v>0</v>
      </c>
      <c r="G67" s="302">
        <f>'ادخال البيانات'!BS67</f>
        <v>0</v>
      </c>
      <c r="H67" s="437">
        <f>'ادخال البيانات'!W67</f>
        <v>0</v>
      </c>
      <c r="I67" s="19"/>
      <c r="J67" s="3">
        <f t="shared" si="5"/>
        <v>0</v>
      </c>
      <c r="P67">
        <f t="shared" si="0"/>
        <v>0</v>
      </c>
      <c r="Q67" s="386">
        <f t="shared" si="6"/>
        <v>0</v>
      </c>
      <c r="R67">
        <f>RANK(Q67,$Q:$Q)+COUNTIF($Q$7:Q67,Q67)-1</f>
        <v>61</v>
      </c>
      <c r="T67">
        <f t="shared" si="7"/>
        <v>0</v>
      </c>
      <c r="X67" s="42">
        <v>61</v>
      </c>
      <c r="Y67" s="32">
        <f t="shared" si="8"/>
        <v>0</v>
      </c>
      <c r="Z67" s="302">
        <f t="shared" si="9"/>
        <v>0</v>
      </c>
      <c r="AA67" s="302">
        <f t="shared" si="10"/>
        <v>0</v>
      </c>
      <c r="AB67" s="37"/>
      <c r="AE67"/>
      <c r="AF67"/>
      <c r="AG67"/>
      <c r="AH67"/>
      <c r="AI67"/>
      <c r="AJ67"/>
      <c r="AK67"/>
      <c r="AL67"/>
      <c r="AM67"/>
      <c r="AN67"/>
      <c r="AZ67">
        <f t="shared" si="1"/>
        <v>61</v>
      </c>
      <c r="BA67">
        <f t="shared" si="2"/>
        <v>0</v>
      </c>
      <c r="BB67" s="3">
        <f t="shared" si="3"/>
        <v>0</v>
      </c>
      <c r="BC67" s="181">
        <f t="shared" si="4"/>
        <v>0</v>
      </c>
    </row>
    <row r="68" spans="2:55" x14ac:dyDescent="0.2">
      <c r="B68" s="42">
        <v>62</v>
      </c>
      <c r="C68" s="516">
        <f>'ادخال البيانات'!A68</f>
        <v>0</v>
      </c>
      <c r="D68" s="516"/>
      <c r="E68" s="516"/>
      <c r="F68" s="6">
        <f>'ادخال البيانات'!BP68</f>
        <v>0</v>
      </c>
      <c r="G68" s="302">
        <f>'ادخال البيانات'!BS68</f>
        <v>0</v>
      </c>
      <c r="H68" s="437">
        <f>'ادخال البيانات'!W68</f>
        <v>0</v>
      </c>
      <c r="I68" s="19"/>
      <c r="J68" s="3">
        <f t="shared" si="5"/>
        <v>0</v>
      </c>
      <c r="P68">
        <f t="shared" si="0"/>
        <v>0</v>
      </c>
      <c r="Q68" s="386">
        <f t="shared" si="6"/>
        <v>0</v>
      </c>
      <c r="R68">
        <f>RANK(Q68,$Q:$Q)+COUNTIF($Q$7:Q68,Q68)-1</f>
        <v>62</v>
      </c>
      <c r="T68">
        <f t="shared" si="7"/>
        <v>0</v>
      </c>
      <c r="X68" s="42">
        <v>62</v>
      </c>
      <c r="Y68" s="32">
        <f t="shared" si="8"/>
        <v>0</v>
      </c>
      <c r="Z68" s="302">
        <f t="shared" si="9"/>
        <v>0</v>
      </c>
      <c r="AA68" s="302">
        <f t="shared" si="10"/>
        <v>0</v>
      </c>
      <c r="AB68" s="37"/>
      <c r="AE68"/>
      <c r="AF68"/>
      <c r="AG68"/>
      <c r="AH68"/>
      <c r="AI68"/>
      <c r="AJ68"/>
      <c r="AK68"/>
      <c r="AL68"/>
      <c r="AM68"/>
      <c r="AN68"/>
      <c r="AZ68">
        <f t="shared" si="1"/>
        <v>62</v>
      </c>
      <c r="BA68">
        <f t="shared" si="2"/>
        <v>0</v>
      </c>
      <c r="BB68" s="3">
        <f t="shared" si="3"/>
        <v>0</v>
      </c>
      <c r="BC68" s="181">
        <f t="shared" si="4"/>
        <v>0</v>
      </c>
    </row>
    <row r="69" spans="2:55" x14ac:dyDescent="0.2">
      <c r="B69" s="42">
        <v>63</v>
      </c>
      <c r="C69" s="516">
        <f>'ادخال البيانات'!A69</f>
        <v>0</v>
      </c>
      <c r="D69" s="516"/>
      <c r="E69" s="516"/>
      <c r="F69" s="6">
        <f>'ادخال البيانات'!BP69</f>
        <v>0</v>
      </c>
      <c r="G69" s="302">
        <f>'ادخال البيانات'!BS69</f>
        <v>0</v>
      </c>
      <c r="H69" s="437">
        <f>'ادخال البيانات'!W69</f>
        <v>0</v>
      </c>
      <c r="I69" s="19"/>
      <c r="J69" s="3">
        <f t="shared" si="5"/>
        <v>0</v>
      </c>
      <c r="P69">
        <f t="shared" si="0"/>
        <v>0</v>
      </c>
      <c r="Q69" s="386">
        <f t="shared" si="6"/>
        <v>0</v>
      </c>
      <c r="R69">
        <f>RANK(Q69,$Q:$Q)+COUNTIF($Q$7:Q69,Q69)-1</f>
        <v>63</v>
      </c>
      <c r="T69">
        <f t="shared" si="7"/>
        <v>0</v>
      </c>
      <c r="X69" s="42">
        <v>63</v>
      </c>
      <c r="Y69" s="32">
        <f t="shared" si="8"/>
        <v>0</v>
      </c>
      <c r="Z69" s="302">
        <f t="shared" si="9"/>
        <v>0</v>
      </c>
      <c r="AA69" s="302">
        <f t="shared" si="10"/>
        <v>0</v>
      </c>
      <c r="AB69" s="37"/>
      <c r="AE69"/>
      <c r="AF69"/>
      <c r="AG69"/>
      <c r="AH69"/>
      <c r="AI69"/>
      <c r="AJ69"/>
      <c r="AK69"/>
      <c r="AL69"/>
      <c r="AM69"/>
      <c r="AN69"/>
      <c r="AZ69">
        <f t="shared" si="1"/>
        <v>63</v>
      </c>
      <c r="BA69">
        <f t="shared" si="2"/>
        <v>0</v>
      </c>
      <c r="BB69" s="3">
        <f t="shared" si="3"/>
        <v>0</v>
      </c>
      <c r="BC69" s="181">
        <f t="shared" si="4"/>
        <v>0</v>
      </c>
    </row>
    <row r="70" spans="2:55" x14ac:dyDescent="0.2">
      <c r="B70" s="42">
        <v>64</v>
      </c>
      <c r="C70" s="516">
        <f>'ادخال البيانات'!A70</f>
        <v>0</v>
      </c>
      <c r="D70" s="516"/>
      <c r="E70" s="516"/>
      <c r="F70" s="6">
        <f>'ادخال البيانات'!BP70</f>
        <v>0</v>
      </c>
      <c r="G70" s="302">
        <f>'ادخال البيانات'!BS70</f>
        <v>0</v>
      </c>
      <c r="H70" s="437">
        <f>'ادخال البيانات'!W70</f>
        <v>0</v>
      </c>
      <c r="I70" s="19"/>
      <c r="J70" s="3">
        <f t="shared" si="5"/>
        <v>0</v>
      </c>
      <c r="P70">
        <f t="shared" si="0"/>
        <v>0</v>
      </c>
      <c r="Q70" s="386">
        <f t="shared" si="6"/>
        <v>0</v>
      </c>
      <c r="R70">
        <f>RANK(Q70,$Q:$Q)+COUNTIF($Q$7:Q70,Q70)-1</f>
        <v>64</v>
      </c>
      <c r="T70">
        <f t="shared" si="7"/>
        <v>0</v>
      </c>
      <c r="X70" s="42">
        <v>64</v>
      </c>
      <c r="Y70" s="32">
        <f t="shared" si="8"/>
        <v>0</v>
      </c>
      <c r="Z70" s="302">
        <f t="shared" si="9"/>
        <v>0</v>
      </c>
      <c r="AA70" s="302">
        <f t="shared" si="10"/>
        <v>0</v>
      </c>
      <c r="AB70" s="37"/>
      <c r="AE70"/>
      <c r="AF70"/>
      <c r="AG70"/>
      <c r="AH70"/>
      <c r="AI70"/>
      <c r="AJ70"/>
      <c r="AK70"/>
      <c r="AL70"/>
      <c r="AM70"/>
      <c r="AN70"/>
      <c r="AZ70">
        <f t="shared" si="1"/>
        <v>64</v>
      </c>
      <c r="BA70">
        <f t="shared" si="2"/>
        <v>0</v>
      </c>
      <c r="BB70" s="3">
        <f t="shared" si="3"/>
        <v>0</v>
      </c>
      <c r="BC70" s="181">
        <f t="shared" si="4"/>
        <v>0</v>
      </c>
    </row>
    <row r="71" spans="2:55" x14ac:dyDescent="0.2">
      <c r="B71" s="42">
        <v>65</v>
      </c>
      <c r="C71" s="516">
        <f>'ادخال البيانات'!A71</f>
        <v>0</v>
      </c>
      <c r="D71" s="516"/>
      <c r="E71" s="516"/>
      <c r="F71" s="6">
        <f>'ادخال البيانات'!BP71</f>
        <v>0</v>
      </c>
      <c r="G71" s="302">
        <f>'ادخال البيانات'!BS71</f>
        <v>0</v>
      </c>
      <c r="H71" s="437">
        <f>'ادخال البيانات'!W71</f>
        <v>0</v>
      </c>
      <c r="I71" s="19"/>
      <c r="J71" s="3">
        <f t="shared" si="5"/>
        <v>0</v>
      </c>
      <c r="P71">
        <f t="shared" ref="P71:P134" si="12">C71</f>
        <v>0</v>
      </c>
      <c r="Q71" s="386">
        <f t="shared" si="6"/>
        <v>0</v>
      </c>
      <c r="R71">
        <f>RANK(Q71,$Q:$Q)+COUNTIF($Q$7:Q71,Q71)-1</f>
        <v>65</v>
      </c>
      <c r="T71">
        <f t="shared" si="7"/>
        <v>0</v>
      </c>
      <c r="X71" s="42">
        <v>65</v>
      </c>
      <c r="Y71" s="32">
        <f t="shared" si="8"/>
        <v>0</v>
      </c>
      <c r="Z71" s="302">
        <f t="shared" ref="Z71:Z134" si="13">INDEX($Q$7:$Q$450,MATCH(X71,$R$7:$R$450,0))</f>
        <v>0</v>
      </c>
      <c r="AA71" s="302">
        <f t="shared" si="10"/>
        <v>0</v>
      </c>
      <c r="AB71" s="37"/>
      <c r="AE71"/>
      <c r="AF71"/>
      <c r="AG71"/>
      <c r="AH71"/>
      <c r="AI71"/>
      <c r="AJ71"/>
      <c r="AK71"/>
      <c r="AL71"/>
      <c r="AM71"/>
      <c r="AN71"/>
      <c r="AZ71">
        <f t="shared" ref="AZ71:AZ119" si="14">X71</f>
        <v>65</v>
      </c>
      <c r="BA71">
        <f t="shared" ref="BA71:BA119" si="15">Y71</f>
        <v>0</v>
      </c>
      <c r="BB71" s="3">
        <f t="shared" ref="BB71:BB119" si="16">Z71</f>
        <v>0</v>
      </c>
      <c r="BC71" s="181">
        <f t="shared" ref="BC71:BC119" si="17">AA71</f>
        <v>0</v>
      </c>
    </row>
    <row r="72" spans="2:55" x14ac:dyDescent="0.2">
      <c r="B72" s="42">
        <v>66</v>
      </c>
      <c r="C72" s="516">
        <f>'ادخال البيانات'!A72</f>
        <v>0</v>
      </c>
      <c r="D72" s="516"/>
      <c r="E72" s="516"/>
      <c r="F72" s="6">
        <f>'ادخال البيانات'!BP72</f>
        <v>0</v>
      </c>
      <c r="G72" s="302">
        <f>'ادخال البيانات'!BS72</f>
        <v>0</v>
      </c>
      <c r="H72" s="437">
        <f>'ادخال البيانات'!W72</f>
        <v>0</v>
      </c>
      <c r="I72" s="19"/>
      <c r="J72" s="3">
        <f t="shared" ref="J72:J135" si="18">G72</f>
        <v>0</v>
      </c>
      <c r="P72">
        <f t="shared" si="12"/>
        <v>0</v>
      </c>
      <c r="Q72" s="386">
        <f t="shared" ref="Q72:Q135" si="19">G72</f>
        <v>0</v>
      </c>
      <c r="R72">
        <f>RANK(Q72,$Q:$Q)+COUNTIF($Q$7:Q72,Q72)-1</f>
        <v>66</v>
      </c>
      <c r="T72">
        <f t="shared" ref="T72:T135" si="20">H72</f>
        <v>0</v>
      </c>
      <c r="X72" s="42">
        <v>66</v>
      </c>
      <c r="Y72" s="32">
        <f t="shared" ref="Y72:Y135" si="21">INDEX($P$7:$P$450,MATCH(X72,$R$7:$R$450,0))</f>
        <v>0</v>
      </c>
      <c r="Z72" s="302">
        <f t="shared" si="13"/>
        <v>0</v>
      </c>
      <c r="AA72" s="302">
        <f t="shared" ref="AA72:AA135" si="22">INDEX($T$7:$T$450,MATCH(Y72,$P$7:$P$450,0))</f>
        <v>0</v>
      </c>
      <c r="AB72" s="37"/>
      <c r="AE72"/>
      <c r="AF72"/>
      <c r="AG72"/>
      <c r="AH72"/>
      <c r="AI72"/>
      <c r="AJ72"/>
      <c r="AK72"/>
      <c r="AL72"/>
      <c r="AM72"/>
      <c r="AN72"/>
      <c r="AZ72">
        <f t="shared" si="14"/>
        <v>66</v>
      </c>
      <c r="BA72">
        <f t="shared" si="15"/>
        <v>0</v>
      </c>
      <c r="BB72" s="3">
        <f t="shared" si="16"/>
        <v>0</v>
      </c>
      <c r="BC72" s="181">
        <f t="shared" si="17"/>
        <v>0</v>
      </c>
    </row>
    <row r="73" spans="2:55" x14ac:dyDescent="0.2">
      <c r="B73" s="42">
        <v>67</v>
      </c>
      <c r="C73" s="516">
        <f>'ادخال البيانات'!A73</f>
        <v>0</v>
      </c>
      <c r="D73" s="516"/>
      <c r="E73" s="516"/>
      <c r="F73" s="6">
        <f>'ادخال البيانات'!BP73</f>
        <v>0</v>
      </c>
      <c r="G73" s="302">
        <f>'ادخال البيانات'!BS73</f>
        <v>0</v>
      </c>
      <c r="H73" s="437">
        <f>'ادخال البيانات'!W73</f>
        <v>0</v>
      </c>
      <c r="I73" s="19"/>
      <c r="J73" s="3">
        <f t="shared" si="18"/>
        <v>0</v>
      </c>
      <c r="P73">
        <f t="shared" si="12"/>
        <v>0</v>
      </c>
      <c r="Q73" s="386">
        <f t="shared" si="19"/>
        <v>0</v>
      </c>
      <c r="R73">
        <f>RANK(Q73,$Q:$Q)+COUNTIF($Q$7:Q73,Q73)-1</f>
        <v>67</v>
      </c>
      <c r="T73">
        <f t="shared" si="20"/>
        <v>0</v>
      </c>
      <c r="X73" s="42">
        <v>67</v>
      </c>
      <c r="Y73" s="32">
        <f t="shared" si="21"/>
        <v>0</v>
      </c>
      <c r="Z73" s="302">
        <f t="shared" si="13"/>
        <v>0</v>
      </c>
      <c r="AA73" s="302">
        <f t="shared" si="22"/>
        <v>0</v>
      </c>
      <c r="AB73" s="37"/>
      <c r="AE73"/>
      <c r="AF73"/>
      <c r="AG73"/>
      <c r="AH73"/>
      <c r="AI73"/>
      <c r="AJ73"/>
      <c r="AK73"/>
      <c r="AL73"/>
      <c r="AM73"/>
      <c r="AN73"/>
      <c r="AZ73">
        <f t="shared" si="14"/>
        <v>67</v>
      </c>
      <c r="BA73">
        <f t="shared" si="15"/>
        <v>0</v>
      </c>
      <c r="BB73" s="3">
        <f t="shared" si="16"/>
        <v>0</v>
      </c>
      <c r="BC73" s="181">
        <f t="shared" si="17"/>
        <v>0</v>
      </c>
    </row>
    <row r="74" spans="2:55" x14ac:dyDescent="0.2">
      <c r="B74" s="42">
        <v>68</v>
      </c>
      <c r="C74" s="516">
        <f>'ادخال البيانات'!A74</f>
        <v>0</v>
      </c>
      <c r="D74" s="516"/>
      <c r="E74" s="516"/>
      <c r="F74" s="6">
        <f>'ادخال البيانات'!BP74</f>
        <v>0</v>
      </c>
      <c r="G74" s="302">
        <f>'ادخال البيانات'!BS74</f>
        <v>0</v>
      </c>
      <c r="H74" s="437">
        <f>'ادخال البيانات'!W74</f>
        <v>0</v>
      </c>
      <c r="I74" s="19"/>
      <c r="J74" s="3">
        <f t="shared" si="18"/>
        <v>0</v>
      </c>
      <c r="P74">
        <f t="shared" si="12"/>
        <v>0</v>
      </c>
      <c r="Q74" s="386">
        <f t="shared" si="19"/>
        <v>0</v>
      </c>
      <c r="R74">
        <f>RANK(Q74,$Q:$Q)+COUNTIF($Q$7:Q74,Q74)-1</f>
        <v>68</v>
      </c>
      <c r="T74">
        <f t="shared" si="20"/>
        <v>0</v>
      </c>
      <c r="X74" s="42">
        <v>68</v>
      </c>
      <c r="Y74" s="32">
        <f t="shared" si="21"/>
        <v>0</v>
      </c>
      <c r="Z74" s="302">
        <f t="shared" si="13"/>
        <v>0</v>
      </c>
      <c r="AA74" s="302">
        <f t="shared" si="22"/>
        <v>0</v>
      </c>
      <c r="AB74" s="37"/>
      <c r="AE74"/>
      <c r="AF74"/>
      <c r="AG74"/>
      <c r="AH74"/>
      <c r="AI74"/>
      <c r="AJ74"/>
      <c r="AK74"/>
      <c r="AL74"/>
      <c r="AM74"/>
      <c r="AN74"/>
      <c r="AZ74">
        <f t="shared" si="14"/>
        <v>68</v>
      </c>
      <c r="BA74">
        <f t="shared" si="15"/>
        <v>0</v>
      </c>
      <c r="BB74" s="3">
        <f t="shared" si="16"/>
        <v>0</v>
      </c>
      <c r="BC74" s="181">
        <f t="shared" si="17"/>
        <v>0</v>
      </c>
    </row>
    <row r="75" spans="2:55" x14ac:dyDescent="0.2">
      <c r="B75" s="42">
        <v>69</v>
      </c>
      <c r="C75" s="516">
        <f>'ادخال البيانات'!A75</f>
        <v>0</v>
      </c>
      <c r="D75" s="516"/>
      <c r="E75" s="516"/>
      <c r="F75" s="6">
        <f>'ادخال البيانات'!BP75</f>
        <v>0</v>
      </c>
      <c r="G75" s="302">
        <f>'ادخال البيانات'!BS75</f>
        <v>0</v>
      </c>
      <c r="H75" s="437">
        <f>'ادخال البيانات'!W75</f>
        <v>0</v>
      </c>
      <c r="I75" s="19"/>
      <c r="J75" s="3">
        <f t="shared" si="18"/>
        <v>0</v>
      </c>
      <c r="P75">
        <f t="shared" si="12"/>
        <v>0</v>
      </c>
      <c r="Q75" s="386">
        <f t="shared" si="19"/>
        <v>0</v>
      </c>
      <c r="R75">
        <f>RANK(Q75,$Q:$Q)+COUNTIF($Q$7:Q75,Q75)-1</f>
        <v>69</v>
      </c>
      <c r="T75">
        <f t="shared" si="20"/>
        <v>0</v>
      </c>
      <c r="X75" s="42">
        <v>69</v>
      </c>
      <c r="Y75" s="32">
        <f t="shared" si="21"/>
        <v>0</v>
      </c>
      <c r="Z75" s="302">
        <f t="shared" si="13"/>
        <v>0</v>
      </c>
      <c r="AA75" s="302">
        <f t="shared" si="22"/>
        <v>0</v>
      </c>
      <c r="AB75" s="37"/>
      <c r="AE75"/>
      <c r="AF75"/>
      <c r="AG75"/>
      <c r="AH75"/>
      <c r="AI75"/>
      <c r="AJ75"/>
      <c r="AK75"/>
      <c r="AL75"/>
      <c r="AM75"/>
      <c r="AN75"/>
      <c r="AZ75">
        <f t="shared" si="14"/>
        <v>69</v>
      </c>
      <c r="BA75">
        <f t="shared" si="15"/>
        <v>0</v>
      </c>
      <c r="BB75" s="3">
        <f t="shared" si="16"/>
        <v>0</v>
      </c>
      <c r="BC75" s="181">
        <f t="shared" si="17"/>
        <v>0</v>
      </c>
    </row>
    <row r="76" spans="2:55" x14ac:dyDescent="0.2">
      <c r="B76" s="42">
        <v>70</v>
      </c>
      <c r="C76" s="516">
        <f>'ادخال البيانات'!A76</f>
        <v>0</v>
      </c>
      <c r="D76" s="516"/>
      <c r="E76" s="516"/>
      <c r="F76" s="6">
        <f>'ادخال البيانات'!BP76</f>
        <v>0</v>
      </c>
      <c r="G76" s="302">
        <f>'ادخال البيانات'!BS76</f>
        <v>0</v>
      </c>
      <c r="H76" s="437">
        <f>'ادخال البيانات'!W76</f>
        <v>0</v>
      </c>
      <c r="I76" s="19"/>
      <c r="J76" s="3">
        <f t="shared" si="18"/>
        <v>0</v>
      </c>
      <c r="P76">
        <f t="shared" si="12"/>
        <v>0</v>
      </c>
      <c r="Q76" s="386">
        <f t="shared" si="19"/>
        <v>0</v>
      </c>
      <c r="R76">
        <f>RANK(Q76,$Q:$Q)+COUNTIF($Q$7:Q76,Q76)-1</f>
        <v>70</v>
      </c>
      <c r="T76">
        <f t="shared" si="20"/>
        <v>0</v>
      </c>
      <c r="X76" s="42">
        <v>70</v>
      </c>
      <c r="Y76" s="32">
        <f t="shared" si="21"/>
        <v>0</v>
      </c>
      <c r="Z76" s="302">
        <f t="shared" si="13"/>
        <v>0</v>
      </c>
      <c r="AA76" s="302">
        <f t="shared" si="22"/>
        <v>0</v>
      </c>
      <c r="AB76" s="37"/>
      <c r="AE76"/>
      <c r="AF76"/>
      <c r="AG76"/>
      <c r="AH76"/>
      <c r="AI76"/>
      <c r="AJ76"/>
      <c r="AK76"/>
      <c r="AL76"/>
      <c r="AM76"/>
      <c r="AN76"/>
      <c r="AZ76">
        <f t="shared" si="14"/>
        <v>70</v>
      </c>
      <c r="BA76">
        <f t="shared" si="15"/>
        <v>0</v>
      </c>
      <c r="BB76" s="3">
        <f t="shared" si="16"/>
        <v>0</v>
      </c>
      <c r="BC76" s="181">
        <f t="shared" si="17"/>
        <v>0</v>
      </c>
    </row>
    <row r="77" spans="2:55" x14ac:dyDescent="0.2">
      <c r="B77" s="42">
        <v>71</v>
      </c>
      <c r="C77" s="516">
        <f>'ادخال البيانات'!A77</f>
        <v>0</v>
      </c>
      <c r="D77" s="516"/>
      <c r="E77" s="516"/>
      <c r="F77" s="6">
        <f>'ادخال البيانات'!BP77</f>
        <v>0</v>
      </c>
      <c r="G77" s="302">
        <f>'ادخال البيانات'!BS77</f>
        <v>0</v>
      </c>
      <c r="H77" s="437">
        <f>'ادخال البيانات'!W77</f>
        <v>0</v>
      </c>
      <c r="I77" s="19"/>
      <c r="J77" s="3">
        <f t="shared" si="18"/>
        <v>0</v>
      </c>
      <c r="P77">
        <f t="shared" si="12"/>
        <v>0</v>
      </c>
      <c r="Q77" s="386">
        <f t="shared" si="19"/>
        <v>0</v>
      </c>
      <c r="R77">
        <f>RANK(Q77,$Q:$Q)+COUNTIF($Q$7:Q77,Q77)-1</f>
        <v>71</v>
      </c>
      <c r="T77">
        <f t="shared" si="20"/>
        <v>0</v>
      </c>
      <c r="X77" s="42">
        <v>71</v>
      </c>
      <c r="Y77" s="32">
        <f t="shared" si="21"/>
        <v>0</v>
      </c>
      <c r="Z77" s="302">
        <f t="shared" si="13"/>
        <v>0</v>
      </c>
      <c r="AA77" s="302">
        <f t="shared" si="22"/>
        <v>0</v>
      </c>
      <c r="AB77" s="37"/>
      <c r="AE77"/>
      <c r="AF77"/>
      <c r="AG77"/>
      <c r="AH77"/>
      <c r="AI77"/>
      <c r="AJ77"/>
      <c r="AK77"/>
      <c r="AL77"/>
      <c r="AM77"/>
      <c r="AN77"/>
      <c r="AZ77">
        <f t="shared" si="14"/>
        <v>71</v>
      </c>
      <c r="BA77">
        <f t="shared" si="15"/>
        <v>0</v>
      </c>
      <c r="BB77" s="3">
        <f t="shared" si="16"/>
        <v>0</v>
      </c>
      <c r="BC77" s="181">
        <f t="shared" si="17"/>
        <v>0</v>
      </c>
    </row>
    <row r="78" spans="2:55" x14ac:dyDescent="0.2">
      <c r="B78" s="42">
        <v>72</v>
      </c>
      <c r="C78" s="516">
        <f>'ادخال البيانات'!A78</f>
        <v>0</v>
      </c>
      <c r="D78" s="516"/>
      <c r="E78" s="516"/>
      <c r="F78" s="6">
        <f>'ادخال البيانات'!BP78</f>
        <v>0</v>
      </c>
      <c r="G78" s="302">
        <f>'ادخال البيانات'!BS78</f>
        <v>0</v>
      </c>
      <c r="H78" s="437">
        <f>'ادخال البيانات'!W78</f>
        <v>0</v>
      </c>
      <c r="I78" s="19"/>
      <c r="J78" s="3">
        <f t="shared" si="18"/>
        <v>0</v>
      </c>
      <c r="P78">
        <f t="shared" si="12"/>
        <v>0</v>
      </c>
      <c r="Q78" s="386">
        <f t="shared" si="19"/>
        <v>0</v>
      </c>
      <c r="R78">
        <f>RANK(Q78,$Q:$Q)+COUNTIF($Q$7:Q78,Q78)-1</f>
        <v>72</v>
      </c>
      <c r="T78">
        <f t="shared" si="20"/>
        <v>0</v>
      </c>
      <c r="X78" s="42">
        <v>72</v>
      </c>
      <c r="Y78" s="32">
        <f t="shared" si="21"/>
        <v>0</v>
      </c>
      <c r="Z78" s="302">
        <f t="shared" si="13"/>
        <v>0</v>
      </c>
      <c r="AA78" s="302">
        <f t="shared" si="22"/>
        <v>0</v>
      </c>
      <c r="AB78" s="37"/>
      <c r="AE78"/>
      <c r="AF78"/>
      <c r="AG78"/>
      <c r="AH78"/>
      <c r="AI78"/>
      <c r="AJ78"/>
      <c r="AK78"/>
      <c r="AL78"/>
      <c r="AM78"/>
      <c r="AN78"/>
      <c r="AZ78">
        <f t="shared" si="14"/>
        <v>72</v>
      </c>
      <c r="BA78">
        <f t="shared" si="15"/>
        <v>0</v>
      </c>
      <c r="BB78" s="3">
        <f t="shared" si="16"/>
        <v>0</v>
      </c>
      <c r="BC78" s="181">
        <f t="shared" si="17"/>
        <v>0</v>
      </c>
    </row>
    <row r="79" spans="2:55" x14ac:dyDescent="0.2">
      <c r="B79" s="42">
        <v>73</v>
      </c>
      <c r="C79" s="516">
        <f>'ادخال البيانات'!A79</f>
        <v>0</v>
      </c>
      <c r="D79" s="516"/>
      <c r="E79" s="516"/>
      <c r="F79" s="6">
        <f>'ادخال البيانات'!BP79</f>
        <v>0</v>
      </c>
      <c r="G79" s="302">
        <f>'ادخال البيانات'!BS79</f>
        <v>0</v>
      </c>
      <c r="H79" s="437">
        <f>'ادخال البيانات'!W79</f>
        <v>0</v>
      </c>
      <c r="I79" s="19"/>
      <c r="J79" s="3">
        <f t="shared" si="18"/>
        <v>0</v>
      </c>
      <c r="P79">
        <f t="shared" si="12"/>
        <v>0</v>
      </c>
      <c r="Q79" s="386">
        <f t="shared" si="19"/>
        <v>0</v>
      </c>
      <c r="R79">
        <f>RANK(Q79,$Q:$Q)+COUNTIF($Q$7:Q79,Q79)-1</f>
        <v>73</v>
      </c>
      <c r="T79">
        <f t="shared" si="20"/>
        <v>0</v>
      </c>
      <c r="X79" s="42">
        <v>73</v>
      </c>
      <c r="Y79" s="32">
        <f t="shared" si="21"/>
        <v>0</v>
      </c>
      <c r="Z79" s="302">
        <f t="shared" si="13"/>
        <v>0</v>
      </c>
      <c r="AA79" s="302">
        <f t="shared" si="22"/>
        <v>0</v>
      </c>
      <c r="AB79" s="37"/>
      <c r="AE79"/>
      <c r="AF79"/>
      <c r="AG79"/>
      <c r="AH79"/>
      <c r="AI79"/>
      <c r="AJ79"/>
      <c r="AK79"/>
      <c r="AL79"/>
      <c r="AM79"/>
      <c r="AN79"/>
      <c r="AZ79">
        <f t="shared" si="14"/>
        <v>73</v>
      </c>
      <c r="BA79">
        <f t="shared" si="15"/>
        <v>0</v>
      </c>
      <c r="BB79" s="3">
        <f t="shared" si="16"/>
        <v>0</v>
      </c>
      <c r="BC79" s="181">
        <f t="shared" si="17"/>
        <v>0</v>
      </c>
    </row>
    <row r="80" spans="2:55" x14ac:dyDescent="0.2">
      <c r="B80" s="42">
        <v>74</v>
      </c>
      <c r="C80" s="516">
        <f>'ادخال البيانات'!A80</f>
        <v>0</v>
      </c>
      <c r="D80" s="516"/>
      <c r="E80" s="516"/>
      <c r="F80" s="6">
        <f>'ادخال البيانات'!BP80</f>
        <v>0</v>
      </c>
      <c r="G80" s="302">
        <f>'ادخال البيانات'!BS80</f>
        <v>0</v>
      </c>
      <c r="H80" s="437">
        <f>'ادخال البيانات'!W80</f>
        <v>0</v>
      </c>
      <c r="I80" s="19"/>
      <c r="J80" s="3">
        <f t="shared" si="18"/>
        <v>0</v>
      </c>
      <c r="P80">
        <f t="shared" si="12"/>
        <v>0</v>
      </c>
      <c r="Q80" s="386">
        <f t="shared" si="19"/>
        <v>0</v>
      </c>
      <c r="R80">
        <f>RANK(Q80,$Q:$Q)+COUNTIF($Q$7:Q80,Q80)-1</f>
        <v>74</v>
      </c>
      <c r="T80">
        <f t="shared" si="20"/>
        <v>0</v>
      </c>
      <c r="X80" s="42">
        <v>74</v>
      </c>
      <c r="Y80" s="32">
        <f t="shared" si="21"/>
        <v>0</v>
      </c>
      <c r="Z80" s="302">
        <f t="shared" si="13"/>
        <v>0</v>
      </c>
      <c r="AA80" s="302">
        <f t="shared" si="22"/>
        <v>0</v>
      </c>
      <c r="AB80" s="37"/>
      <c r="AE80"/>
      <c r="AF80"/>
      <c r="AG80"/>
      <c r="AH80"/>
      <c r="AI80"/>
      <c r="AJ80"/>
      <c r="AK80"/>
      <c r="AL80"/>
      <c r="AM80"/>
      <c r="AN80"/>
      <c r="AZ80">
        <f t="shared" si="14"/>
        <v>74</v>
      </c>
      <c r="BA80">
        <f t="shared" si="15"/>
        <v>0</v>
      </c>
      <c r="BB80" s="3">
        <f t="shared" si="16"/>
        <v>0</v>
      </c>
      <c r="BC80" s="181">
        <f t="shared" si="17"/>
        <v>0</v>
      </c>
    </row>
    <row r="81" spans="2:55" x14ac:dyDescent="0.2">
      <c r="B81" s="42">
        <v>75</v>
      </c>
      <c r="C81" s="516">
        <f>'ادخال البيانات'!A81</f>
        <v>0</v>
      </c>
      <c r="D81" s="516"/>
      <c r="E81" s="516"/>
      <c r="F81" s="6">
        <f>'ادخال البيانات'!BP81</f>
        <v>0</v>
      </c>
      <c r="G81" s="302">
        <f>'ادخال البيانات'!BS81</f>
        <v>0</v>
      </c>
      <c r="H81" s="437">
        <f>'ادخال البيانات'!W81</f>
        <v>0</v>
      </c>
      <c r="I81" s="19"/>
      <c r="J81" s="3">
        <f t="shared" si="18"/>
        <v>0</v>
      </c>
      <c r="P81">
        <f t="shared" si="12"/>
        <v>0</v>
      </c>
      <c r="Q81" s="386">
        <f t="shared" si="19"/>
        <v>0</v>
      </c>
      <c r="R81">
        <f>RANK(Q81,$Q:$Q)+COUNTIF($Q$7:Q81,Q81)-1</f>
        <v>75</v>
      </c>
      <c r="T81">
        <f t="shared" si="20"/>
        <v>0</v>
      </c>
      <c r="X81" s="42">
        <v>75</v>
      </c>
      <c r="Y81" s="32">
        <f t="shared" si="21"/>
        <v>0</v>
      </c>
      <c r="Z81" s="302">
        <f t="shared" si="13"/>
        <v>0</v>
      </c>
      <c r="AA81" s="302">
        <f t="shared" si="22"/>
        <v>0</v>
      </c>
      <c r="AB81" s="37"/>
      <c r="AE81"/>
      <c r="AF81"/>
      <c r="AG81"/>
      <c r="AH81"/>
      <c r="AI81"/>
      <c r="AJ81"/>
      <c r="AK81"/>
      <c r="AL81"/>
      <c r="AM81"/>
      <c r="AN81"/>
      <c r="AZ81">
        <f t="shared" si="14"/>
        <v>75</v>
      </c>
      <c r="BA81">
        <f t="shared" si="15"/>
        <v>0</v>
      </c>
      <c r="BB81" s="3">
        <f t="shared" si="16"/>
        <v>0</v>
      </c>
      <c r="BC81" s="181">
        <f t="shared" si="17"/>
        <v>0</v>
      </c>
    </row>
    <row r="82" spans="2:55" x14ac:dyDescent="0.2">
      <c r="B82" s="42">
        <v>76</v>
      </c>
      <c r="C82" s="516">
        <f>'ادخال البيانات'!A82</f>
        <v>0</v>
      </c>
      <c r="D82" s="516"/>
      <c r="E82" s="516"/>
      <c r="F82" s="6">
        <f>'ادخال البيانات'!BP82</f>
        <v>0</v>
      </c>
      <c r="G82" s="302">
        <f>'ادخال البيانات'!BS82</f>
        <v>0</v>
      </c>
      <c r="H82" s="437">
        <f>'ادخال البيانات'!W82</f>
        <v>0</v>
      </c>
      <c r="I82" s="19"/>
      <c r="J82" s="3">
        <f t="shared" si="18"/>
        <v>0</v>
      </c>
      <c r="P82">
        <f t="shared" si="12"/>
        <v>0</v>
      </c>
      <c r="Q82" s="386">
        <f t="shared" si="19"/>
        <v>0</v>
      </c>
      <c r="R82">
        <f>RANK(Q82,$Q:$Q)+COUNTIF($Q$7:Q82,Q82)-1</f>
        <v>76</v>
      </c>
      <c r="T82">
        <f t="shared" si="20"/>
        <v>0</v>
      </c>
      <c r="X82" s="42">
        <v>76</v>
      </c>
      <c r="Y82" s="32">
        <f t="shared" si="21"/>
        <v>0</v>
      </c>
      <c r="Z82" s="302">
        <f t="shared" si="13"/>
        <v>0</v>
      </c>
      <c r="AA82" s="302">
        <f t="shared" si="22"/>
        <v>0</v>
      </c>
      <c r="AB82" s="37"/>
      <c r="AE82"/>
      <c r="AF82"/>
      <c r="AG82"/>
      <c r="AH82"/>
      <c r="AI82"/>
      <c r="AJ82"/>
      <c r="AK82"/>
      <c r="AL82"/>
      <c r="AM82"/>
      <c r="AN82"/>
      <c r="AZ82">
        <f t="shared" si="14"/>
        <v>76</v>
      </c>
      <c r="BA82">
        <f t="shared" si="15"/>
        <v>0</v>
      </c>
      <c r="BB82" s="3">
        <f t="shared" si="16"/>
        <v>0</v>
      </c>
      <c r="BC82" s="181">
        <f t="shared" si="17"/>
        <v>0</v>
      </c>
    </row>
    <row r="83" spans="2:55" x14ac:dyDescent="0.2">
      <c r="B83" s="42">
        <v>77</v>
      </c>
      <c r="C83" s="516">
        <f>'ادخال البيانات'!A83</f>
        <v>0</v>
      </c>
      <c r="D83" s="516"/>
      <c r="E83" s="516"/>
      <c r="F83" s="6">
        <f>'ادخال البيانات'!BP83</f>
        <v>0</v>
      </c>
      <c r="G83" s="302">
        <f>'ادخال البيانات'!BS83</f>
        <v>0</v>
      </c>
      <c r="H83" s="437">
        <f>'ادخال البيانات'!W83</f>
        <v>0</v>
      </c>
      <c r="I83" s="19"/>
      <c r="J83" s="3">
        <f t="shared" si="18"/>
        <v>0</v>
      </c>
      <c r="P83">
        <f t="shared" si="12"/>
        <v>0</v>
      </c>
      <c r="Q83" s="386">
        <f t="shared" si="19"/>
        <v>0</v>
      </c>
      <c r="R83">
        <f>RANK(Q83,$Q:$Q)+COUNTIF($Q$7:Q83,Q83)-1</f>
        <v>77</v>
      </c>
      <c r="T83">
        <f t="shared" si="20"/>
        <v>0</v>
      </c>
      <c r="X83" s="42">
        <v>77</v>
      </c>
      <c r="Y83" s="32">
        <f t="shared" si="21"/>
        <v>0</v>
      </c>
      <c r="Z83" s="302">
        <f t="shared" si="13"/>
        <v>0</v>
      </c>
      <c r="AA83" s="302">
        <f t="shared" si="22"/>
        <v>0</v>
      </c>
      <c r="AB83" s="37"/>
      <c r="AE83"/>
      <c r="AF83"/>
      <c r="AG83"/>
      <c r="AH83"/>
      <c r="AI83"/>
      <c r="AJ83"/>
      <c r="AK83"/>
      <c r="AL83"/>
      <c r="AM83"/>
      <c r="AN83"/>
      <c r="AZ83">
        <f t="shared" si="14"/>
        <v>77</v>
      </c>
      <c r="BA83">
        <f t="shared" si="15"/>
        <v>0</v>
      </c>
      <c r="BB83" s="3">
        <f t="shared" si="16"/>
        <v>0</v>
      </c>
      <c r="BC83" s="181">
        <f t="shared" si="17"/>
        <v>0</v>
      </c>
    </row>
    <row r="84" spans="2:55" x14ac:dyDescent="0.2">
      <c r="B84" s="42">
        <v>78</v>
      </c>
      <c r="C84" s="516">
        <f>'ادخال البيانات'!A84</f>
        <v>0</v>
      </c>
      <c r="D84" s="516"/>
      <c r="E84" s="516"/>
      <c r="F84" s="6">
        <f>'ادخال البيانات'!BP84</f>
        <v>0</v>
      </c>
      <c r="G84" s="302">
        <f>'ادخال البيانات'!BS84</f>
        <v>0</v>
      </c>
      <c r="H84" s="437">
        <f>'ادخال البيانات'!W84</f>
        <v>0</v>
      </c>
      <c r="I84" s="19"/>
      <c r="J84" s="3">
        <f t="shared" si="18"/>
        <v>0</v>
      </c>
      <c r="P84">
        <f t="shared" si="12"/>
        <v>0</v>
      </c>
      <c r="Q84" s="386">
        <f t="shared" si="19"/>
        <v>0</v>
      </c>
      <c r="R84">
        <f>RANK(Q84,$Q:$Q)+COUNTIF($Q$7:Q84,Q84)-1</f>
        <v>78</v>
      </c>
      <c r="T84">
        <f t="shared" si="20"/>
        <v>0</v>
      </c>
      <c r="X84" s="42">
        <v>78</v>
      </c>
      <c r="Y84" s="32">
        <f t="shared" si="21"/>
        <v>0</v>
      </c>
      <c r="Z84" s="302">
        <f t="shared" si="13"/>
        <v>0</v>
      </c>
      <c r="AA84" s="302">
        <f t="shared" si="22"/>
        <v>0</v>
      </c>
      <c r="AB84" s="37"/>
      <c r="AE84"/>
      <c r="AF84"/>
      <c r="AG84"/>
      <c r="AH84"/>
      <c r="AI84"/>
      <c r="AJ84"/>
      <c r="AK84"/>
      <c r="AL84"/>
      <c r="AM84"/>
      <c r="AN84"/>
      <c r="AZ84">
        <f t="shared" si="14"/>
        <v>78</v>
      </c>
      <c r="BA84">
        <f t="shared" si="15"/>
        <v>0</v>
      </c>
      <c r="BB84" s="3">
        <f t="shared" si="16"/>
        <v>0</v>
      </c>
      <c r="BC84" s="181">
        <f t="shared" si="17"/>
        <v>0</v>
      </c>
    </row>
    <row r="85" spans="2:55" x14ac:dyDescent="0.2">
      <c r="B85" s="42">
        <v>79</v>
      </c>
      <c r="C85" s="516">
        <f>'ادخال البيانات'!A85</f>
        <v>0</v>
      </c>
      <c r="D85" s="516"/>
      <c r="E85" s="516"/>
      <c r="F85" s="6">
        <f>'ادخال البيانات'!BP85</f>
        <v>0</v>
      </c>
      <c r="G85" s="302">
        <f>'ادخال البيانات'!BS85</f>
        <v>0</v>
      </c>
      <c r="H85" s="437">
        <f>'ادخال البيانات'!W85</f>
        <v>0</v>
      </c>
      <c r="I85" s="19"/>
      <c r="J85" s="3">
        <f t="shared" si="18"/>
        <v>0</v>
      </c>
      <c r="P85">
        <f t="shared" si="12"/>
        <v>0</v>
      </c>
      <c r="Q85" s="386">
        <f t="shared" si="19"/>
        <v>0</v>
      </c>
      <c r="R85">
        <f>RANK(Q85,$Q:$Q)+COUNTIF($Q$7:Q85,Q85)-1</f>
        <v>79</v>
      </c>
      <c r="T85">
        <f t="shared" si="20"/>
        <v>0</v>
      </c>
      <c r="X85" s="42">
        <v>79</v>
      </c>
      <c r="Y85" s="32">
        <f t="shared" si="21"/>
        <v>0</v>
      </c>
      <c r="Z85" s="302">
        <f t="shared" si="13"/>
        <v>0</v>
      </c>
      <c r="AA85" s="302">
        <f t="shared" si="22"/>
        <v>0</v>
      </c>
      <c r="AB85" s="37"/>
      <c r="AE85"/>
      <c r="AF85"/>
      <c r="AG85"/>
      <c r="AH85"/>
      <c r="AI85"/>
      <c r="AJ85"/>
      <c r="AK85"/>
      <c r="AL85"/>
      <c r="AM85"/>
      <c r="AN85"/>
      <c r="AZ85">
        <f t="shared" si="14"/>
        <v>79</v>
      </c>
      <c r="BA85">
        <f t="shared" si="15"/>
        <v>0</v>
      </c>
      <c r="BB85" s="3">
        <f t="shared" si="16"/>
        <v>0</v>
      </c>
      <c r="BC85" s="181">
        <f t="shared" si="17"/>
        <v>0</v>
      </c>
    </row>
    <row r="86" spans="2:55" x14ac:dyDescent="0.2">
      <c r="B86" s="42">
        <v>80</v>
      </c>
      <c r="C86" s="516">
        <f>'ادخال البيانات'!A86</f>
        <v>0</v>
      </c>
      <c r="D86" s="516"/>
      <c r="E86" s="516"/>
      <c r="F86" s="6">
        <f>'ادخال البيانات'!BP86</f>
        <v>0</v>
      </c>
      <c r="G86" s="302">
        <f>'ادخال البيانات'!BS86</f>
        <v>0</v>
      </c>
      <c r="H86" s="437">
        <f>'ادخال البيانات'!W86</f>
        <v>0</v>
      </c>
      <c r="I86" s="19"/>
      <c r="J86" s="3">
        <f t="shared" si="18"/>
        <v>0</v>
      </c>
      <c r="P86">
        <f t="shared" si="12"/>
        <v>0</v>
      </c>
      <c r="Q86" s="386">
        <f t="shared" si="19"/>
        <v>0</v>
      </c>
      <c r="R86">
        <f>RANK(Q86,$Q:$Q)+COUNTIF($Q$7:Q86,Q86)-1</f>
        <v>80</v>
      </c>
      <c r="T86">
        <f t="shared" si="20"/>
        <v>0</v>
      </c>
      <c r="X86" s="42">
        <v>80</v>
      </c>
      <c r="Y86" s="32">
        <f t="shared" si="21"/>
        <v>0</v>
      </c>
      <c r="Z86" s="302">
        <f t="shared" si="13"/>
        <v>0</v>
      </c>
      <c r="AA86" s="302">
        <f t="shared" si="22"/>
        <v>0</v>
      </c>
      <c r="AB86" s="37"/>
      <c r="AE86"/>
      <c r="AF86"/>
      <c r="AG86"/>
      <c r="AH86"/>
      <c r="AI86"/>
      <c r="AJ86"/>
      <c r="AK86"/>
      <c r="AL86"/>
      <c r="AM86"/>
      <c r="AN86"/>
      <c r="AZ86">
        <f t="shared" si="14"/>
        <v>80</v>
      </c>
      <c r="BA86">
        <f t="shared" si="15"/>
        <v>0</v>
      </c>
      <c r="BB86" s="3">
        <f t="shared" si="16"/>
        <v>0</v>
      </c>
      <c r="BC86" s="181">
        <f t="shared" si="17"/>
        <v>0</v>
      </c>
    </row>
    <row r="87" spans="2:55" x14ac:dyDescent="0.2">
      <c r="B87" s="42">
        <v>81</v>
      </c>
      <c r="C87" s="516">
        <f>'ادخال البيانات'!A87</f>
        <v>0</v>
      </c>
      <c r="D87" s="516"/>
      <c r="E87" s="516"/>
      <c r="F87" s="6">
        <f>'ادخال البيانات'!BP87</f>
        <v>0</v>
      </c>
      <c r="G87" s="302">
        <f>'ادخال البيانات'!BS87</f>
        <v>0</v>
      </c>
      <c r="H87" s="437">
        <f>'ادخال البيانات'!W87</f>
        <v>0</v>
      </c>
      <c r="I87" s="19"/>
      <c r="J87" s="3">
        <f t="shared" si="18"/>
        <v>0</v>
      </c>
      <c r="P87">
        <f t="shared" si="12"/>
        <v>0</v>
      </c>
      <c r="Q87" s="386">
        <f t="shared" si="19"/>
        <v>0</v>
      </c>
      <c r="R87">
        <f>RANK(Q87,$Q:$Q)+COUNTIF($Q$7:Q87,Q87)-1</f>
        <v>81</v>
      </c>
      <c r="T87">
        <f t="shared" si="20"/>
        <v>0</v>
      </c>
      <c r="X87" s="42">
        <v>81</v>
      </c>
      <c r="Y87" s="32">
        <f t="shared" si="21"/>
        <v>0</v>
      </c>
      <c r="Z87" s="302">
        <f t="shared" si="13"/>
        <v>0</v>
      </c>
      <c r="AA87" s="302">
        <f t="shared" si="22"/>
        <v>0</v>
      </c>
      <c r="AB87" s="37"/>
      <c r="AE87"/>
      <c r="AF87"/>
      <c r="AG87"/>
      <c r="AH87"/>
      <c r="AI87"/>
      <c r="AJ87"/>
      <c r="AK87"/>
      <c r="AL87"/>
      <c r="AM87"/>
      <c r="AN87"/>
      <c r="AZ87">
        <f t="shared" si="14"/>
        <v>81</v>
      </c>
      <c r="BA87">
        <f t="shared" si="15"/>
        <v>0</v>
      </c>
      <c r="BB87" s="3">
        <f t="shared" si="16"/>
        <v>0</v>
      </c>
      <c r="BC87" s="181">
        <f t="shared" si="17"/>
        <v>0</v>
      </c>
    </row>
    <row r="88" spans="2:55" x14ac:dyDescent="0.2">
      <c r="B88" s="42">
        <v>82</v>
      </c>
      <c r="C88" s="516">
        <f>'ادخال البيانات'!A88</f>
        <v>0</v>
      </c>
      <c r="D88" s="516"/>
      <c r="E88" s="516"/>
      <c r="F88" s="6">
        <f>'ادخال البيانات'!BP88</f>
        <v>0</v>
      </c>
      <c r="G88" s="302">
        <f>'ادخال البيانات'!BS88</f>
        <v>0</v>
      </c>
      <c r="H88" s="437">
        <f>'ادخال البيانات'!W88</f>
        <v>0</v>
      </c>
      <c r="I88" s="19"/>
      <c r="J88" s="3">
        <f t="shared" si="18"/>
        <v>0</v>
      </c>
      <c r="P88">
        <f t="shared" si="12"/>
        <v>0</v>
      </c>
      <c r="Q88" s="386">
        <f t="shared" si="19"/>
        <v>0</v>
      </c>
      <c r="R88">
        <f>RANK(Q88,$Q:$Q)+COUNTIF($Q$7:Q88,Q88)-1</f>
        <v>82</v>
      </c>
      <c r="T88">
        <f t="shared" si="20"/>
        <v>0</v>
      </c>
      <c r="X88" s="42">
        <v>82</v>
      </c>
      <c r="Y88" s="32">
        <f t="shared" si="21"/>
        <v>0</v>
      </c>
      <c r="Z88" s="302">
        <f t="shared" si="13"/>
        <v>0</v>
      </c>
      <c r="AA88" s="302">
        <f t="shared" si="22"/>
        <v>0</v>
      </c>
      <c r="AB88" s="37"/>
      <c r="AE88"/>
      <c r="AF88"/>
      <c r="AG88"/>
      <c r="AH88"/>
      <c r="AI88"/>
      <c r="AJ88"/>
      <c r="AK88"/>
      <c r="AL88"/>
      <c r="AM88"/>
      <c r="AN88"/>
      <c r="AZ88">
        <f t="shared" si="14"/>
        <v>82</v>
      </c>
      <c r="BA88">
        <f t="shared" si="15"/>
        <v>0</v>
      </c>
      <c r="BB88" s="3">
        <f t="shared" si="16"/>
        <v>0</v>
      </c>
      <c r="BC88" s="181">
        <f t="shared" si="17"/>
        <v>0</v>
      </c>
    </row>
    <row r="89" spans="2:55" x14ac:dyDescent="0.2">
      <c r="B89" s="42">
        <v>83</v>
      </c>
      <c r="C89" s="516">
        <f>'ادخال البيانات'!A89</f>
        <v>0</v>
      </c>
      <c r="D89" s="516"/>
      <c r="E89" s="516"/>
      <c r="F89" s="6">
        <f>'ادخال البيانات'!BP89</f>
        <v>0</v>
      </c>
      <c r="G89" s="302">
        <f>'ادخال البيانات'!BS89</f>
        <v>0</v>
      </c>
      <c r="H89" s="437">
        <f>'ادخال البيانات'!W89</f>
        <v>0</v>
      </c>
      <c r="I89" s="19"/>
      <c r="J89" s="3">
        <f t="shared" si="18"/>
        <v>0</v>
      </c>
      <c r="P89">
        <f t="shared" si="12"/>
        <v>0</v>
      </c>
      <c r="Q89" s="386">
        <f t="shared" si="19"/>
        <v>0</v>
      </c>
      <c r="R89">
        <f>RANK(Q89,$Q:$Q)+COUNTIF($Q$7:Q89,Q89)-1</f>
        <v>83</v>
      </c>
      <c r="T89">
        <f t="shared" si="20"/>
        <v>0</v>
      </c>
      <c r="X89" s="42">
        <v>83</v>
      </c>
      <c r="Y89" s="32">
        <f t="shared" si="21"/>
        <v>0</v>
      </c>
      <c r="Z89" s="302">
        <f t="shared" si="13"/>
        <v>0</v>
      </c>
      <c r="AA89" s="302">
        <f t="shared" si="22"/>
        <v>0</v>
      </c>
      <c r="AB89" s="37"/>
      <c r="AE89"/>
      <c r="AF89"/>
      <c r="AG89"/>
      <c r="AH89"/>
      <c r="AI89"/>
      <c r="AJ89"/>
      <c r="AK89"/>
      <c r="AL89"/>
      <c r="AM89"/>
      <c r="AN89"/>
      <c r="AZ89">
        <f t="shared" si="14"/>
        <v>83</v>
      </c>
      <c r="BA89">
        <f t="shared" si="15"/>
        <v>0</v>
      </c>
      <c r="BB89" s="3">
        <f t="shared" si="16"/>
        <v>0</v>
      </c>
      <c r="BC89" s="181">
        <f t="shared" si="17"/>
        <v>0</v>
      </c>
    </row>
    <row r="90" spans="2:55" x14ac:dyDescent="0.2">
      <c r="B90" s="42">
        <v>84</v>
      </c>
      <c r="C90" s="516">
        <f>'ادخال البيانات'!A90</f>
        <v>0</v>
      </c>
      <c r="D90" s="516"/>
      <c r="E90" s="516"/>
      <c r="F90" s="6">
        <f>'ادخال البيانات'!BP90</f>
        <v>0</v>
      </c>
      <c r="G90" s="302">
        <f>'ادخال البيانات'!BS90</f>
        <v>0</v>
      </c>
      <c r="H90" s="437">
        <f>'ادخال البيانات'!W90</f>
        <v>0</v>
      </c>
      <c r="I90" s="19"/>
      <c r="J90" s="3">
        <f t="shared" si="18"/>
        <v>0</v>
      </c>
      <c r="P90">
        <f t="shared" si="12"/>
        <v>0</v>
      </c>
      <c r="Q90" s="386">
        <f t="shared" si="19"/>
        <v>0</v>
      </c>
      <c r="R90">
        <f>RANK(Q90,$Q:$Q)+COUNTIF($Q$7:Q90,Q90)-1</f>
        <v>84</v>
      </c>
      <c r="T90">
        <f t="shared" si="20"/>
        <v>0</v>
      </c>
      <c r="X90" s="42">
        <v>84</v>
      </c>
      <c r="Y90" s="32">
        <f t="shared" si="21"/>
        <v>0</v>
      </c>
      <c r="Z90" s="302">
        <f t="shared" si="13"/>
        <v>0</v>
      </c>
      <c r="AA90" s="302">
        <f t="shared" si="22"/>
        <v>0</v>
      </c>
      <c r="AB90" s="37"/>
      <c r="AE90"/>
      <c r="AF90"/>
      <c r="AG90"/>
      <c r="AH90"/>
      <c r="AI90"/>
      <c r="AJ90"/>
      <c r="AK90"/>
      <c r="AL90"/>
      <c r="AM90"/>
      <c r="AN90"/>
      <c r="AZ90">
        <f t="shared" si="14"/>
        <v>84</v>
      </c>
      <c r="BA90">
        <f t="shared" si="15"/>
        <v>0</v>
      </c>
      <c r="BB90" s="3">
        <f t="shared" si="16"/>
        <v>0</v>
      </c>
      <c r="BC90" s="181">
        <f t="shared" si="17"/>
        <v>0</v>
      </c>
    </row>
    <row r="91" spans="2:55" x14ac:dyDescent="0.2">
      <c r="B91" s="42">
        <v>85</v>
      </c>
      <c r="C91" s="516">
        <f>'ادخال البيانات'!A91</f>
        <v>0</v>
      </c>
      <c r="D91" s="516"/>
      <c r="E91" s="516"/>
      <c r="F91" s="6">
        <f>'ادخال البيانات'!BP91</f>
        <v>0</v>
      </c>
      <c r="G91" s="302">
        <f>'ادخال البيانات'!BS91</f>
        <v>0</v>
      </c>
      <c r="H91" s="437">
        <f>'ادخال البيانات'!W91</f>
        <v>0</v>
      </c>
      <c r="I91" s="19"/>
      <c r="J91" s="3">
        <f t="shared" si="18"/>
        <v>0</v>
      </c>
      <c r="P91">
        <f t="shared" si="12"/>
        <v>0</v>
      </c>
      <c r="Q91" s="386">
        <f t="shared" si="19"/>
        <v>0</v>
      </c>
      <c r="R91">
        <f>RANK(Q91,$Q:$Q)+COUNTIF($Q$7:Q91,Q91)-1</f>
        <v>85</v>
      </c>
      <c r="T91">
        <f t="shared" si="20"/>
        <v>0</v>
      </c>
      <c r="X91" s="42">
        <v>85</v>
      </c>
      <c r="Y91" s="32">
        <f t="shared" si="21"/>
        <v>0</v>
      </c>
      <c r="Z91" s="302">
        <f t="shared" si="13"/>
        <v>0</v>
      </c>
      <c r="AA91" s="302">
        <f t="shared" si="22"/>
        <v>0</v>
      </c>
      <c r="AB91" s="37"/>
      <c r="AE91"/>
      <c r="AF91"/>
      <c r="AG91"/>
      <c r="AH91"/>
      <c r="AI91"/>
      <c r="AJ91"/>
      <c r="AK91"/>
      <c r="AL91"/>
      <c r="AM91"/>
      <c r="AN91"/>
      <c r="AZ91">
        <f t="shared" si="14"/>
        <v>85</v>
      </c>
      <c r="BA91">
        <f t="shared" si="15"/>
        <v>0</v>
      </c>
      <c r="BB91" s="3">
        <f t="shared" si="16"/>
        <v>0</v>
      </c>
      <c r="BC91" s="181">
        <f t="shared" si="17"/>
        <v>0</v>
      </c>
    </row>
    <row r="92" spans="2:55" x14ac:dyDescent="0.2">
      <c r="B92" s="42">
        <v>86</v>
      </c>
      <c r="C92" s="516">
        <f>'ادخال البيانات'!A92</f>
        <v>0</v>
      </c>
      <c r="D92" s="516"/>
      <c r="E92" s="516"/>
      <c r="F92" s="6">
        <f>'ادخال البيانات'!BP92</f>
        <v>0</v>
      </c>
      <c r="G92" s="302">
        <f>'ادخال البيانات'!BS92</f>
        <v>0</v>
      </c>
      <c r="H92" s="437">
        <f>'ادخال البيانات'!W92</f>
        <v>0</v>
      </c>
      <c r="I92" s="19"/>
      <c r="J92" s="3">
        <f t="shared" si="18"/>
        <v>0</v>
      </c>
      <c r="P92">
        <f t="shared" si="12"/>
        <v>0</v>
      </c>
      <c r="Q92" s="386">
        <f t="shared" si="19"/>
        <v>0</v>
      </c>
      <c r="R92">
        <f>RANK(Q92,$Q:$Q)+COUNTIF($Q$7:Q92,Q92)-1</f>
        <v>86</v>
      </c>
      <c r="T92">
        <f t="shared" si="20"/>
        <v>0</v>
      </c>
      <c r="X92" s="42">
        <v>86</v>
      </c>
      <c r="Y92" s="32">
        <f t="shared" si="21"/>
        <v>0</v>
      </c>
      <c r="Z92" s="302">
        <f t="shared" si="13"/>
        <v>0</v>
      </c>
      <c r="AA92" s="302">
        <f t="shared" si="22"/>
        <v>0</v>
      </c>
      <c r="AB92" s="37"/>
      <c r="AE92"/>
      <c r="AF92"/>
      <c r="AG92"/>
      <c r="AH92"/>
      <c r="AI92"/>
      <c r="AJ92"/>
      <c r="AK92"/>
      <c r="AL92"/>
      <c r="AM92"/>
      <c r="AN92"/>
      <c r="AZ92">
        <f t="shared" si="14"/>
        <v>86</v>
      </c>
      <c r="BA92">
        <f t="shared" si="15"/>
        <v>0</v>
      </c>
      <c r="BB92" s="3">
        <f t="shared" si="16"/>
        <v>0</v>
      </c>
      <c r="BC92" s="181">
        <f t="shared" si="17"/>
        <v>0</v>
      </c>
    </row>
    <row r="93" spans="2:55" x14ac:dyDescent="0.2">
      <c r="B93" s="42">
        <v>87</v>
      </c>
      <c r="C93" s="516">
        <f>'ادخال البيانات'!A93</f>
        <v>0</v>
      </c>
      <c r="D93" s="516"/>
      <c r="E93" s="516"/>
      <c r="F93" s="6">
        <f>'ادخال البيانات'!BP93</f>
        <v>0</v>
      </c>
      <c r="G93" s="302">
        <f>'ادخال البيانات'!BS93</f>
        <v>0</v>
      </c>
      <c r="H93" s="437">
        <f>'ادخال البيانات'!W93</f>
        <v>0</v>
      </c>
      <c r="I93" s="19"/>
      <c r="J93" s="3">
        <f t="shared" si="18"/>
        <v>0</v>
      </c>
      <c r="P93">
        <f t="shared" si="12"/>
        <v>0</v>
      </c>
      <c r="Q93" s="386">
        <f t="shared" si="19"/>
        <v>0</v>
      </c>
      <c r="R93">
        <f>RANK(Q93,$Q:$Q)+COUNTIF($Q$7:Q93,Q93)-1</f>
        <v>87</v>
      </c>
      <c r="T93">
        <f t="shared" si="20"/>
        <v>0</v>
      </c>
      <c r="X93" s="42">
        <v>87</v>
      </c>
      <c r="Y93" s="32">
        <f t="shared" si="21"/>
        <v>0</v>
      </c>
      <c r="Z93" s="302">
        <f t="shared" si="13"/>
        <v>0</v>
      </c>
      <c r="AA93" s="302">
        <f t="shared" si="22"/>
        <v>0</v>
      </c>
      <c r="AB93" s="37"/>
      <c r="AE93"/>
      <c r="AF93"/>
      <c r="AG93"/>
      <c r="AH93"/>
      <c r="AI93"/>
      <c r="AJ93"/>
      <c r="AK93"/>
      <c r="AL93"/>
      <c r="AM93"/>
      <c r="AN93"/>
      <c r="AZ93">
        <f t="shared" si="14"/>
        <v>87</v>
      </c>
      <c r="BA93">
        <f t="shared" si="15"/>
        <v>0</v>
      </c>
      <c r="BB93" s="3">
        <f t="shared" si="16"/>
        <v>0</v>
      </c>
      <c r="BC93" s="181">
        <f t="shared" si="17"/>
        <v>0</v>
      </c>
    </row>
    <row r="94" spans="2:55" x14ac:dyDescent="0.2">
      <c r="B94" s="42">
        <v>88</v>
      </c>
      <c r="C94" s="516">
        <f>'ادخال البيانات'!A94</f>
        <v>0</v>
      </c>
      <c r="D94" s="516"/>
      <c r="E94" s="516"/>
      <c r="F94" s="6">
        <f>'ادخال البيانات'!BP94</f>
        <v>0</v>
      </c>
      <c r="G94" s="302">
        <f>'ادخال البيانات'!BS94</f>
        <v>0</v>
      </c>
      <c r="H94" s="437">
        <f>'ادخال البيانات'!W94</f>
        <v>0</v>
      </c>
      <c r="I94" s="19"/>
      <c r="J94" s="3">
        <f t="shared" si="18"/>
        <v>0</v>
      </c>
      <c r="P94">
        <f t="shared" si="12"/>
        <v>0</v>
      </c>
      <c r="Q94" s="386">
        <f t="shared" si="19"/>
        <v>0</v>
      </c>
      <c r="R94">
        <f>RANK(Q94,$Q:$Q)+COUNTIF($Q$7:Q94,Q94)-1</f>
        <v>88</v>
      </c>
      <c r="T94">
        <f t="shared" si="20"/>
        <v>0</v>
      </c>
      <c r="X94" s="42">
        <v>88</v>
      </c>
      <c r="Y94" s="32">
        <f t="shared" si="21"/>
        <v>0</v>
      </c>
      <c r="Z94" s="302">
        <f t="shared" si="13"/>
        <v>0</v>
      </c>
      <c r="AA94" s="302">
        <f t="shared" si="22"/>
        <v>0</v>
      </c>
      <c r="AB94" s="37"/>
      <c r="AE94"/>
      <c r="AF94"/>
      <c r="AG94"/>
      <c r="AH94"/>
      <c r="AI94"/>
      <c r="AJ94"/>
      <c r="AK94"/>
      <c r="AL94"/>
      <c r="AM94"/>
      <c r="AN94"/>
      <c r="AZ94">
        <f t="shared" si="14"/>
        <v>88</v>
      </c>
      <c r="BA94">
        <f t="shared" si="15"/>
        <v>0</v>
      </c>
      <c r="BB94" s="3">
        <f t="shared" si="16"/>
        <v>0</v>
      </c>
      <c r="BC94" s="181">
        <f t="shared" si="17"/>
        <v>0</v>
      </c>
    </row>
    <row r="95" spans="2:55" x14ac:dyDescent="0.2">
      <c r="B95" s="42">
        <v>89</v>
      </c>
      <c r="C95" s="516">
        <f>'ادخال البيانات'!A95</f>
        <v>0</v>
      </c>
      <c r="D95" s="516"/>
      <c r="E95" s="516"/>
      <c r="F95" s="6">
        <f>'ادخال البيانات'!BP95</f>
        <v>0</v>
      </c>
      <c r="G95" s="302">
        <f>'ادخال البيانات'!BS95</f>
        <v>0</v>
      </c>
      <c r="H95" s="437">
        <f>'ادخال البيانات'!W95</f>
        <v>0</v>
      </c>
      <c r="I95" s="19"/>
      <c r="J95" s="3">
        <f t="shared" si="18"/>
        <v>0</v>
      </c>
      <c r="P95">
        <f t="shared" si="12"/>
        <v>0</v>
      </c>
      <c r="Q95" s="386">
        <f t="shared" si="19"/>
        <v>0</v>
      </c>
      <c r="R95">
        <f>RANK(Q95,$Q:$Q)+COUNTIF($Q$7:Q95,Q95)-1</f>
        <v>89</v>
      </c>
      <c r="T95">
        <f t="shared" si="20"/>
        <v>0</v>
      </c>
      <c r="X95" s="42">
        <v>89</v>
      </c>
      <c r="Y95" s="32">
        <f t="shared" si="21"/>
        <v>0</v>
      </c>
      <c r="Z95" s="302">
        <f t="shared" si="13"/>
        <v>0</v>
      </c>
      <c r="AA95" s="302">
        <f t="shared" si="22"/>
        <v>0</v>
      </c>
      <c r="AB95" s="37"/>
      <c r="AE95"/>
      <c r="AF95"/>
      <c r="AG95"/>
      <c r="AH95"/>
      <c r="AI95"/>
      <c r="AJ95"/>
      <c r="AK95"/>
      <c r="AL95"/>
      <c r="AM95"/>
      <c r="AN95"/>
      <c r="AZ95">
        <f t="shared" si="14"/>
        <v>89</v>
      </c>
      <c r="BA95">
        <f t="shared" si="15"/>
        <v>0</v>
      </c>
      <c r="BB95" s="3">
        <f t="shared" si="16"/>
        <v>0</v>
      </c>
      <c r="BC95" s="181">
        <f t="shared" si="17"/>
        <v>0</v>
      </c>
    </row>
    <row r="96" spans="2:55" x14ac:dyDescent="0.2">
      <c r="B96" s="42">
        <v>90</v>
      </c>
      <c r="C96" s="516">
        <f>'ادخال البيانات'!A96</f>
        <v>0</v>
      </c>
      <c r="D96" s="516"/>
      <c r="E96" s="516"/>
      <c r="F96" s="6">
        <f>'ادخال البيانات'!BP96</f>
        <v>0</v>
      </c>
      <c r="G96" s="302">
        <f>'ادخال البيانات'!BS96</f>
        <v>0</v>
      </c>
      <c r="H96" s="437">
        <f>'ادخال البيانات'!W96</f>
        <v>0</v>
      </c>
      <c r="I96" s="19"/>
      <c r="J96" s="3">
        <f t="shared" si="18"/>
        <v>0</v>
      </c>
      <c r="P96">
        <f t="shared" si="12"/>
        <v>0</v>
      </c>
      <c r="Q96" s="386">
        <f t="shared" si="19"/>
        <v>0</v>
      </c>
      <c r="R96">
        <f>RANK(Q96,$Q:$Q)+COUNTIF($Q$7:Q96,Q96)-1</f>
        <v>90</v>
      </c>
      <c r="T96">
        <f t="shared" si="20"/>
        <v>0</v>
      </c>
      <c r="X96" s="42">
        <v>90</v>
      </c>
      <c r="Y96" s="32">
        <f t="shared" si="21"/>
        <v>0</v>
      </c>
      <c r="Z96" s="302">
        <f t="shared" si="13"/>
        <v>0</v>
      </c>
      <c r="AA96" s="302">
        <f t="shared" si="22"/>
        <v>0</v>
      </c>
      <c r="AB96" s="37"/>
      <c r="AE96"/>
      <c r="AF96"/>
      <c r="AG96"/>
      <c r="AH96"/>
      <c r="AI96"/>
      <c r="AJ96"/>
      <c r="AK96"/>
      <c r="AL96"/>
      <c r="AM96"/>
      <c r="AN96"/>
      <c r="AZ96">
        <f t="shared" si="14"/>
        <v>90</v>
      </c>
      <c r="BA96">
        <f t="shared" si="15"/>
        <v>0</v>
      </c>
      <c r="BB96" s="3">
        <f t="shared" si="16"/>
        <v>0</v>
      </c>
      <c r="BC96" s="181">
        <f t="shared" si="17"/>
        <v>0</v>
      </c>
    </row>
    <row r="97" spans="2:55" x14ac:dyDescent="0.2">
      <c r="B97" s="42">
        <v>91</v>
      </c>
      <c r="C97" s="516">
        <f>'ادخال البيانات'!A97</f>
        <v>0</v>
      </c>
      <c r="D97" s="516"/>
      <c r="E97" s="516"/>
      <c r="F97" s="6">
        <f>'ادخال البيانات'!BP97</f>
        <v>0</v>
      </c>
      <c r="G97" s="302">
        <f>'ادخال البيانات'!BS97</f>
        <v>0</v>
      </c>
      <c r="H97" s="437">
        <f>'ادخال البيانات'!W97</f>
        <v>0</v>
      </c>
      <c r="I97" s="19"/>
      <c r="J97" s="3">
        <f t="shared" si="18"/>
        <v>0</v>
      </c>
      <c r="P97">
        <f t="shared" si="12"/>
        <v>0</v>
      </c>
      <c r="Q97" s="386">
        <f t="shared" si="19"/>
        <v>0</v>
      </c>
      <c r="R97">
        <f>RANK(Q97,$Q:$Q)+COUNTIF($Q$7:Q97,Q97)-1</f>
        <v>91</v>
      </c>
      <c r="T97">
        <f t="shared" si="20"/>
        <v>0</v>
      </c>
      <c r="X97" s="42">
        <v>91</v>
      </c>
      <c r="Y97" s="32">
        <f t="shared" si="21"/>
        <v>0</v>
      </c>
      <c r="Z97" s="302">
        <f t="shared" si="13"/>
        <v>0</v>
      </c>
      <c r="AA97" s="302">
        <f t="shared" si="22"/>
        <v>0</v>
      </c>
      <c r="AB97" s="37"/>
      <c r="AE97"/>
      <c r="AF97"/>
      <c r="AG97"/>
      <c r="AH97"/>
      <c r="AI97"/>
      <c r="AJ97"/>
      <c r="AK97"/>
      <c r="AL97"/>
      <c r="AM97"/>
      <c r="AN97"/>
      <c r="AZ97">
        <f t="shared" si="14"/>
        <v>91</v>
      </c>
      <c r="BA97">
        <f t="shared" si="15"/>
        <v>0</v>
      </c>
      <c r="BB97" s="3">
        <f t="shared" si="16"/>
        <v>0</v>
      </c>
      <c r="BC97" s="181">
        <f t="shared" si="17"/>
        <v>0</v>
      </c>
    </row>
    <row r="98" spans="2:55" x14ac:dyDescent="0.2">
      <c r="B98" s="42">
        <v>92</v>
      </c>
      <c r="C98" s="516">
        <f>'ادخال البيانات'!A98</f>
        <v>0</v>
      </c>
      <c r="D98" s="516"/>
      <c r="E98" s="516"/>
      <c r="F98" s="6">
        <f>'ادخال البيانات'!BP98</f>
        <v>0</v>
      </c>
      <c r="G98" s="302">
        <f>'ادخال البيانات'!BS98</f>
        <v>0</v>
      </c>
      <c r="H98" s="437">
        <f>'ادخال البيانات'!W98</f>
        <v>0</v>
      </c>
      <c r="I98" s="19"/>
      <c r="J98" s="3">
        <f t="shared" si="18"/>
        <v>0</v>
      </c>
      <c r="P98">
        <f t="shared" si="12"/>
        <v>0</v>
      </c>
      <c r="Q98" s="386">
        <f t="shared" si="19"/>
        <v>0</v>
      </c>
      <c r="R98">
        <f>RANK(Q98,$Q:$Q)+COUNTIF($Q$7:Q98,Q98)-1</f>
        <v>92</v>
      </c>
      <c r="T98">
        <f t="shared" si="20"/>
        <v>0</v>
      </c>
      <c r="X98" s="42">
        <v>92</v>
      </c>
      <c r="Y98" s="32">
        <f t="shared" si="21"/>
        <v>0</v>
      </c>
      <c r="Z98" s="302">
        <f t="shared" si="13"/>
        <v>0</v>
      </c>
      <c r="AA98" s="302">
        <f t="shared" si="22"/>
        <v>0</v>
      </c>
      <c r="AB98" s="37"/>
      <c r="AE98"/>
      <c r="AF98"/>
      <c r="AG98"/>
      <c r="AH98"/>
      <c r="AI98"/>
      <c r="AJ98"/>
      <c r="AK98"/>
      <c r="AL98"/>
      <c r="AM98"/>
      <c r="AN98"/>
      <c r="AZ98">
        <f t="shared" si="14"/>
        <v>92</v>
      </c>
      <c r="BA98">
        <f t="shared" si="15"/>
        <v>0</v>
      </c>
      <c r="BB98" s="3">
        <f t="shared" si="16"/>
        <v>0</v>
      </c>
      <c r="BC98" s="181">
        <f t="shared" si="17"/>
        <v>0</v>
      </c>
    </row>
    <row r="99" spans="2:55" x14ac:dyDescent="0.2">
      <c r="B99" s="42">
        <v>93</v>
      </c>
      <c r="C99" s="516">
        <f>'ادخال البيانات'!A99</f>
        <v>0</v>
      </c>
      <c r="D99" s="516"/>
      <c r="E99" s="516"/>
      <c r="F99" s="6">
        <f>'ادخال البيانات'!BP99</f>
        <v>0</v>
      </c>
      <c r="G99" s="302">
        <f>'ادخال البيانات'!BS99</f>
        <v>0</v>
      </c>
      <c r="H99" s="437">
        <f>'ادخال البيانات'!W99</f>
        <v>0</v>
      </c>
      <c r="I99" s="19"/>
      <c r="J99" s="3">
        <f t="shared" si="18"/>
        <v>0</v>
      </c>
      <c r="P99">
        <f t="shared" si="12"/>
        <v>0</v>
      </c>
      <c r="Q99" s="386">
        <f t="shared" si="19"/>
        <v>0</v>
      </c>
      <c r="R99">
        <f>RANK(Q99,$Q:$Q)+COUNTIF($Q$7:Q99,Q99)-1</f>
        <v>93</v>
      </c>
      <c r="T99">
        <f t="shared" si="20"/>
        <v>0</v>
      </c>
      <c r="X99" s="42">
        <v>93</v>
      </c>
      <c r="Y99" s="32">
        <f t="shared" si="21"/>
        <v>0</v>
      </c>
      <c r="Z99" s="302">
        <f t="shared" si="13"/>
        <v>0</v>
      </c>
      <c r="AA99" s="302">
        <f t="shared" si="22"/>
        <v>0</v>
      </c>
      <c r="AB99" s="37"/>
      <c r="AE99"/>
      <c r="AF99"/>
      <c r="AG99"/>
      <c r="AH99"/>
      <c r="AI99"/>
      <c r="AJ99"/>
      <c r="AK99"/>
      <c r="AL99"/>
      <c r="AM99"/>
      <c r="AN99"/>
      <c r="AZ99">
        <f t="shared" si="14"/>
        <v>93</v>
      </c>
      <c r="BA99">
        <f t="shared" si="15"/>
        <v>0</v>
      </c>
      <c r="BB99" s="3">
        <f t="shared" si="16"/>
        <v>0</v>
      </c>
      <c r="BC99" s="181">
        <f t="shared" si="17"/>
        <v>0</v>
      </c>
    </row>
    <row r="100" spans="2:55" x14ac:dyDescent="0.2">
      <c r="B100" s="42">
        <v>94</v>
      </c>
      <c r="C100" s="516">
        <f>'ادخال البيانات'!A100</f>
        <v>0</v>
      </c>
      <c r="D100" s="516"/>
      <c r="E100" s="516"/>
      <c r="F100" s="6">
        <f>'ادخال البيانات'!BP100</f>
        <v>0</v>
      </c>
      <c r="G100" s="302">
        <f>'ادخال البيانات'!BS100</f>
        <v>0</v>
      </c>
      <c r="H100" s="437">
        <f>'ادخال البيانات'!W100</f>
        <v>0</v>
      </c>
      <c r="I100" s="19"/>
      <c r="J100" s="3">
        <f t="shared" si="18"/>
        <v>0</v>
      </c>
      <c r="P100">
        <f t="shared" si="12"/>
        <v>0</v>
      </c>
      <c r="Q100" s="386">
        <f t="shared" si="19"/>
        <v>0</v>
      </c>
      <c r="R100">
        <f>RANK(Q100,$Q:$Q)+COUNTIF($Q$7:Q100,Q100)-1</f>
        <v>94</v>
      </c>
      <c r="T100">
        <f t="shared" si="20"/>
        <v>0</v>
      </c>
      <c r="X100" s="42">
        <v>94</v>
      </c>
      <c r="Y100" s="32">
        <f t="shared" si="21"/>
        <v>0</v>
      </c>
      <c r="Z100" s="302">
        <f t="shared" si="13"/>
        <v>0</v>
      </c>
      <c r="AA100" s="302">
        <f t="shared" si="22"/>
        <v>0</v>
      </c>
      <c r="AB100" s="37"/>
      <c r="AE100"/>
      <c r="AF100"/>
      <c r="AG100"/>
      <c r="AH100"/>
      <c r="AI100"/>
      <c r="AJ100"/>
      <c r="AK100"/>
      <c r="AL100"/>
      <c r="AM100"/>
      <c r="AN100"/>
      <c r="AZ100">
        <f t="shared" si="14"/>
        <v>94</v>
      </c>
      <c r="BA100">
        <f t="shared" si="15"/>
        <v>0</v>
      </c>
      <c r="BB100" s="3">
        <f t="shared" si="16"/>
        <v>0</v>
      </c>
      <c r="BC100" s="181">
        <f t="shared" si="17"/>
        <v>0</v>
      </c>
    </row>
    <row r="101" spans="2:55" x14ac:dyDescent="0.2">
      <c r="B101" s="42">
        <v>95</v>
      </c>
      <c r="C101" s="516">
        <f>'ادخال البيانات'!A101</f>
        <v>0</v>
      </c>
      <c r="D101" s="516"/>
      <c r="E101" s="516"/>
      <c r="F101" s="6">
        <f>'ادخال البيانات'!BP101</f>
        <v>0</v>
      </c>
      <c r="G101" s="302">
        <f>'ادخال البيانات'!BS101</f>
        <v>0</v>
      </c>
      <c r="H101" s="437">
        <f>'ادخال البيانات'!W101</f>
        <v>0</v>
      </c>
      <c r="I101" s="19"/>
      <c r="J101" s="3">
        <f t="shared" si="18"/>
        <v>0</v>
      </c>
      <c r="P101">
        <f t="shared" si="12"/>
        <v>0</v>
      </c>
      <c r="Q101" s="386">
        <f t="shared" si="19"/>
        <v>0</v>
      </c>
      <c r="R101">
        <f>RANK(Q101,$Q:$Q)+COUNTIF($Q$7:Q101,Q101)-1</f>
        <v>95</v>
      </c>
      <c r="T101">
        <f t="shared" si="20"/>
        <v>0</v>
      </c>
      <c r="X101" s="42">
        <v>95</v>
      </c>
      <c r="Y101" s="32">
        <f t="shared" si="21"/>
        <v>0</v>
      </c>
      <c r="Z101" s="302">
        <f t="shared" si="13"/>
        <v>0</v>
      </c>
      <c r="AA101" s="302">
        <f t="shared" si="22"/>
        <v>0</v>
      </c>
      <c r="AB101" s="37"/>
      <c r="AE101"/>
      <c r="AF101"/>
      <c r="AG101"/>
      <c r="AH101"/>
      <c r="AI101"/>
      <c r="AJ101"/>
      <c r="AK101"/>
      <c r="AL101"/>
      <c r="AM101"/>
      <c r="AN101"/>
      <c r="AZ101">
        <f t="shared" si="14"/>
        <v>95</v>
      </c>
      <c r="BA101">
        <f t="shared" si="15"/>
        <v>0</v>
      </c>
      <c r="BB101" s="3">
        <f t="shared" si="16"/>
        <v>0</v>
      </c>
      <c r="BC101" s="181">
        <f t="shared" si="17"/>
        <v>0</v>
      </c>
    </row>
    <row r="102" spans="2:55" x14ac:dyDescent="0.2">
      <c r="B102" s="42">
        <v>96</v>
      </c>
      <c r="C102" s="516">
        <f>'ادخال البيانات'!A102</f>
        <v>0</v>
      </c>
      <c r="D102" s="516"/>
      <c r="E102" s="516"/>
      <c r="F102" s="6">
        <f>'ادخال البيانات'!BP102</f>
        <v>0</v>
      </c>
      <c r="G102" s="302">
        <f>'ادخال البيانات'!BS102</f>
        <v>0</v>
      </c>
      <c r="H102" s="437">
        <f>'ادخال البيانات'!W102</f>
        <v>0</v>
      </c>
      <c r="I102" s="19"/>
      <c r="J102" s="3">
        <f t="shared" si="18"/>
        <v>0</v>
      </c>
      <c r="P102">
        <f t="shared" si="12"/>
        <v>0</v>
      </c>
      <c r="Q102" s="386">
        <f t="shared" si="19"/>
        <v>0</v>
      </c>
      <c r="R102">
        <f>RANK(Q102,$Q:$Q)+COUNTIF($Q$7:Q102,Q102)-1</f>
        <v>96</v>
      </c>
      <c r="T102">
        <f t="shared" si="20"/>
        <v>0</v>
      </c>
      <c r="X102" s="42">
        <v>96</v>
      </c>
      <c r="Y102" s="32">
        <f t="shared" si="21"/>
        <v>0</v>
      </c>
      <c r="Z102" s="302">
        <f t="shared" si="13"/>
        <v>0</v>
      </c>
      <c r="AA102" s="302">
        <f t="shared" si="22"/>
        <v>0</v>
      </c>
      <c r="AB102" s="37"/>
      <c r="AE102"/>
      <c r="AF102"/>
      <c r="AG102"/>
      <c r="AH102"/>
      <c r="AI102"/>
      <c r="AJ102"/>
      <c r="AK102"/>
      <c r="AL102"/>
      <c r="AM102"/>
      <c r="AN102"/>
      <c r="AZ102">
        <f t="shared" si="14"/>
        <v>96</v>
      </c>
      <c r="BA102">
        <f t="shared" si="15"/>
        <v>0</v>
      </c>
      <c r="BB102" s="3">
        <f t="shared" si="16"/>
        <v>0</v>
      </c>
      <c r="BC102" s="181">
        <f t="shared" si="17"/>
        <v>0</v>
      </c>
    </row>
    <row r="103" spans="2:55" x14ac:dyDescent="0.2">
      <c r="B103" s="42">
        <v>97</v>
      </c>
      <c r="C103" s="516">
        <f>'ادخال البيانات'!A103</f>
        <v>0</v>
      </c>
      <c r="D103" s="516"/>
      <c r="E103" s="516"/>
      <c r="F103" s="6">
        <f>'ادخال البيانات'!BP103</f>
        <v>0</v>
      </c>
      <c r="G103" s="302">
        <f>'ادخال البيانات'!BS103</f>
        <v>0</v>
      </c>
      <c r="H103" s="437">
        <f>'ادخال البيانات'!W103</f>
        <v>0</v>
      </c>
      <c r="I103" s="19"/>
      <c r="J103" s="3">
        <f t="shared" si="18"/>
        <v>0</v>
      </c>
      <c r="P103">
        <f t="shared" si="12"/>
        <v>0</v>
      </c>
      <c r="Q103" s="386">
        <f t="shared" si="19"/>
        <v>0</v>
      </c>
      <c r="R103">
        <f>RANK(Q103,$Q:$Q)+COUNTIF($Q$7:Q103,Q103)-1</f>
        <v>97</v>
      </c>
      <c r="T103">
        <f t="shared" si="20"/>
        <v>0</v>
      </c>
      <c r="X103" s="42">
        <v>97</v>
      </c>
      <c r="Y103" s="32">
        <f t="shared" si="21"/>
        <v>0</v>
      </c>
      <c r="Z103" s="302">
        <f t="shared" si="13"/>
        <v>0</v>
      </c>
      <c r="AA103" s="302">
        <f t="shared" si="22"/>
        <v>0</v>
      </c>
      <c r="AB103" s="37"/>
      <c r="AE103"/>
      <c r="AF103"/>
      <c r="AG103"/>
      <c r="AH103"/>
      <c r="AI103"/>
      <c r="AJ103"/>
      <c r="AK103"/>
      <c r="AL103"/>
      <c r="AM103"/>
      <c r="AN103"/>
      <c r="AZ103">
        <f t="shared" si="14"/>
        <v>97</v>
      </c>
      <c r="BA103">
        <f t="shared" si="15"/>
        <v>0</v>
      </c>
      <c r="BB103" s="3">
        <f t="shared" si="16"/>
        <v>0</v>
      </c>
      <c r="BC103" s="181">
        <f t="shared" si="17"/>
        <v>0</v>
      </c>
    </row>
    <row r="104" spans="2:55" x14ac:dyDescent="0.2">
      <c r="B104" s="42">
        <v>98</v>
      </c>
      <c r="C104" s="516">
        <f>'ادخال البيانات'!A104</f>
        <v>0</v>
      </c>
      <c r="D104" s="516"/>
      <c r="E104" s="516"/>
      <c r="F104" s="6">
        <f>'ادخال البيانات'!BP104</f>
        <v>0</v>
      </c>
      <c r="G104" s="302">
        <f>'ادخال البيانات'!BS104</f>
        <v>0</v>
      </c>
      <c r="H104" s="437">
        <f>'ادخال البيانات'!W104</f>
        <v>0</v>
      </c>
      <c r="I104" s="19"/>
      <c r="J104" s="3">
        <f t="shared" si="18"/>
        <v>0</v>
      </c>
      <c r="P104">
        <f t="shared" si="12"/>
        <v>0</v>
      </c>
      <c r="Q104" s="386">
        <f t="shared" si="19"/>
        <v>0</v>
      </c>
      <c r="R104">
        <f>RANK(Q104,$Q:$Q)+COUNTIF($Q$7:Q104,Q104)-1</f>
        <v>98</v>
      </c>
      <c r="T104">
        <f t="shared" si="20"/>
        <v>0</v>
      </c>
      <c r="X104" s="42">
        <v>98</v>
      </c>
      <c r="Y104" s="32">
        <f t="shared" si="21"/>
        <v>0</v>
      </c>
      <c r="Z104" s="302">
        <f t="shared" si="13"/>
        <v>0</v>
      </c>
      <c r="AA104" s="302">
        <f t="shared" si="22"/>
        <v>0</v>
      </c>
      <c r="AB104" s="37"/>
      <c r="AE104"/>
      <c r="AF104"/>
      <c r="AG104"/>
      <c r="AH104"/>
      <c r="AI104"/>
      <c r="AJ104"/>
      <c r="AK104"/>
      <c r="AL104"/>
      <c r="AM104"/>
      <c r="AN104"/>
      <c r="AZ104">
        <f t="shared" si="14"/>
        <v>98</v>
      </c>
      <c r="BA104">
        <f t="shared" si="15"/>
        <v>0</v>
      </c>
      <c r="BB104" s="3">
        <f t="shared" si="16"/>
        <v>0</v>
      </c>
      <c r="BC104" s="181">
        <f t="shared" si="17"/>
        <v>0</v>
      </c>
    </row>
    <row r="105" spans="2:55" x14ac:dyDescent="0.2">
      <c r="B105" s="42">
        <v>99</v>
      </c>
      <c r="C105" s="516">
        <f>'ادخال البيانات'!A105</f>
        <v>0</v>
      </c>
      <c r="D105" s="516"/>
      <c r="E105" s="516"/>
      <c r="F105" s="6">
        <f>'ادخال البيانات'!BP105</f>
        <v>0</v>
      </c>
      <c r="G105" s="302">
        <f>'ادخال البيانات'!BS105</f>
        <v>0</v>
      </c>
      <c r="H105" s="437">
        <f>'ادخال البيانات'!W105</f>
        <v>0</v>
      </c>
      <c r="I105" s="19"/>
      <c r="J105" s="3">
        <f t="shared" si="18"/>
        <v>0</v>
      </c>
      <c r="P105">
        <f t="shared" si="12"/>
        <v>0</v>
      </c>
      <c r="Q105" s="386">
        <f t="shared" si="19"/>
        <v>0</v>
      </c>
      <c r="R105">
        <f>RANK(Q105,$Q:$Q)+COUNTIF($Q$7:Q105,Q105)-1</f>
        <v>99</v>
      </c>
      <c r="T105">
        <f t="shared" si="20"/>
        <v>0</v>
      </c>
      <c r="X105" s="42">
        <v>99</v>
      </c>
      <c r="Y105" s="32">
        <f t="shared" si="21"/>
        <v>0</v>
      </c>
      <c r="Z105" s="302">
        <f t="shared" si="13"/>
        <v>0</v>
      </c>
      <c r="AA105" s="302">
        <f t="shared" si="22"/>
        <v>0</v>
      </c>
      <c r="AB105" s="37"/>
      <c r="AE105"/>
      <c r="AF105"/>
      <c r="AG105"/>
      <c r="AH105"/>
      <c r="AI105"/>
      <c r="AJ105"/>
      <c r="AK105"/>
      <c r="AL105"/>
      <c r="AM105"/>
      <c r="AN105"/>
      <c r="AZ105">
        <f t="shared" si="14"/>
        <v>99</v>
      </c>
      <c r="BA105">
        <f t="shared" si="15"/>
        <v>0</v>
      </c>
      <c r="BB105" s="3">
        <f t="shared" si="16"/>
        <v>0</v>
      </c>
      <c r="BC105" s="181">
        <f t="shared" si="17"/>
        <v>0</v>
      </c>
    </row>
    <row r="106" spans="2:55" x14ac:dyDescent="0.2">
      <c r="B106" s="42">
        <v>100</v>
      </c>
      <c r="C106" s="516">
        <f>'ادخال البيانات'!A106</f>
        <v>0</v>
      </c>
      <c r="D106" s="516"/>
      <c r="E106" s="516"/>
      <c r="F106" s="6">
        <f>'ادخال البيانات'!BP106</f>
        <v>0</v>
      </c>
      <c r="G106" s="302">
        <f>'ادخال البيانات'!BS106</f>
        <v>0</v>
      </c>
      <c r="H106" s="437">
        <f>'ادخال البيانات'!W106</f>
        <v>0</v>
      </c>
      <c r="I106" s="19"/>
      <c r="J106" s="3">
        <f t="shared" si="18"/>
        <v>0</v>
      </c>
      <c r="P106">
        <f t="shared" si="12"/>
        <v>0</v>
      </c>
      <c r="Q106" s="386">
        <f t="shared" si="19"/>
        <v>0</v>
      </c>
      <c r="R106">
        <f>RANK(Q106,$Q:$Q)+COUNTIF($Q$7:Q106,Q106)-1</f>
        <v>100</v>
      </c>
      <c r="T106">
        <f t="shared" si="20"/>
        <v>0</v>
      </c>
      <c r="X106" s="42">
        <v>100</v>
      </c>
      <c r="Y106" s="32">
        <f t="shared" si="21"/>
        <v>0</v>
      </c>
      <c r="Z106" s="302">
        <f t="shared" si="13"/>
        <v>0</v>
      </c>
      <c r="AA106" s="302">
        <f t="shared" si="22"/>
        <v>0</v>
      </c>
      <c r="AB106" s="37"/>
      <c r="AE106"/>
      <c r="AF106"/>
      <c r="AG106"/>
      <c r="AH106"/>
      <c r="AI106"/>
      <c r="AJ106"/>
      <c r="AK106"/>
      <c r="AL106"/>
      <c r="AM106"/>
      <c r="AN106"/>
      <c r="AZ106">
        <f t="shared" si="14"/>
        <v>100</v>
      </c>
      <c r="BA106">
        <f t="shared" si="15"/>
        <v>0</v>
      </c>
      <c r="BB106" s="3">
        <f t="shared" si="16"/>
        <v>0</v>
      </c>
      <c r="BC106" s="181">
        <f t="shared" si="17"/>
        <v>0</v>
      </c>
    </row>
    <row r="107" spans="2:55" x14ac:dyDescent="0.2">
      <c r="B107" s="42">
        <v>101</v>
      </c>
      <c r="C107" s="516">
        <f>'ادخال البيانات'!A107</f>
        <v>0</v>
      </c>
      <c r="D107" s="516"/>
      <c r="E107" s="516"/>
      <c r="F107" s="6">
        <f>'ادخال البيانات'!BP107</f>
        <v>0</v>
      </c>
      <c r="G107" s="302">
        <f>'ادخال البيانات'!BS107</f>
        <v>0</v>
      </c>
      <c r="H107" s="437">
        <f>'ادخال البيانات'!W107</f>
        <v>0</v>
      </c>
      <c r="I107" s="19"/>
      <c r="J107" s="3">
        <f t="shared" si="18"/>
        <v>0</v>
      </c>
      <c r="P107">
        <f t="shared" si="12"/>
        <v>0</v>
      </c>
      <c r="Q107" s="386">
        <f t="shared" si="19"/>
        <v>0</v>
      </c>
      <c r="R107">
        <f>RANK(Q107,$Q:$Q)+COUNTIF($Q$7:Q107,Q107)-1</f>
        <v>101</v>
      </c>
      <c r="T107">
        <f t="shared" si="20"/>
        <v>0</v>
      </c>
      <c r="X107" s="42">
        <v>101</v>
      </c>
      <c r="Y107" s="32">
        <f t="shared" si="21"/>
        <v>0</v>
      </c>
      <c r="Z107" s="302">
        <f t="shared" si="13"/>
        <v>0</v>
      </c>
      <c r="AA107" s="302">
        <f t="shared" si="22"/>
        <v>0</v>
      </c>
      <c r="AB107" s="37"/>
      <c r="AE107"/>
      <c r="AF107"/>
      <c r="AG107"/>
      <c r="AH107"/>
      <c r="AI107"/>
      <c r="AJ107"/>
      <c r="AK107"/>
      <c r="AL107"/>
      <c r="AM107"/>
      <c r="AN107"/>
      <c r="AZ107">
        <f t="shared" si="14"/>
        <v>101</v>
      </c>
      <c r="BA107">
        <f t="shared" si="15"/>
        <v>0</v>
      </c>
      <c r="BB107" s="3">
        <f t="shared" si="16"/>
        <v>0</v>
      </c>
      <c r="BC107" s="181">
        <f t="shared" si="17"/>
        <v>0</v>
      </c>
    </row>
    <row r="108" spans="2:55" x14ac:dyDescent="0.2">
      <c r="B108" s="42">
        <v>102</v>
      </c>
      <c r="C108" s="516">
        <f>'ادخال البيانات'!A108</f>
        <v>0</v>
      </c>
      <c r="D108" s="516"/>
      <c r="E108" s="516"/>
      <c r="F108" s="6">
        <f>'ادخال البيانات'!BP108</f>
        <v>0</v>
      </c>
      <c r="G108" s="302">
        <f>'ادخال البيانات'!BS108</f>
        <v>0</v>
      </c>
      <c r="H108" s="437">
        <f>'ادخال البيانات'!W108</f>
        <v>0</v>
      </c>
      <c r="I108" s="19"/>
      <c r="J108" s="3">
        <f t="shared" si="18"/>
        <v>0</v>
      </c>
      <c r="P108">
        <f t="shared" si="12"/>
        <v>0</v>
      </c>
      <c r="Q108" s="386">
        <f t="shared" si="19"/>
        <v>0</v>
      </c>
      <c r="R108">
        <f>RANK(Q108,$Q:$Q)+COUNTIF($Q$7:Q108,Q108)-1</f>
        <v>102</v>
      </c>
      <c r="T108">
        <f t="shared" si="20"/>
        <v>0</v>
      </c>
      <c r="X108" s="42">
        <v>102</v>
      </c>
      <c r="Y108" s="32">
        <f t="shared" si="21"/>
        <v>0</v>
      </c>
      <c r="Z108" s="302">
        <f t="shared" si="13"/>
        <v>0</v>
      </c>
      <c r="AA108" s="302">
        <f t="shared" si="22"/>
        <v>0</v>
      </c>
      <c r="AB108" s="37"/>
      <c r="AE108"/>
      <c r="AF108"/>
      <c r="AG108"/>
      <c r="AH108"/>
      <c r="AI108"/>
      <c r="AJ108"/>
      <c r="AK108"/>
      <c r="AL108"/>
      <c r="AM108"/>
      <c r="AN108"/>
      <c r="AZ108">
        <f t="shared" si="14"/>
        <v>102</v>
      </c>
      <c r="BA108">
        <f t="shared" si="15"/>
        <v>0</v>
      </c>
      <c r="BB108" s="3">
        <f t="shared" si="16"/>
        <v>0</v>
      </c>
      <c r="BC108" s="181">
        <f t="shared" si="17"/>
        <v>0</v>
      </c>
    </row>
    <row r="109" spans="2:55" x14ac:dyDescent="0.2">
      <c r="B109" s="42">
        <v>103</v>
      </c>
      <c r="C109" s="516">
        <f>'ادخال البيانات'!A109</f>
        <v>0</v>
      </c>
      <c r="D109" s="516"/>
      <c r="E109" s="516"/>
      <c r="F109" s="6">
        <f>'ادخال البيانات'!BP109</f>
        <v>0</v>
      </c>
      <c r="G109" s="302">
        <f>'ادخال البيانات'!BS109</f>
        <v>0</v>
      </c>
      <c r="H109" s="437">
        <f>'ادخال البيانات'!W109</f>
        <v>0</v>
      </c>
      <c r="I109" s="19"/>
      <c r="J109" s="3">
        <f t="shared" si="18"/>
        <v>0</v>
      </c>
      <c r="P109">
        <f t="shared" si="12"/>
        <v>0</v>
      </c>
      <c r="Q109" s="386">
        <f t="shared" si="19"/>
        <v>0</v>
      </c>
      <c r="R109">
        <f>RANK(Q109,$Q:$Q)+COUNTIF($Q$7:Q109,Q109)-1</f>
        <v>103</v>
      </c>
      <c r="T109">
        <f t="shared" si="20"/>
        <v>0</v>
      </c>
      <c r="X109" s="42">
        <v>103</v>
      </c>
      <c r="Y109" s="32">
        <f t="shared" si="21"/>
        <v>0</v>
      </c>
      <c r="Z109" s="302">
        <f t="shared" si="13"/>
        <v>0</v>
      </c>
      <c r="AA109" s="302">
        <f t="shared" si="22"/>
        <v>0</v>
      </c>
      <c r="AB109" s="37"/>
      <c r="AE109"/>
      <c r="AF109"/>
      <c r="AG109"/>
      <c r="AH109"/>
      <c r="AI109"/>
      <c r="AJ109"/>
      <c r="AK109"/>
      <c r="AL109"/>
      <c r="AM109"/>
      <c r="AN109"/>
      <c r="AZ109">
        <f t="shared" si="14"/>
        <v>103</v>
      </c>
      <c r="BA109">
        <f t="shared" si="15"/>
        <v>0</v>
      </c>
      <c r="BB109" s="3">
        <f t="shared" si="16"/>
        <v>0</v>
      </c>
      <c r="BC109" s="181">
        <f t="shared" si="17"/>
        <v>0</v>
      </c>
    </row>
    <row r="110" spans="2:55" x14ac:dyDescent="0.2">
      <c r="B110" s="42">
        <v>104</v>
      </c>
      <c r="C110" s="516">
        <f>'ادخال البيانات'!A110</f>
        <v>0</v>
      </c>
      <c r="D110" s="516"/>
      <c r="E110" s="516"/>
      <c r="F110" s="6">
        <f>'ادخال البيانات'!BP110</f>
        <v>0</v>
      </c>
      <c r="G110" s="302">
        <f>'ادخال البيانات'!BS110</f>
        <v>0</v>
      </c>
      <c r="H110" s="437">
        <f>'ادخال البيانات'!W110</f>
        <v>0</v>
      </c>
      <c r="I110" s="19"/>
      <c r="J110" s="3">
        <f t="shared" si="18"/>
        <v>0</v>
      </c>
      <c r="P110">
        <f t="shared" si="12"/>
        <v>0</v>
      </c>
      <c r="Q110" s="386">
        <f t="shared" si="19"/>
        <v>0</v>
      </c>
      <c r="R110">
        <f>RANK(Q110,$Q:$Q)+COUNTIF($Q$7:Q110,Q110)-1</f>
        <v>104</v>
      </c>
      <c r="T110">
        <f t="shared" si="20"/>
        <v>0</v>
      </c>
      <c r="X110" s="42">
        <v>104</v>
      </c>
      <c r="Y110" s="32">
        <f t="shared" si="21"/>
        <v>0</v>
      </c>
      <c r="Z110" s="302">
        <f t="shared" si="13"/>
        <v>0</v>
      </c>
      <c r="AA110" s="302">
        <f t="shared" si="22"/>
        <v>0</v>
      </c>
      <c r="AB110" s="37"/>
      <c r="AE110"/>
      <c r="AF110"/>
      <c r="AG110"/>
      <c r="AH110"/>
      <c r="AI110"/>
      <c r="AJ110"/>
      <c r="AK110"/>
      <c r="AL110"/>
      <c r="AM110"/>
      <c r="AN110"/>
      <c r="AZ110">
        <f t="shared" si="14"/>
        <v>104</v>
      </c>
      <c r="BA110">
        <f t="shared" si="15"/>
        <v>0</v>
      </c>
      <c r="BB110" s="3">
        <f t="shared" si="16"/>
        <v>0</v>
      </c>
      <c r="BC110" s="181">
        <f t="shared" si="17"/>
        <v>0</v>
      </c>
    </row>
    <row r="111" spans="2:55" x14ac:dyDescent="0.2">
      <c r="B111" s="42">
        <v>105</v>
      </c>
      <c r="C111" s="516">
        <f>'ادخال البيانات'!A111</f>
        <v>0</v>
      </c>
      <c r="D111" s="516"/>
      <c r="E111" s="516"/>
      <c r="F111" s="6">
        <f>'ادخال البيانات'!BP111</f>
        <v>0</v>
      </c>
      <c r="G111" s="302">
        <f>'ادخال البيانات'!BS111</f>
        <v>0</v>
      </c>
      <c r="H111" s="437">
        <f>'ادخال البيانات'!W111</f>
        <v>0</v>
      </c>
      <c r="I111" s="19"/>
      <c r="J111" s="3">
        <f t="shared" si="18"/>
        <v>0</v>
      </c>
      <c r="P111">
        <f t="shared" si="12"/>
        <v>0</v>
      </c>
      <c r="Q111" s="386">
        <f t="shared" si="19"/>
        <v>0</v>
      </c>
      <c r="R111">
        <f>RANK(Q111,$Q:$Q)+COUNTIF($Q$7:Q111,Q111)-1</f>
        <v>105</v>
      </c>
      <c r="T111">
        <f t="shared" si="20"/>
        <v>0</v>
      </c>
      <c r="X111" s="42">
        <v>105</v>
      </c>
      <c r="Y111" s="32">
        <f t="shared" si="21"/>
        <v>0</v>
      </c>
      <c r="Z111" s="302">
        <f t="shared" si="13"/>
        <v>0</v>
      </c>
      <c r="AA111" s="302">
        <f t="shared" si="22"/>
        <v>0</v>
      </c>
      <c r="AB111" s="37"/>
      <c r="AE111"/>
      <c r="AF111"/>
      <c r="AG111"/>
      <c r="AH111"/>
      <c r="AI111"/>
      <c r="AJ111"/>
      <c r="AK111"/>
      <c r="AL111"/>
      <c r="AM111"/>
      <c r="AN111"/>
      <c r="AZ111">
        <f t="shared" si="14"/>
        <v>105</v>
      </c>
      <c r="BA111">
        <f t="shared" si="15"/>
        <v>0</v>
      </c>
      <c r="BB111" s="3">
        <f t="shared" si="16"/>
        <v>0</v>
      </c>
      <c r="BC111" s="181">
        <f t="shared" si="17"/>
        <v>0</v>
      </c>
    </row>
    <row r="112" spans="2:55" x14ac:dyDescent="0.2">
      <c r="B112" s="42">
        <v>106</v>
      </c>
      <c r="C112" s="516">
        <f>'ادخال البيانات'!A112</f>
        <v>0</v>
      </c>
      <c r="D112" s="516"/>
      <c r="E112" s="516"/>
      <c r="F112" s="6">
        <f>'ادخال البيانات'!BP112</f>
        <v>0</v>
      </c>
      <c r="G112" s="302">
        <f>'ادخال البيانات'!BS112</f>
        <v>0</v>
      </c>
      <c r="H112" s="437">
        <f>'ادخال البيانات'!W112</f>
        <v>0</v>
      </c>
      <c r="I112" s="19"/>
      <c r="J112" s="3">
        <f t="shared" si="18"/>
        <v>0</v>
      </c>
      <c r="P112">
        <f t="shared" si="12"/>
        <v>0</v>
      </c>
      <c r="Q112" s="386">
        <f t="shared" si="19"/>
        <v>0</v>
      </c>
      <c r="R112">
        <f>RANK(Q112,$Q:$Q)+COUNTIF($Q$7:Q112,Q112)-1</f>
        <v>106</v>
      </c>
      <c r="T112">
        <f t="shared" si="20"/>
        <v>0</v>
      </c>
      <c r="X112" s="42">
        <v>106</v>
      </c>
      <c r="Y112" s="32">
        <f t="shared" si="21"/>
        <v>0</v>
      </c>
      <c r="Z112" s="302">
        <f t="shared" si="13"/>
        <v>0</v>
      </c>
      <c r="AA112" s="302">
        <f t="shared" si="22"/>
        <v>0</v>
      </c>
      <c r="AB112" s="37"/>
      <c r="AE112"/>
      <c r="AF112"/>
      <c r="AG112"/>
      <c r="AH112"/>
      <c r="AI112"/>
      <c r="AJ112"/>
      <c r="AK112"/>
      <c r="AL112"/>
      <c r="AM112"/>
      <c r="AN112"/>
      <c r="AZ112">
        <f t="shared" si="14"/>
        <v>106</v>
      </c>
      <c r="BA112">
        <f t="shared" si="15"/>
        <v>0</v>
      </c>
      <c r="BB112" s="3">
        <f t="shared" si="16"/>
        <v>0</v>
      </c>
      <c r="BC112" s="181">
        <f t="shared" si="17"/>
        <v>0</v>
      </c>
    </row>
    <row r="113" spans="2:55" x14ac:dyDescent="0.2">
      <c r="B113" s="42">
        <v>107</v>
      </c>
      <c r="C113" s="516">
        <f>'ادخال البيانات'!A113</f>
        <v>0</v>
      </c>
      <c r="D113" s="516"/>
      <c r="E113" s="516"/>
      <c r="F113" s="6">
        <f>'ادخال البيانات'!BP113</f>
        <v>0</v>
      </c>
      <c r="G113" s="302">
        <f>'ادخال البيانات'!BS113</f>
        <v>0</v>
      </c>
      <c r="H113" s="437">
        <f>'ادخال البيانات'!W113</f>
        <v>0</v>
      </c>
      <c r="I113" s="19"/>
      <c r="J113" s="3">
        <f t="shared" si="18"/>
        <v>0</v>
      </c>
      <c r="P113">
        <f t="shared" si="12"/>
        <v>0</v>
      </c>
      <c r="Q113" s="386">
        <f t="shared" si="19"/>
        <v>0</v>
      </c>
      <c r="R113">
        <f>RANK(Q113,$Q:$Q)+COUNTIF($Q$7:Q113,Q113)-1</f>
        <v>107</v>
      </c>
      <c r="T113">
        <f t="shared" si="20"/>
        <v>0</v>
      </c>
      <c r="X113" s="42">
        <v>107</v>
      </c>
      <c r="Y113" s="32">
        <f t="shared" si="21"/>
        <v>0</v>
      </c>
      <c r="Z113" s="302">
        <f t="shared" si="13"/>
        <v>0</v>
      </c>
      <c r="AA113" s="302">
        <f t="shared" si="22"/>
        <v>0</v>
      </c>
      <c r="AB113" s="37"/>
      <c r="AE113"/>
      <c r="AF113"/>
      <c r="AG113"/>
      <c r="AH113"/>
      <c r="AI113"/>
      <c r="AJ113"/>
      <c r="AK113"/>
      <c r="AL113"/>
      <c r="AM113"/>
      <c r="AN113"/>
      <c r="AZ113">
        <f t="shared" si="14"/>
        <v>107</v>
      </c>
      <c r="BA113">
        <f t="shared" si="15"/>
        <v>0</v>
      </c>
      <c r="BB113" s="3">
        <f t="shared" si="16"/>
        <v>0</v>
      </c>
      <c r="BC113" s="181">
        <f t="shared" si="17"/>
        <v>0</v>
      </c>
    </row>
    <row r="114" spans="2:55" x14ac:dyDescent="0.2">
      <c r="B114" s="42">
        <v>108</v>
      </c>
      <c r="C114" s="516">
        <f>'ادخال البيانات'!A114</f>
        <v>0</v>
      </c>
      <c r="D114" s="516"/>
      <c r="E114" s="516"/>
      <c r="F114" s="6">
        <f>'ادخال البيانات'!BP114</f>
        <v>0</v>
      </c>
      <c r="G114" s="302">
        <f>'ادخال البيانات'!BS114</f>
        <v>0</v>
      </c>
      <c r="H114" s="437">
        <f>'ادخال البيانات'!W114</f>
        <v>0</v>
      </c>
      <c r="I114" s="19"/>
      <c r="J114" s="3">
        <f t="shared" si="18"/>
        <v>0</v>
      </c>
      <c r="P114">
        <f t="shared" si="12"/>
        <v>0</v>
      </c>
      <c r="Q114" s="386">
        <f t="shared" si="19"/>
        <v>0</v>
      </c>
      <c r="R114">
        <f>RANK(Q114,$Q:$Q)+COUNTIF($Q$7:Q114,Q114)-1</f>
        <v>108</v>
      </c>
      <c r="T114">
        <f t="shared" si="20"/>
        <v>0</v>
      </c>
      <c r="X114" s="42">
        <v>108</v>
      </c>
      <c r="Y114" s="32">
        <f t="shared" si="21"/>
        <v>0</v>
      </c>
      <c r="Z114" s="302">
        <f t="shared" si="13"/>
        <v>0</v>
      </c>
      <c r="AA114" s="302">
        <f t="shared" si="22"/>
        <v>0</v>
      </c>
      <c r="AB114" s="37"/>
      <c r="AE114"/>
      <c r="AF114"/>
      <c r="AG114"/>
      <c r="AH114"/>
      <c r="AI114"/>
      <c r="AJ114"/>
      <c r="AK114"/>
      <c r="AL114"/>
      <c r="AM114"/>
      <c r="AN114"/>
      <c r="AZ114">
        <f t="shared" si="14"/>
        <v>108</v>
      </c>
      <c r="BA114">
        <f t="shared" si="15"/>
        <v>0</v>
      </c>
      <c r="BB114" s="3">
        <f t="shared" si="16"/>
        <v>0</v>
      </c>
      <c r="BC114" s="181">
        <f t="shared" si="17"/>
        <v>0</v>
      </c>
    </row>
    <row r="115" spans="2:55" x14ac:dyDescent="0.2">
      <c r="B115" s="42">
        <v>109</v>
      </c>
      <c r="C115" s="516">
        <f>'ادخال البيانات'!A115</f>
        <v>0</v>
      </c>
      <c r="D115" s="516"/>
      <c r="E115" s="516"/>
      <c r="F115" s="6">
        <f>'ادخال البيانات'!BP115</f>
        <v>0</v>
      </c>
      <c r="G115" s="302">
        <f>'ادخال البيانات'!BS115</f>
        <v>0</v>
      </c>
      <c r="H115" s="437">
        <f>'ادخال البيانات'!W115</f>
        <v>0</v>
      </c>
      <c r="I115" s="19"/>
      <c r="J115" s="3">
        <f t="shared" si="18"/>
        <v>0</v>
      </c>
      <c r="P115">
        <f t="shared" si="12"/>
        <v>0</v>
      </c>
      <c r="Q115" s="386">
        <f t="shared" si="19"/>
        <v>0</v>
      </c>
      <c r="R115">
        <f>RANK(Q115,$Q:$Q)+COUNTIF($Q$7:Q115,Q115)-1</f>
        <v>109</v>
      </c>
      <c r="T115">
        <f t="shared" si="20"/>
        <v>0</v>
      </c>
      <c r="X115" s="42">
        <v>109</v>
      </c>
      <c r="Y115" s="32">
        <f t="shared" si="21"/>
        <v>0</v>
      </c>
      <c r="Z115" s="302">
        <f t="shared" si="13"/>
        <v>0</v>
      </c>
      <c r="AA115" s="302">
        <f t="shared" si="22"/>
        <v>0</v>
      </c>
      <c r="AB115" s="37"/>
      <c r="AE115"/>
      <c r="AF115"/>
      <c r="AG115"/>
      <c r="AH115"/>
      <c r="AI115"/>
      <c r="AJ115"/>
      <c r="AK115"/>
      <c r="AL115"/>
      <c r="AM115"/>
      <c r="AN115"/>
      <c r="AZ115">
        <f t="shared" si="14"/>
        <v>109</v>
      </c>
      <c r="BA115">
        <f t="shared" si="15"/>
        <v>0</v>
      </c>
      <c r="BB115" s="3">
        <f t="shared" si="16"/>
        <v>0</v>
      </c>
      <c r="BC115" s="181">
        <f t="shared" si="17"/>
        <v>0</v>
      </c>
    </row>
    <row r="116" spans="2:55" x14ac:dyDescent="0.2">
      <c r="B116" s="42">
        <v>110</v>
      </c>
      <c r="C116" s="516">
        <f>'ادخال البيانات'!A116</f>
        <v>0</v>
      </c>
      <c r="D116" s="516"/>
      <c r="E116" s="516"/>
      <c r="F116" s="6">
        <f>'ادخال البيانات'!BP116</f>
        <v>0</v>
      </c>
      <c r="G116" s="302">
        <f>'ادخال البيانات'!BS116</f>
        <v>0</v>
      </c>
      <c r="H116" s="437">
        <f>'ادخال البيانات'!W116</f>
        <v>0</v>
      </c>
      <c r="I116" s="19"/>
      <c r="J116" s="3">
        <f t="shared" si="18"/>
        <v>0</v>
      </c>
      <c r="P116">
        <f t="shared" si="12"/>
        <v>0</v>
      </c>
      <c r="Q116" s="386">
        <f t="shared" si="19"/>
        <v>0</v>
      </c>
      <c r="R116">
        <f>RANK(Q116,$Q:$Q)+COUNTIF($Q$7:Q116,Q116)-1</f>
        <v>110</v>
      </c>
      <c r="T116">
        <f t="shared" si="20"/>
        <v>0</v>
      </c>
      <c r="X116" s="42">
        <v>110</v>
      </c>
      <c r="Y116" s="32">
        <f t="shared" si="21"/>
        <v>0</v>
      </c>
      <c r="Z116" s="302">
        <f t="shared" si="13"/>
        <v>0</v>
      </c>
      <c r="AA116" s="302">
        <f t="shared" si="22"/>
        <v>0</v>
      </c>
      <c r="AB116" s="37"/>
      <c r="AE116"/>
      <c r="AF116"/>
      <c r="AG116"/>
      <c r="AH116"/>
      <c r="AI116"/>
      <c r="AJ116"/>
      <c r="AK116"/>
      <c r="AL116"/>
      <c r="AM116"/>
      <c r="AN116"/>
      <c r="AZ116">
        <f t="shared" si="14"/>
        <v>110</v>
      </c>
      <c r="BA116">
        <f t="shared" si="15"/>
        <v>0</v>
      </c>
      <c r="BB116" s="3">
        <f t="shared" si="16"/>
        <v>0</v>
      </c>
      <c r="BC116" s="181">
        <f t="shared" si="17"/>
        <v>0</v>
      </c>
    </row>
    <row r="117" spans="2:55" x14ac:dyDescent="0.2">
      <c r="B117" s="42">
        <v>111</v>
      </c>
      <c r="C117" s="516">
        <f>'ادخال البيانات'!A117</f>
        <v>0</v>
      </c>
      <c r="D117" s="516"/>
      <c r="E117" s="516"/>
      <c r="F117" s="6">
        <f>'ادخال البيانات'!BP117</f>
        <v>0</v>
      </c>
      <c r="G117" s="302">
        <f>'ادخال البيانات'!BS117</f>
        <v>0</v>
      </c>
      <c r="H117" s="437">
        <f>'ادخال البيانات'!W117</f>
        <v>0</v>
      </c>
      <c r="I117" s="19"/>
      <c r="J117" s="3">
        <f t="shared" si="18"/>
        <v>0</v>
      </c>
      <c r="P117">
        <f t="shared" si="12"/>
        <v>0</v>
      </c>
      <c r="Q117" s="386">
        <f t="shared" si="19"/>
        <v>0</v>
      </c>
      <c r="R117">
        <f>RANK(Q117,$Q:$Q)+COUNTIF($Q$7:Q117,Q117)-1</f>
        <v>111</v>
      </c>
      <c r="T117">
        <f t="shared" si="20"/>
        <v>0</v>
      </c>
      <c r="X117" s="42">
        <v>111</v>
      </c>
      <c r="Y117" s="32">
        <f t="shared" si="21"/>
        <v>0</v>
      </c>
      <c r="Z117" s="302">
        <f t="shared" si="13"/>
        <v>0</v>
      </c>
      <c r="AA117" s="302">
        <f t="shared" si="22"/>
        <v>0</v>
      </c>
      <c r="AB117" s="37"/>
      <c r="AE117"/>
      <c r="AF117"/>
      <c r="AG117"/>
      <c r="AH117"/>
      <c r="AI117"/>
      <c r="AJ117"/>
      <c r="AK117"/>
      <c r="AL117"/>
      <c r="AM117"/>
      <c r="AN117"/>
      <c r="AZ117">
        <f t="shared" si="14"/>
        <v>111</v>
      </c>
      <c r="BA117">
        <f t="shared" si="15"/>
        <v>0</v>
      </c>
      <c r="BB117" s="3">
        <f t="shared" si="16"/>
        <v>0</v>
      </c>
      <c r="BC117" s="181">
        <f t="shared" si="17"/>
        <v>0</v>
      </c>
    </row>
    <row r="118" spans="2:55" x14ac:dyDescent="0.2">
      <c r="B118" s="42">
        <v>112</v>
      </c>
      <c r="C118" s="516">
        <f>'ادخال البيانات'!A118</f>
        <v>0</v>
      </c>
      <c r="D118" s="516"/>
      <c r="E118" s="516"/>
      <c r="F118" s="6">
        <f>'ادخال البيانات'!BP118</f>
        <v>0</v>
      </c>
      <c r="G118" s="302">
        <f>'ادخال البيانات'!BS118</f>
        <v>0</v>
      </c>
      <c r="H118" s="437">
        <f>'ادخال البيانات'!W118</f>
        <v>0</v>
      </c>
      <c r="I118" s="19"/>
      <c r="J118" s="3">
        <f t="shared" si="18"/>
        <v>0</v>
      </c>
      <c r="P118">
        <f t="shared" si="12"/>
        <v>0</v>
      </c>
      <c r="Q118" s="386">
        <f t="shared" si="19"/>
        <v>0</v>
      </c>
      <c r="R118">
        <f>RANK(Q118,$Q:$Q)+COUNTIF($Q$7:Q118,Q118)-1</f>
        <v>112</v>
      </c>
      <c r="T118">
        <f t="shared" si="20"/>
        <v>0</v>
      </c>
      <c r="X118" s="42">
        <v>112</v>
      </c>
      <c r="Y118" s="32">
        <f t="shared" si="21"/>
        <v>0</v>
      </c>
      <c r="Z118" s="302">
        <f t="shared" si="13"/>
        <v>0</v>
      </c>
      <c r="AA118" s="302">
        <f t="shared" si="22"/>
        <v>0</v>
      </c>
      <c r="AB118" s="37"/>
      <c r="AE118"/>
      <c r="AF118"/>
      <c r="AG118"/>
      <c r="AH118"/>
      <c r="AI118"/>
      <c r="AJ118"/>
      <c r="AK118"/>
      <c r="AL118"/>
      <c r="AM118"/>
      <c r="AN118"/>
      <c r="AZ118">
        <f t="shared" si="14"/>
        <v>112</v>
      </c>
      <c r="BA118">
        <f t="shared" si="15"/>
        <v>0</v>
      </c>
      <c r="BB118" s="3">
        <f t="shared" si="16"/>
        <v>0</v>
      </c>
      <c r="BC118" s="181">
        <f t="shared" si="17"/>
        <v>0</v>
      </c>
    </row>
    <row r="119" spans="2:55" x14ac:dyDescent="0.2">
      <c r="B119" s="42">
        <v>113</v>
      </c>
      <c r="C119" s="516">
        <f>'ادخال البيانات'!A119</f>
        <v>0</v>
      </c>
      <c r="D119" s="516"/>
      <c r="E119" s="516"/>
      <c r="F119" s="6">
        <f>'ادخال البيانات'!BP119</f>
        <v>0</v>
      </c>
      <c r="G119" s="302">
        <f>'ادخال البيانات'!BS119</f>
        <v>0</v>
      </c>
      <c r="H119" s="437">
        <f>'ادخال البيانات'!W119</f>
        <v>0</v>
      </c>
      <c r="I119" s="19"/>
      <c r="J119" s="3">
        <f t="shared" si="18"/>
        <v>0</v>
      </c>
      <c r="P119">
        <f t="shared" si="12"/>
        <v>0</v>
      </c>
      <c r="Q119" s="386">
        <f t="shared" si="19"/>
        <v>0</v>
      </c>
      <c r="R119">
        <f>RANK(Q119,$Q:$Q)+COUNTIF($Q$7:Q119,Q119)-1</f>
        <v>113</v>
      </c>
      <c r="T119">
        <f t="shared" si="20"/>
        <v>0</v>
      </c>
      <c r="X119" s="42">
        <v>113</v>
      </c>
      <c r="Y119" s="32">
        <f t="shared" si="21"/>
        <v>0</v>
      </c>
      <c r="Z119" s="302">
        <f t="shared" si="13"/>
        <v>0</v>
      </c>
      <c r="AA119" s="302">
        <f t="shared" si="22"/>
        <v>0</v>
      </c>
      <c r="AB119" s="37"/>
      <c r="AE119"/>
      <c r="AF119"/>
      <c r="AG119"/>
      <c r="AH119"/>
      <c r="AI119"/>
      <c r="AJ119"/>
      <c r="AK119"/>
      <c r="AL119"/>
      <c r="AM119"/>
      <c r="AN119"/>
      <c r="AZ119">
        <f t="shared" si="14"/>
        <v>113</v>
      </c>
      <c r="BA119">
        <f t="shared" si="15"/>
        <v>0</v>
      </c>
      <c r="BB119" s="3">
        <f t="shared" si="16"/>
        <v>0</v>
      </c>
      <c r="BC119" s="181">
        <f t="shared" si="17"/>
        <v>0</v>
      </c>
    </row>
    <row r="120" spans="2:55" x14ac:dyDescent="0.2">
      <c r="B120" s="42">
        <v>114</v>
      </c>
      <c r="C120" s="516">
        <f>'ادخال البيانات'!A120</f>
        <v>0</v>
      </c>
      <c r="D120" s="516"/>
      <c r="E120" s="516"/>
      <c r="F120" s="6">
        <f>'ادخال البيانات'!BP120</f>
        <v>0</v>
      </c>
      <c r="G120" s="302">
        <f>'ادخال البيانات'!BS120</f>
        <v>0</v>
      </c>
      <c r="H120" s="437">
        <f>'ادخال البيانات'!W120</f>
        <v>0</v>
      </c>
      <c r="I120" s="19"/>
      <c r="J120" s="3">
        <f t="shared" si="18"/>
        <v>0</v>
      </c>
      <c r="P120">
        <f t="shared" si="12"/>
        <v>0</v>
      </c>
      <c r="Q120" s="386">
        <f t="shared" si="19"/>
        <v>0</v>
      </c>
      <c r="R120">
        <f>RANK(Q120,$Q:$Q)+COUNTIF($Q$7:Q120,Q120)-1</f>
        <v>114</v>
      </c>
      <c r="T120">
        <f t="shared" si="20"/>
        <v>0</v>
      </c>
      <c r="X120" s="42">
        <v>114</v>
      </c>
      <c r="Y120" s="32">
        <f t="shared" si="21"/>
        <v>0</v>
      </c>
      <c r="Z120" s="302">
        <f t="shared" si="13"/>
        <v>0</v>
      </c>
      <c r="AA120" s="302">
        <f t="shared" si="22"/>
        <v>0</v>
      </c>
      <c r="AB120" s="37"/>
      <c r="AE120"/>
      <c r="AF120"/>
      <c r="AG120"/>
      <c r="AH120"/>
      <c r="AI120"/>
      <c r="AJ120"/>
      <c r="AK120"/>
      <c r="AL120"/>
      <c r="AM120"/>
      <c r="AN120"/>
    </row>
    <row r="121" spans="2:55" x14ac:dyDescent="0.2">
      <c r="B121" s="42">
        <v>115</v>
      </c>
      <c r="C121" s="516">
        <f>'ادخال البيانات'!A121</f>
        <v>0</v>
      </c>
      <c r="D121" s="516"/>
      <c r="E121" s="516"/>
      <c r="F121" s="6">
        <f>'ادخال البيانات'!BP121</f>
        <v>0</v>
      </c>
      <c r="G121" s="302">
        <f>'ادخال البيانات'!BS121</f>
        <v>0</v>
      </c>
      <c r="H121" s="437">
        <f>'ادخال البيانات'!W121</f>
        <v>0</v>
      </c>
      <c r="I121" s="19"/>
      <c r="J121" s="3">
        <f t="shared" si="18"/>
        <v>0</v>
      </c>
      <c r="P121">
        <f t="shared" si="12"/>
        <v>0</v>
      </c>
      <c r="Q121" s="386">
        <f t="shared" si="19"/>
        <v>0</v>
      </c>
      <c r="R121">
        <f>RANK(Q121,$Q:$Q)+COUNTIF($Q$7:Q121,Q121)-1</f>
        <v>115</v>
      </c>
      <c r="T121">
        <f t="shared" si="20"/>
        <v>0</v>
      </c>
      <c r="X121" s="42">
        <v>115</v>
      </c>
      <c r="Y121" s="32">
        <f t="shared" si="21"/>
        <v>0</v>
      </c>
      <c r="Z121" s="302">
        <f t="shared" si="13"/>
        <v>0</v>
      </c>
      <c r="AA121" s="302">
        <f t="shared" si="22"/>
        <v>0</v>
      </c>
      <c r="AB121" s="37"/>
      <c r="AE121"/>
      <c r="AF121"/>
      <c r="AG121"/>
      <c r="AH121"/>
      <c r="AI121"/>
      <c r="AJ121"/>
      <c r="AK121"/>
      <c r="AL121"/>
      <c r="AM121"/>
      <c r="AN121"/>
    </row>
    <row r="122" spans="2:55" x14ac:dyDescent="0.2">
      <c r="B122" s="42">
        <v>116</v>
      </c>
      <c r="C122" s="516">
        <f>'ادخال البيانات'!A122</f>
        <v>0</v>
      </c>
      <c r="D122" s="516"/>
      <c r="E122" s="516"/>
      <c r="F122" s="6">
        <f>'ادخال البيانات'!BP122</f>
        <v>0</v>
      </c>
      <c r="G122" s="302">
        <f>'ادخال البيانات'!BS122</f>
        <v>0</v>
      </c>
      <c r="H122" s="437">
        <f>'ادخال البيانات'!W122</f>
        <v>0</v>
      </c>
      <c r="I122" s="19"/>
      <c r="J122" s="3">
        <f t="shared" si="18"/>
        <v>0</v>
      </c>
      <c r="P122">
        <f t="shared" si="12"/>
        <v>0</v>
      </c>
      <c r="Q122" s="386">
        <f t="shared" si="19"/>
        <v>0</v>
      </c>
      <c r="R122">
        <f>RANK(Q122,$Q:$Q)+COUNTIF($Q$7:Q122,Q122)-1</f>
        <v>116</v>
      </c>
      <c r="T122">
        <f t="shared" si="20"/>
        <v>0</v>
      </c>
      <c r="X122" s="42">
        <v>116</v>
      </c>
      <c r="Y122" s="32">
        <f t="shared" si="21"/>
        <v>0</v>
      </c>
      <c r="Z122" s="302">
        <f t="shared" si="13"/>
        <v>0</v>
      </c>
      <c r="AA122" s="302">
        <f t="shared" si="22"/>
        <v>0</v>
      </c>
      <c r="AB122" s="37"/>
      <c r="AE122"/>
      <c r="AF122"/>
      <c r="AG122"/>
      <c r="AH122"/>
      <c r="AI122"/>
      <c r="AJ122"/>
      <c r="AK122"/>
      <c r="AL122"/>
      <c r="AM122"/>
      <c r="AN122"/>
    </row>
    <row r="123" spans="2:55" x14ac:dyDescent="0.2">
      <c r="B123" s="42">
        <v>117</v>
      </c>
      <c r="C123" s="516">
        <f>'ادخال البيانات'!A123</f>
        <v>0</v>
      </c>
      <c r="D123" s="516"/>
      <c r="E123" s="516"/>
      <c r="F123" s="6">
        <f>'ادخال البيانات'!BP123</f>
        <v>0</v>
      </c>
      <c r="G123" s="302">
        <f>'ادخال البيانات'!BS123</f>
        <v>0</v>
      </c>
      <c r="H123" s="437">
        <f>'ادخال البيانات'!W123</f>
        <v>0</v>
      </c>
      <c r="I123" s="19"/>
      <c r="J123" s="3">
        <f t="shared" si="18"/>
        <v>0</v>
      </c>
      <c r="P123">
        <f t="shared" si="12"/>
        <v>0</v>
      </c>
      <c r="Q123" s="386">
        <f t="shared" si="19"/>
        <v>0</v>
      </c>
      <c r="R123">
        <f>RANK(Q123,$Q:$Q)+COUNTIF($Q$7:Q123,Q123)-1</f>
        <v>117</v>
      </c>
      <c r="T123">
        <f t="shared" si="20"/>
        <v>0</v>
      </c>
      <c r="X123" s="42">
        <v>117</v>
      </c>
      <c r="Y123" s="32">
        <f t="shared" si="21"/>
        <v>0</v>
      </c>
      <c r="Z123" s="302">
        <f t="shared" si="13"/>
        <v>0</v>
      </c>
      <c r="AA123" s="302">
        <f t="shared" si="22"/>
        <v>0</v>
      </c>
      <c r="AB123" s="37"/>
      <c r="AE123"/>
      <c r="AF123"/>
      <c r="AG123"/>
      <c r="AH123"/>
      <c r="AI123"/>
      <c r="AJ123"/>
      <c r="AK123"/>
      <c r="AL123"/>
      <c r="AM123"/>
      <c r="AN123"/>
    </row>
    <row r="124" spans="2:55" x14ac:dyDescent="0.2">
      <c r="B124" s="42">
        <v>118</v>
      </c>
      <c r="C124" s="516">
        <f>'ادخال البيانات'!A124</f>
        <v>0</v>
      </c>
      <c r="D124" s="516"/>
      <c r="E124" s="516"/>
      <c r="F124" s="6">
        <f>'ادخال البيانات'!BP124</f>
        <v>0</v>
      </c>
      <c r="G124" s="302">
        <f>'ادخال البيانات'!BS124</f>
        <v>0</v>
      </c>
      <c r="H124" s="437">
        <f>'ادخال البيانات'!W124</f>
        <v>0</v>
      </c>
      <c r="I124" s="19"/>
      <c r="J124" s="3">
        <f t="shared" si="18"/>
        <v>0</v>
      </c>
      <c r="P124">
        <f t="shared" si="12"/>
        <v>0</v>
      </c>
      <c r="Q124" s="386">
        <f t="shared" si="19"/>
        <v>0</v>
      </c>
      <c r="R124">
        <f>RANK(Q124,$Q:$Q)+COUNTIF($Q$7:Q124,Q124)-1</f>
        <v>118</v>
      </c>
      <c r="T124">
        <f t="shared" si="20"/>
        <v>0</v>
      </c>
      <c r="X124" s="42">
        <v>118</v>
      </c>
      <c r="Y124" s="32">
        <f t="shared" si="21"/>
        <v>0</v>
      </c>
      <c r="Z124" s="302">
        <f t="shared" si="13"/>
        <v>0</v>
      </c>
      <c r="AA124" s="302">
        <f t="shared" si="22"/>
        <v>0</v>
      </c>
      <c r="AB124" s="37"/>
      <c r="AE124"/>
      <c r="AF124"/>
      <c r="AG124"/>
      <c r="AH124"/>
      <c r="AI124"/>
      <c r="AJ124"/>
      <c r="AK124"/>
      <c r="AL124"/>
      <c r="AM124"/>
      <c r="AN124"/>
    </row>
    <row r="125" spans="2:55" x14ac:dyDescent="0.2">
      <c r="B125" s="42">
        <v>119</v>
      </c>
      <c r="C125" s="516">
        <f>'ادخال البيانات'!A125</f>
        <v>0</v>
      </c>
      <c r="D125" s="516"/>
      <c r="E125" s="516"/>
      <c r="F125" s="6">
        <f>'ادخال البيانات'!BP125</f>
        <v>0</v>
      </c>
      <c r="G125" s="302">
        <f>'ادخال البيانات'!BS125</f>
        <v>0</v>
      </c>
      <c r="H125" s="437">
        <f>'ادخال البيانات'!W125</f>
        <v>0</v>
      </c>
      <c r="I125" s="19"/>
      <c r="J125" s="3">
        <f t="shared" si="18"/>
        <v>0</v>
      </c>
      <c r="P125">
        <f t="shared" si="12"/>
        <v>0</v>
      </c>
      <c r="Q125" s="386">
        <f t="shared" si="19"/>
        <v>0</v>
      </c>
      <c r="R125">
        <f>RANK(Q125,$Q:$Q)+COUNTIF($Q$7:Q125,Q125)-1</f>
        <v>119</v>
      </c>
      <c r="T125">
        <f t="shared" si="20"/>
        <v>0</v>
      </c>
      <c r="X125" s="42">
        <v>119</v>
      </c>
      <c r="Y125" s="32">
        <f t="shared" si="21"/>
        <v>0</v>
      </c>
      <c r="Z125" s="302">
        <f t="shared" si="13"/>
        <v>0</v>
      </c>
      <c r="AA125" s="302">
        <f t="shared" si="22"/>
        <v>0</v>
      </c>
      <c r="AB125" s="37"/>
      <c r="AE125"/>
      <c r="AF125"/>
      <c r="AG125"/>
      <c r="AH125"/>
      <c r="AI125"/>
      <c r="AJ125"/>
      <c r="AK125"/>
      <c r="AL125"/>
      <c r="AM125"/>
      <c r="AN125"/>
    </row>
    <row r="126" spans="2:55" x14ac:dyDescent="0.2">
      <c r="B126" s="42">
        <v>120</v>
      </c>
      <c r="C126" s="516">
        <f>'ادخال البيانات'!A126</f>
        <v>0</v>
      </c>
      <c r="D126" s="516"/>
      <c r="E126" s="516"/>
      <c r="F126" s="6">
        <f>'ادخال البيانات'!BP126</f>
        <v>0</v>
      </c>
      <c r="G126" s="302">
        <f>'ادخال البيانات'!BS126</f>
        <v>0</v>
      </c>
      <c r="H126" s="437">
        <f>'ادخال البيانات'!W126</f>
        <v>0</v>
      </c>
      <c r="I126" s="19"/>
      <c r="J126" s="3">
        <f t="shared" si="18"/>
        <v>0</v>
      </c>
      <c r="P126">
        <f t="shared" si="12"/>
        <v>0</v>
      </c>
      <c r="Q126" s="386">
        <f t="shared" si="19"/>
        <v>0</v>
      </c>
      <c r="R126">
        <f>RANK(Q126,$Q:$Q)+COUNTIF($Q$7:Q126,Q126)-1</f>
        <v>120</v>
      </c>
      <c r="T126">
        <f t="shared" si="20"/>
        <v>0</v>
      </c>
      <c r="X126" s="42">
        <v>120</v>
      </c>
      <c r="Y126" s="32">
        <f t="shared" si="21"/>
        <v>0</v>
      </c>
      <c r="Z126" s="302">
        <f t="shared" si="13"/>
        <v>0</v>
      </c>
      <c r="AA126" s="302">
        <f t="shared" si="22"/>
        <v>0</v>
      </c>
      <c r="AB126" s="37"/>
      <c r="AE126"/>
      <c r="AF126"/>
      <c r="AG126"/>
      <c r="AH126"/>
      <c r="AI126"/>
      <c r="AJ126"/>
      <c r="AK126"/>
      <c r="AL126"/>
      <c r="AM126"/>
      <c r="AN126"/>
    </row>
    <row r="127" spans="2:55" x14ac:dyDescent="0.2">
      <c r="B127" s="42">
        <v>121</v>
      </c>
      <c r="C127" s="516">
        <f>'ادخال البيانات'!A127</f>
        <v>0</v>
      </c>
      <c r="D127" s="516"/>
      <c r="E127" s="516"/>
      <c r="F127" s="6">
        <f>'ادخال البيانات'!BP127</f>
        <v>0</v>
      </c>
      <c r="G127" s="302">
        <f>'ادخال البيانات'!BS127</f>
        <v>0</v>
      </c>
      <c r="H127" s="437">
        <f>'ادخال البيانات'!W127</f>
        <v>0</v>
      </c>
      <c r="I127" s="19"/>
      <c r="J127" s="3">
        <f t="shared" si="18"/>
        <v>0</v>
      </c>
      <c r="P127">
        <f t="shared" si="12"/>
        <v>0</v>
      </c>
      <c r="Q127" s="386">
        <f t="shared" si="19"/>
        <v>0</v>
      </c>
      <c r="R127">
        <f>RANK(Q127,$Q:$Q)+COUNTIF($Q$7:Q127,Q127)-1</f>
        <v>121</v>
      </c>
      <c r="T127">
        <f t="shared" si="20"/>
        <v>0</v>
      </c>
      <c r="X127" s="42">
        <v>121</v>
      </c>
      <c r="Y127" s="32">
        <f t="shared" si="21"/>
        <v>0</v>
      </c>
      <c r="Z127" s="302">
        <f t="shared" si="13"/>
        <v>0</v>
      </c>
      <c r="AA127" s="302">
        <f t="shared" si="22"/>
        <v>0</v>
      </c>
      <c r="AB127" s="37"/>
      <c r="AE127"/>
      <c r="AF127"/>
      <c r="AG127"/>
      <c r="AH127"/>
      <c r="AI127"/>
      <c r="AJ127"/>
      <c r="AK127"/>
      <c r="AL127"/>
      <c r="AM127"/>
      <c r="AN127"/>
    </row>
    <row r="128" spans="2:55" x14ac:dyDescent="0.2">
      <c r="B128" s="42">
        <v>122</v>
      </c>
      <c r="C128" s="516">
        <f>'ادخال البيانات'!A128</f>
        <v>0</v>
      </c>
      <c r="D128" s="516"/>
      <c r="E128" s="516"/>
      <c r="F128" s="6">
        <f>'ادخال البيانات'!BP128</f>
        <v>0</v>
      </c>
      <c r="G128" s="302">
        <f>'ادخال البيانات'!BS128</f>
        <v>0</v>
      </c>
      <c r="H128" s="437">
        <f>'ادخال البيانات'!W128</f>
        <v>0</v>
      </c>
      <c r="I128" s="19"/>
      <c r="J128" s="3">
        <f t="shared" si="18"/>
        <v>0</v>
      </c>
      <c r="P128">
        <f t="shared" si="12"/>
        <v>0</v>
      </c>
      <c r="Q128" s="386">
        <f t="shared" si="19"/>
        <v>0</v>
      </c>
      <c r="R128">
        <f>RANK(Q128,$Q:$Q)+COUNTIF($Q$7:Q128,Q128)-1</f>
        <v>122</v>
      </c>
      <c r="T128">
        <f t="shared" si="20"/>
        <v>0</v>
      </c>
      <c r="X128" s="42">
        <v>122</v>
      </c>
      <c r="Y128" s="32">
        <f t="shared" si="21"/>
        <v>0</v>
      </c>
      <c r="Z128" s="302">
        <f t="shared" si="13"/>
        <v>0</v>
      </c>
      <c r="AA128" s="302">
        <f t="shared" si="22"/>
        <v>0</v>
      </c>
      <c r="AB128" s="37"/>
      <c r="AE128"/>
      <c r="AF128"/>
      <c r="AG128"/>
      <c r="AH128"/>
      <c r="AI128"/>
      <c r="AJ128"/>
      <c r="AK128"/>
      <c r="AL128"/>
      <c r="AM128"/>
      <c r="AN128"/>
    </row>
    <row r="129" spans="2:40" x14ac:dyDescent="0.2">
      <c r="B129" s="42">
        <v>123</v>
      </c>
      <c r="C129" s="516">
        <f>'ادخال البيانات'!A129</f>
        <v>0</v>
      </c>
      <c r="D129" s="516"/>
      <c r="E129" s="516"/>
      <c r="F129" s="6">
        <f>'ادخال البيانات'!BP129</f>
        <v>0</v>
      </c>
      <c r="G129" s="302">
        <f>'ادخال البيانات'!BS129</f>
        <v>0</v>
      </c>
      <c r="H129" s="437">
        <f>'ادخال البيانات'!W129</f>
        <v>0</v>
      </c>
      <c r="I129" s="19"/>
      <c r="J129" s="3">
        <f t="shared" si="18"/>
        <v>0</v>
      </c>
      <c r="P129">
        <f t="shared" si="12"/>
        <v>0</v>
      </c>
      <c r="Q129" s="386">
        <f t="shared" si="19"/>
        <v>0</v>
      </c>
      <c r="R129">
        <f>RANK(Q129,$Q:$Q)+COUNTIF($Q$7:Q129,Q129)-1</f>
        <v>123</v>
      </c>
      <c r="T129">
        <f t="shared" si="20"/>
        <v>0</v>
      </c>
      <c r="X129" s="42">
        <v>123</v>
      </c>
      <c r="Y129" s="32">
        <f t="shared" si="21"/>
        <v>0</v>
      </c>
      <c r="Z129" s="302">
        <f t="shared" si="13"/>
        <v>0</v>
      </c>
      <c r="AA129" s="302">
        <f t="shared" si="22"/>
        <v>0</v>
      </c>
      <c r="AB129" s="37"/>
      <c r="AE129"/>
      <c r="AF129"/>
      <c r="AG129"/>
      <c r="AH129"/>
      <c r="AI129"/>
      <c r="AJ129"/>
      <c r="AK129"/>
      <c r="AL129"/>
      <c r="AM129"/>
      <c r="AN129"/>
    </row>
    <row r="130" spans="2:40" x14ac:dyDescent="0.2">
      <c r="B130" s="42">
        <v>124</v>
      </c>
      <c r="C130" s="516">
        <f>'ادخال البيانات'!A130</f>
        <v>0</v>
      </c>
      <c r="D130" s="516"/>
      <c r="E130" s="516"/>
      <c r="F130" s="6">
        <f>'ادخال البيانات'!BP130</f>
        <v>0</v>
      </c>
      <c r="G130" s="302">
        <f>'ادخال البيانات'!BS130</f>
        <v>0</v>
      </c>
      <c r="H130" s="437">
        <f>'ادخال البيانات'!W130</f>
        <v>0</v>
      </c>
      <c r="I130" s="19"/>
      <c r="J130" s="3">
        <f t="shared" si="18"/>
        <v>0</v>
      </c>
      <c r="P130">
        <f t="shared" si="12"/>
        <v>0</v>
      </c>
      <c r="Q130" s="386">
        <f t="shared" si="19"/>
        <v>0</v>
      </c>
      <c r="R130">
        <f>RANK(Q130,$Q:$Q)+COUNTIF($Q$7:Q130,Q130)-1</f>
        <v>124</v>
      </c>
      <c r="T130">
        <f t="shared" si="20"/>
        <v>0</v>
      </c>
      <c r="X130" s="42">
        <v>124</v>
      </c>
      <c r="Y130" s="32">
        <f t="shared" si="21"/>
        <v>0</v>
      </c>
      <c r="Z130" s="302">
        <f t="shared" si="13"/>
        <v>0</v>
      </c>
      <c r="AA130" s="302">
        <f t="shared" si="22"/>
        <v>0</v>
      </c>
      <c r="AB130" s="37"/>
      <c r="AE130"/>
      <c r="AF130"/>
      <c r="AG130"/>
      <c r="AH130"/>
      <c r="AI130"/>
      <c r="AJ130"/>
      <c r="AK130"/>
      <c r="AL130"/>
      <c r="AM130"/>
      <c r="AN130"/>
    </row>
    <row r="131" spans="2:40" x14ac:dyDescent="0.2">
      <c r="B131" s="42">
        <v>125</v>
      </c>
      <c r="C131" s="516">
        <f>'ادخال البيانات'!A131</f>
        <v>0</v>
      </c>
      <c r="D131" s="516"/>
      <c r="E131" s="516"/>
      <c r="F131" s="6">
        <f>'ادخال البيانات'!BP131</f>
        <v>0</v>
      </c>
      <c r="G131" s="302">
        <f>'ادخال البيانات'!BS131</f>
        <v>0</v>
      </c>
      <c r="H131" s="437">
        <f>'ادخال البيانات'!W131</f>
        <v>0</v>
      </c>
      <c r="I131" s="19"/>
      <c r="J131" s="3">
        <f t="shared" si="18"/>
        <v>0</v>
      </c>
      <c r="P131">
        <f t="shared" si="12"/>
        <v>0</v>
      </c>
      <c r="Q131" s="386">
        <f t="shared" si="19"/>
        <v>0</v>
      </c>
      <c r="R131">
        <f>RANK(Q131,$Q:$Q)+COUNTIF($Q$7:Q131,Q131)-1</f>
        <v>125</v>
      </c>
      <c r="T131">
        <f t="shared" si="20"/>
        <v>0</v>
      </c>
      <c r="X131" s="42">
        <v>125</v>
      </c>
      <c r="Y131" s="32">
        <f t="shared" si="21"/>
        <v>0</v>
      </c>
      <c r="Z131" s="302">
        <f t="shared" si="13"/>
        <v>0</v>
      </c>
      <c r="AA131" s="302">
        <f t="shared" si="22"/>
        <v>0</v>
      </c>
      <c r="AB131" s="37"/>
      <c r="AE131"/>
      <c r="AF131"/>
      <c r="AG131"/>
      <c r="AH131"/>
      <c r="AI131"/>
      <c r="AJ131"/>
      <c r="AK131"/>
      <c r="AL131"/>
      <c r="AM131"/>
      <c r="AN131"/>
    </row>
    <row r="132" spans="2:40" x14ac:dyDescent="0.2">
      <c r="B132" s="42">
        <v>126</v>
      </c>
      <c r="C132" s="516">
        <f>'ادخال البيانات'!A132</f>
        <v>0</v>
      </c>
      <c r="D132" s="516"/>
      <c r="E132" s="516"/>
      <c r="F132" s="6">
        <f>'ادخال البيانات'!BP132</f>
        <v>0</v>
      </c>
      <c r="G132" s="302">
        <f>'ادخال البيانات'!BS132</f>
        <v>0</v>
      </c>
      <c r="H132" s="437">
        <f>'ادخال البيانات'!W132</f>
        <v>0</v>
      </c>
      <c r="I132" s="19"/>
      <c r="J132" s="3">
        <f t="shared" si="18"/>
        <v>0</v>
      </c>
      <c r="P132">
        <f t="shared" si="12"/>
        <v>0</v>
      </c>
      <c r="Q132" s="386">
        <f t="shared" si="19"/>
        <v>0</v>
      </c>
      <c r="R132">
        <f>RANK(Q132,$Q:$Q)+COUNTIF($Q$7:Q132,Q132)-1</f>
        <v>126</v>
      </c>
      <c r="T132">
        <f t="shared" si="20"/>
        <v>0</v>
      </c>
      <c r="X132" s="42">
        <v>126</v>
      </c>
      <c r="Y132" s="32">
        <f t="shared" si="21"/>
        <v>0</v>
      </c>
      <c r="Z132" s="302">
        <f t="shared" si="13"/>
        <v>0</v>
      </c>
      <c r="AA132" s="302">
        <f t="shared" si="22"/>
        <v>0</v>
      </c>
      <c r="AB132" s="37"/>
      <c r="AE132"/>
      <c r="AF132"/>
      <c r="AG132"/>
      <c r="AH132"/>
      <c r="AI132"/>
      <c r="AJ132"/>
      <c r="AK132"/>
      <c r="AL132"/>
      <c r="AM132"/>
      <c r="AN132"/>
    </row>
    <row r="133" spans="2:40" x14ac:dyDescent="0.2">
      <c r="B133" s="42">
        <v>127</v>
      </c>
      <c r="C133" s="516">
        <f>'ادخال البيانات'!A133</f>
        <v>0</v>
      </c>
      <c r="D133" s="516"/>
      <c r="E133" s="516"/>
      <c r="F133" s="6">
        <f>'ادخال البيانات'!BP133</f>
        <v>0</v>
      </c>
      <c r="G133" s="302">
        <f>'ادخال البيانات'!BS133</f>
        <v>0</v>
      </c>
      <c r="H133" s="437">
        <f>'ادخال البيانات'!W133</f>
        <v>0</v>
      </c>
      <c r="I133" s="19"/>
      <c r="J133" s="3">
        <f t="shared" si="18"/>
        <v>0</v>
      </c>
      <c r="P133">
        <f t="shared" si="12"/>
        <v>0</v>
      </c>
      <c r="Q133" s="386">
        <f t="shared" si="19"/>
        <v>0</v>
      </c>
      <c r="R133">
        <f>RANK(Q133,$Q:$Q)+COUNTIF($Q$7:Q133,Q133)-1</f>
        <v>127</v>
      </c>
      <c r="T133">
        <f t="shared" si="20"/>
        <v>0</v>
      </c>
      <c r="X133" s="42">
        <v>127</v>
      </c>
      <c r="Y133" s="32">
        <f t="shared" si="21"/>
        <v>0</v>
      </c>
      <c r="Z133" s="302">
        <f t="shared" si="13"/>
        <v>0</v>
      </c>
      <c r="AA133" s="302">
        <f t="shared" si="22"/>
        <v>0</v>
      </c>
      <c r="AB133" s="37"/>
      <c r="AE133"/>
      <c r="AF133"/>
      <c r="AG133"/>
      <c r="AH133"/>
      <c r="AI133"/>
      <c r="AJ133"/>
      <c r="AK133"/>
      <c r="AL133"/>
      <c r="AM133"/>
      <c r="AN133"/>
    </row>
    <row r="134" spans="2:40" x14ac:dyDescent="0.2">
      <c r="B134" s="42">
        <v>128</v>
      </c>
      <c r="C134" s="516">
        <f>'ادخال البيانات'!A134</f>
        <v>0</v>
      </c>
      <c r="D134" s="516"/>
      <c r="E134" s="516"/>
      <c r="F134" s="6">
        <f>'ادخال البيانات'!BP134</f>
        <v>0</v>
      </c>
      <c r="G134" s="302">
        <f>'ادخال البيانات'!BS134</f>
        <v>0</v>
      </c>
      <c r="H134" s="437">
        <f>'ادخال البيانات'!W134</f>
        <v>0</v>
      </c>
      <c r="I134" s="19"/>
      <c r="J134" s="3">
        <f t="shared" si="18"/>
        <v>0</v>
      </c>
      <c r="P134">
        <f t="shared" si="12"/>
        <v>0</v>
      </c>
      <c r="Q134" s="386">
        <f t="shared" si="19"/>
        <v>0</v>
      </c>
      <c r="R134">
        <f>RANK(Q134,$Q:$Q)+COUNTIF($Q$7:Q134,Q134)-1</f>
        <v>128</v>
      </c>
      <c r="T134">
        <f t="shared" si="20"/>
        <v>0</v>
      </c>
      <c r="X134" s="42">
        <v>128</v>
      </c>
      <c r="Y134" s="32">
        <f t="shared" si="21"/>
        <v>0</v>
      </c>
      <c r="Z134" s="302">
        <f t="shared" si="13"/>
        <v>0</v>
      </c>
      <c r="AA134" s="302">
        <f t="shared" si="22"/>
        <v>0</v>
      </c>
      <c r="AB134" s="37"/>
      <c r="AE134"/>
      <c r="AF134"/>
      <c r="AG134"/>
      <c r="AH134"/>
      <c r="AI134"/>
      <c r="AJ134"/>
      <c r="AK134"/>
      <c r="AL134"/>
      <c r="AM134"/>
      <c r="AN134"/>
    </row>
    <row r="135" spans="2:40" x14ac:dyDescent="0.2">
      <c r="B135" s="42">
        <v>129</v>
      </c>
      <c r="C135" s="516">
        <f>'ادخال البيانات'!A135</f>
        <v>0</v>
      </c>
      <c r="D135" s="516"/>
      <c r="E135" s="516"/>
      <c r="F135" s="6">
        <f>'ادخال البيانات'!BP135</f>
        <v>0</v>
      </c>
      <c r="G135" s="302">
        <f>'ادخال البيانات'!BS135</f>
        <v>0</v>
      </c>
      <c r="H135" s="437">
        <f>'ادخال البيانات'!W135</f>
        <v>0</v>
      </c>
      <c r="I135" s="19"/>
      <c r="J135" s="3">
        <f t="shared" si="18"/>
        <v>0</v>
      </c>
      <c r="P135">
        <f t="shared" ref="P135:P198" si="23">C135</f>
        <v>0</v>
      </c>
      <c r="Q135" s="386">
        <f t="shared" si="19"/>
        <v>0</v>
      </c>
      <c r="R135">
        <f>RANK(Q135,$Q:$Q)+COUNTIF($Q$7:Q135,Q135)-1</f>
        <v>129</v>
      </c>
      <c r="T135">
        <f t="shared" si="20"/>
        <v>0</v>
      </c>
      <c r="X135" s="42">
        <v>129</v>
      </c>
      <c r="Y135" s="32">
        <f t="shared" si="21"/>
        <v>0</v>
      </c>
      <c r="Z135" s="302">
        <f t="shared" ref="Z135:Z198" si="24">INDEX($Q$7:$Q$450,MATCH(X135,$R$7:$R$450,0))</f>
        <v>0</v>
      </c>
      <c r="AA135" s="302">
        <f t="shared" si="22"/>
        <v>0</v>
      </c>
      <c r="AB135" s="37"/>
      <c r="AE135"/>
      <c r="AF135"/>
      <c r="AG135"/>
      <c r="AH135"/>
      <c r="AI135"/>
      <c r="AJ135"/>
      <c r="AK135"/>
      <c r="AL135"/>
      <c r="AM135"/>
      <c r="AN135"/>
    </row>
    <row r="136" spans="2:40" x14ac:dyDescent="0.2">
      <c r="B136" s="42">
        <v>130</v>
      </c>
      <c r="C136" s="516">
        <f>'ادخال البيانات'!A136</f>
        <v>0</v>
      </c>
      <c r="D136" s="516"/>
      <c r="E136" s="516"/>
      <c r="F136" s="6">
        <f>'ادخال البيانات'!BP136</f>
        <v>0</v>
      </c>
      <c r="G136" s="302">
        <f>'ادخال البيانات'!BS136</f>
        <v>0</v>
      </c>
      <c r="H136" s="437">
        <f>'ادخال البيانات'!W136</f>
        <v>0</v>
      </c>
      <c r="I136" s="19"/>
      <c r="J136" s="3">
        <f t="shared" ref="J136:J199" si="25">G136</f>
        <v>0</v>
      </c>
      <c r="P136">
        <f t="shared" si="23"/>
        <v>0</v>
      </c>
      <c r="Q136" s="386">
        <f t="shared" ref="Q136:Q199" si="26">G136</f>
        <v>0</v>
      </c>
      <c r="R136">
        <f>RANK(Q136,$Q:$Q)+COUNTIF($Q$7:Q136,Q136)-1</f>
        <v>130</v>
      </c>
      <c r="T136">
        <f t="shared" ref="T136:T199" si="27">H136</f>
        <v>0</v>
      </c>
      <c r="X136" s="42">
        <v>130</v>
      </c>
      <c r="Y136" s="32">
        <f t="shared" ref="Y136:Y199" si="28">INDEX($P$7:$P$450,MATCH(X136,$R$7:$R$450,0))</f>
        <v>0</v>
      </c>
      <c r="Z136" s="302">
        <f t="shared" si="24"/>
        <v>0</v>
      </c>
      <c r="AA136" s="302">
        <f t="shared" ref="AA136:AA199" si="29">INDEX($T$7:$T$450,MATCH(Y136,$P$7:$P$450,0))</f>
        <v>0</v>
      </c>
      <c r="AB136" s="37"/>
      <c r="AE136"/>
      <c r="AF136"/>
      <c r="AG136"/>
      <c r="AH136"/>
      <c r="AI136"/>
      <c r="AJ136"/>
      <c r="AK136"/>
      <c r="AL136"/>
      <c r="AM136"/>
      <c r="AN136"/>
    </row>
    <row r="137" spans="2:40" x14ac:dyDescent="0.2">
      <c r="B137" s="42">
        <v>131</v>
      </c>
      <c r="C137" s="516">
        <f>'ادخال البيانات'!A137</f>
        <v>0</v>
      </c>
      <c r="D137" s="516"/>
      <c r="E137" s="516"/>
      <c r="F137" s="6">
        <f>'ادخال البيانات'!BP137</f>
        <v>0</v>
      </c>
      <c r="G137" s="302">
        <f>'ادخال البيانات'!BS137</f>
        <v>0</v>
      </c>
      <c r="H137" s="437">
        <f>'ادخال البيانات'!W137</f>
        <v>0</v>
      </c>
      <c r="I137" s="19"/>
      <c r="J137" s="3">
        <f t="shared" si="25"/>
        <v>0</v>
      </c>
      <c r="P137">
        <f t="shared" si="23"/>
        <v>0</v>
      </c>
      <c r="Q137" s="386">
        <f t="shared" si="26"/>
        <v>0</v>
      </c>
      <c r="R137">
        <f>RANK(Q137,$Q:$Q)+COUNTIF($Q$7:Q137,Q137)-1</f>
        <v>131</v>
      </c>
      <c r="T137">
        <f t="shared" si="27"/>
        <v>0</v>
      </c>
      <c r="X137" s="42">
        <v>131</v>
      </c>
      <c r="Y137" s="32">
        <f t="shared" si="28"/>
        <v>0</v>
      </c>
      <c r="Z137" s="302">
        <f t="shared" si="24"/>
        <v>0</v>
      </c>
      <c r="AA137" s="302">
        <f t="shared" si="29"/>
        <v>0</v>
      </c>
      <c r="AB137" s="37"/>
      <c r="AE137"/>
      <c r="AF137"/>
      <c r="AG137"/>
      <c r="AH137"/>
      <c r="AI137"/>
      <c r="AJ137"/>
      <c r="AK137"/>
      <c r="AL137"/>
      <c r="AM137"/>
      <c r="AN137"/>
    </row>
    <row r="138" spans="2:40" x14ac:dyDescent="0.2">
      <c r="B138" s="42">
        <v>132</v>
      </c>
      <c r="C138" s="516">
        <f>'ادخال البيانات'!A138</f>
        <v>0</v>
      </c>
      <c r="D138" s="516"/>
      <c r="E138" s="516"/>
      <c r="F138" s="6">
        <f>'ادخال البيانات'!BP138</f>
        <v>0</v>
      </c>
      <c r="G138" s="302">
        <f>'ادخال البيانات'!BS138</f>
        <v>0</v>
      </c>
      <c r="H138" s="437">
        <f>'ادخال البيانات'!W138</f>
        <v>0</v>
      </c>
      <c r="I138" s="19"/>
      <c r="J138" s="3">
        <f t="shared" si="25"/>
        <v>0</v>
      </c>
      <c r="P138">
        <f t="shared" si="23"/>
        <v>0</v>
      </c>
      <c r="Q138" s="386">
        <f t="shared" si="26"/>
        <v>0</v>
      </c>
      <c r="R138">
        <f>RANK(Q138,$Q:$Q)+COUNTIF($Q$7:Q138,Q138)-1</f>
        <v>132</v>
      </c>
      <c r="T138">
        <f t="shared" si="27"/>
        <v>0</v>
      </c>
      <c r="X138" s="42">
        <v>132</v>
      </c>
      <c r="Y138" s="32">
        <f t="shared" si="28"/>
        <v>0</v>
      </c>
      <c r="Z138" s="302">
        <f t="shared" si="24"/>
        <v>0</v>
      </c>
      <c r="AA138" s="302">
        <f t="shared" si="29"/>
        <v>0</v>
      </c>
      <c r="AB138" s="37"/>
      <c r="AE138"/>
      <c r="AF138"/>
      <c r="AG138"/>
      <c r="AH138"/>
      <c r="AI138"/>
      <c r="AJ138"/>
      <c r="AK138"/>
      <c r="AL138"/>
      <c r="AM138"/>
      <c r="AN138"/>
    </row>
    <row r="139" spans="2:40" x14ac:dyDescent="0.2">
      <c r="B139" s="42">
        <v>133</v>
      </c>
      <c r="C139" s="516">
        <f>'ادخال البيانات'!A139</f>
        <v>0</v>
      </c>
      <c r="D139" s="516"/>
      <c r="E139" s="516"/>
      <c r="F139" s="6">
        <f>'ادخال البيانات'!BP139</f>
        <v>0</v>
      </c>
      <c r="G139" s="302">
        <f>'ادخال البيانات'!BS139</f>
        <v>0</v>
      </c>
      <c r="H139" s="437">
        <f>'ادخال البيانات'!W139</f>
        <v>0</v>
      </c>
      <c r="I139" s="19"/>
      <c r="J139" s="3">
        <f t="shared" si="25"/>
        <v>0</v>
      </c>
      <c r="P139">
        <f t="shared" si="23"/>
        <v>0</v>
      </c>
      <c r="Q139" s="386">
        <f t="shared" si="26"/>
        <v>0</v>
      </c>
      <c r="R139">
        <f>RANK(Q139,$Q:$Q)+COUNTIF($Q$7:Q139,Q139)-1</f>
        <v>133</v>
      </c>
      <c r="T139">
        <f t="shared" si="27"/>
        <v>0</v>
      </c>
      <c r="X139" s="42">
        <v>133</v>
      </c>
      <c r="Y139" s="32">
        <f t="shared" si="28"/>
        <v>0</v>
      </c>
      <c r="Z139" s="302">
        <f t="shared" si="24"/>
        <v>0</v>
      </c>
      <c r="AA139" s="302">
        <f t="shared" si="29"/>
        <v>0</v>
      </c>
      <c r="AB139" s="37"/>
      <c r="AE139"/>
      <c r="AF139"/>
      <c r="AG139"/>
      <c r="AH139"/>
      <c r="AI139"/>
      <c r="AJ139"/>
      <c r="AK139"/>
      <c r="AL139"/>
      <c r="AM139"/>
      <c r="AN139"/>
    </row>
    <row r="140" spans="2:40" x14ac:dyDescent="0.2">
      <c r="B140" s="42">
        <v>134</v>
      </c>
      <c r="C140" s="516">
        <f>'ادخال البيانات'!A140</f>
        <v>0</v>
      </c>
      <c r="D140" s="516"/>
      <c r="E140" s="516"/>
      <c r="F140" s="6">
        <f>'ادخال البيانات'!BP140</f>
        <v>0</v>
      </c>
      <c r="G140" s="302">
        <f>'ادخال البيانات'!BS140</f>
        <v>0</v>
      </c>
      <c r="H140" s="437">
        <f>'ادخال البيانات'!W140</f>
        <v>0</v>
      </c>
      <c r="I140" s="19"/>
      <c r="J140" s="3">
        <f t="shared" si="25"/>
        <v>0</v>
      </c>
      <c r="P140">
        <f t="shared" si="23"/>
        <v>0</v>
      </c>
      <c r="Q140" s="386">
        <f t="shared" si="26"/>
        <v>0</v>
      </c>
      <c r="R140">
        <f>RANK(Q140,$Q:$Q)+COUNTIF($Q$7:Q140,Q140)-1</f>
        <v>134</v>
      </c>
      <c r="T140">
        <f t="shared" si="27"/>
        <v>0</v>
      </c>
      <c r="X140" s="42">
        <v>134</v>
      </c>
      <c r="Y140" s="32">
        <f t="shared" si="28"/>
        <v>0</v>
      </c>
      <c r="Z140" s="302">
        <f t="shared" si="24"/>
        <v>0</v>
      </c>
      <c r="AA140" s="302">
        <f t="shared" si="29"/>
        <v>0</v>
      </c>
      <c r="AB140" s="37"/>
      <c r="AE140"/>
      <c r="AF140"/>
      <c r="AG140"/>
      <c r="AH140"/>
      <c r="AI140"/>
      <c r="AJ140"/>
      <c r="AK140"/>
      <c r="AL140"/>
      <c r="AM140"/>
      <c r="AN140"/>
    </row>
    <row r="141" spans="2:40" x14ac:dyDescent="0.2">
      <c r="B141" s="42">
        <v>135</v>
      </c>
      <c r="C141" s="516">
        <f>'ادخال البيانات'!A141</f>
        <v>0</v>
      </c>
      <c r="D141" s="516"/>
      <c r="E141" s="516"/>
      <c r="F141" s="6">
        <f>'ادخال البيانات'!BP141</f>
        <v>0</v>
      </c>
      <c r="G141" s="302">
        <f>'ادخال البيانات'!BS141</f>
        <v>0</v>
      </c>
      <c r="H141" s="437">
        <f>'ادخال البيانات'!W141</f>
        <v>0</v>
      </c>
      <c r="I141" s="19"/>
      <c r="J141" s="3">
        <f t="shared" si="25"/>
        <v>0</v>
      </c>
      <c r="P141">
        <f t="shared" si="23"/>
        <v>0</v>
      </c>
      <c r="Q141" s="386">
        <f t="shared" si="26"/>
        <v>0</v>
      </c>
      <c r="R141">
        <f>RANK(Q141,$Q:$Q)+COUNTIF($Q$7:Q141,Q141)-1</f>
        <v>135</v>
      </c>
      <c r="T141">
        <f t="shared" si="27"/>
        <v>0</v>
      </c>
      <c r="X141" s="42">
        <v>135</v>
      </c>
      <c r="Y141" s="32">
        <f t="shared" si="28"/>
        <v>0</v>
      </c>
      <c r="Z141" s="302">
        <f t="shared" si="24"/>
        <v>0</v>
      </c>
      <c r="AA141" s="302">
        <f t="shared" si="29"/>
        <v>0</v>
      </c>
      <c r="AB141" s="37"/>
      <c r="AE141"/>
      <c r="AF141"/>
      <c r="AG141"/>
      <c r="AH141"/>
      <c r="AI141"/>
      <c r="AJ141"/>
      <c r="AK141"/>
      <c r="AL141"/>
      <c r="AM141"/>
      <c r="AN141"/>
    </row>
    <row r="142" spans="2:40" x14ac:dyDescent="0.2">
      <c r="B142" s="42">
        <v>136</v>
      </c>
      <c r="C142" s="516">
        <f>'ادخال البيانات'!A142</f>
        <v>0</v>
      </c>
      <c r="D142" s="516"/>
      <c r="E142" s="516"/>
      <c r="F142" s="6">
        <f>'ادخال البيانات'!BP142</f>
        <v>0</v>
      </c>
      <c r="G142" s="302">
        <f>'ادخال البيانات'!BS142</f>
        <v>0</v>
      </c>
      <c r="H142" s="437">
        <f>'ادخال البيانات'!W142</f>
        <v>0</v>
      </c>
      <c r="I142" s="19"/>
      <c r="J142" s="3">
        <f t="shared" si="25"/>
        <v>0</v>
      </c>
      <c r="P142">
        <f t="shared" si="23"/>
        <v>0</v>
      </c>
      <c r="Q142" s="386">
        <f t="shared" si="26"/>
        <v>0</v>
      </c>
      <c r="R142">
        <f>RANK(Q142,$Q:$Q)+COUNTIF($Q$7:Q142,Q142)-1</f>
        <v>136</v>
      </c>
      <c r="T142">
        <f t="shared" si="27"/>
        <v>0</v>
      </c>
      <c r="X142" s="42">
        <v>136</v>
      </c>
      <c r="Y142" s="32">
        <f t="shared" si="28"/>
        <v>0</v>
      </c>
      <c r="Z142" s="302">
        <f t="shared" si="24"/>
        <v>0</v>
      </c>
      <c r="AA142" s="302">
        <f t="shared" si="29"/>
        <v>0</v>
      </c>
      <c r="AB142" s="37"/>
      <c r="AE142"/>
      <c r="AF142"/>
      <c r="AG142"/>
      <c r="AH142"/>
      <c r="AI142"/>
      <c r="AJ142"/>
      <c r="AK142"/>
      <c r="AL142"/>
      <c r="AM142"/>
      <c r="AN142"/>
    </row>
    <row r="143" spans="2:40" x14ac:dyDescent="0.2">
      <c r="B143" s="42">
        <v>137</v>
      </c>
      <c r="C143" s="516">
        <f>'ادخال البيانات'!A143</f>
        <v>0</v>
      </c>
      <c r="D143" s="516"/>
      <c r="E143" s="516"/>
      <c r="F143" s="6">
        <f>'ادخال البيانات'!BP143</f>
        <v>0</v>
      </c>
      <c r="G143" s="302">
        <f>'ادخال البيانات'!BS143</f>
        <v>0</v>
      </c>
      <c r="H143" s="437">
        <f>'ادخال البيانات'!W143</f>
        <v>0</v>
      </c>
      <c r="I143" s="19"/>
      <c r="J143" s="3">
        <f t="shared" si="25"/>
        <v>0</v>
      </c>
      <c r="P143">
        <f t="shared" si="23"/>
        <v>0</v>
      </c>
      <c r="Q143" s="386">
        <f t="shared" si="26"/>
        <v>0</v>
      </c>
      <c r="R143">
        <f>RANK(Q143,$Q:$Q)+COUNTIF($Q$7:Q143,Q143)-1</f>
        <v>137</v>
      </c>
      <c r="T143">
        <f t="shared" si="27"/>
        <v>0</v>
      </c>
      <c r="X143" s="42">
        <v>137</v>
      </c>
      <c r="Y143" s="32">
        <f t="shared" si="28"/>
        <v>0</v>
      </c>
      <c r="Z143" s="302">
        <f t="shared" si="24"/>
        <v>0</v>
      </c>
      <c r="AA143" s="302">
        <f t="shared" si="29"/>
        <v>0</v>
      </c>
      <c r="AB143" s="37"/>
      <c r="AE143"/>
      <c r="AF143"/>
      <c r="AG143"/>
      <c r="AH143"/>
      <c r="AI143"/>
      <c r="AJ143"/>
      <c r="AK143"/>
      <c r="AL143"/>
      <c r="AM143"/>
      <c r="AN143"/>
    </row>
    <row r="144" spans="2:40" x14ac:dyDescent="0.2">
      <c r="B144" s="42">
        <v>138</v>
      </c>
      <c r="C144" s="516">
        <f>'ادخال البيانات'!A144</f>
        <v>0</v>
      </c>
      <c r="D144" s="516"/>
      <c r="E144" s="516"/>
      <c r="F144" s="6">
        <f>'ادخال البيانات'!BP144</f>
        <v>0</v>
      </c>
      <c r="G144" s="302">
        <f>'ادخال البيانات'!BS144</f>
        <v>0</v>
      </c>
      <c r="H144" s="437">
        <f>'ادخال البيانات'!W144</f>
        <v>0</v>
      </c>
      <c r="I144" s="19"/>
      <c r="J144" s="3">
        <f t="shared" si="25"/>
        <v>0</v>
      </c>
      <c r="P144">
        <f t="shared" si="23"/>
        <v>0</v>
      </c>
      <c r="Q144" s="386">
        <f t="shared" si="26"/>
        <v>0</v>
      </c>
      <c r="R144">
        <f>RANK(Q144,$Q:$Q)+COUNTIF($Q$7:Q144,Q144)-1</f>
        <v>138</v>
      </c>
      <c r="T144">
        <f t="shared" si="27"/>
        <v>0</v>
      </c>
      <c r="X144" s="42">
        <v>138</v>
      </c>
      <c r="Y144" s="32">
        <f t="shared" si="28"/>
        <v>0</v>
      </c>
      <c r="Z144" s="302">
        <f t="shared" si="24"/>
        <v>0</v>
      </c>
      <c r="AA144" s="302">
        <f t="shared" si="29"/>
        <v>0</v>
      </c>
      <c r="AB144" s="37"/>
      <c r="AE144"/>
      <c r="AF144"/>
      <c r="AG144"/>
      <c r="AH144"/>
      <c r="AI144"/>
      <c r="AJ144"/>
      <c r="AK144"/>
      <c r="AL144"/>
      <c r="AM144"/>
      <c r="AN144"/>
    </row>
    <row r="145" spans="2:40" x14ac:dyDescent="0.2">
      <c r="B145" s="42">
        <v>139</v>
      </c>
      <c r="C145" s="516">
        <f>'ادخال البيانات'!A145</f>
        <v>0</v>
      </c>
      <c r="D145" s="516"/>
      <c r="E145" s="516"/>
      <c r="F145" s="6">
        <f>'ادخال البيانات'!BP145</f>
        <v>0</v>
      </c>
      <c r="G145" s="302">
        <f>'ادخال البيانات'!BS145</f>
        <v>0</v>
      </c>
      <c r="H145" s="437">
        <f>'ادخال البيانات'!W145</f>
        <v>0</v>
      </c>
      <c r="I145" s="19"/>
      <c r="J145" s="3">
        <f t="shared" si="25"/>
        <v>0</v>
      </c>
      <c r="P145">
        <f t="shared" si="23"/>
        <v>0</v>
      </c>
      <c r="Q145" s="386">
        <f t="shared" si="26"/>
        <v>0</v>
      </c>
      <c r="R145">
        <f>RANK(Q145,$Q:$Q)+COUNTIF($Q$7:Q145,Q145)-1</f>
        <v>139</v>
      </c>
      <c r="T145">
        <f t="shared" si="27"/>
        <v>0</v>
      </c>
      <c r="X145" s="42">
        <v>139</v>
      </c>
      <c r="Y145" s="32">
        <f t="shared" si="28"/>
        <v>0</v>
      </c>
      <c r="Z145" s="302">
        <f t="shared" si="24"/>
        <v>0</v>
      </c>
      <c r="AA145" s="302">
        <f t="shared" si="29"/>
        <v>0</v>
      </c>
      <c r="AB145" s="37"/>
      <c r="AE145"/>
      <c r="AF145"/>
      <c r="AG145"/>
      <c r="AH145"/>
      <c r="AI145"/>
      <c r="AJ145"/>
      <c r="AK145"/>
      <c r="AL145"/>
      <c r="AM145"/>
      <c r="AN145"/>
    </row>
    <row r="146" spans="2:40" x14ac:dyDescent="0.2">
      <c r="B146" s="42">
        <v>140</v>
      </c>
      <c r="C146" s="516">
        <f>'ادخال البيانات'!A146</f>
        <v>0</v>
      </c>
      <c r="D146" s="516"/>
      <c r="E146" s="516"/>
      <c r="F146" s="6">
        <f>'ادخال البيانات'!BP146</f>
        <v>0</v>
      </c>
      <c r="G146" s="302">
        <f>'ادخال البيانات'!BS146</f>
        <v>0</v>
      </c>
      <c r="H146" s="437">
        <f>'ادخال البيانات'!W146</f>
        <v>0</v>
      </c>
      <c r="I146" s="19"/>
      <c r="J146" s="3">
        <f t="shared" si="25"/>
        <v>0</v>
      </c>
      <c r="P146">
        <f t="shared" si="23"/>
        <v>0</v>
      </c>
      <c r="Q146" s="386">
        <f t="shared" si="26"/>
        <v>0</v>
      </c>
      <c r="R146">
        <f>RANK(Q146,$Q:$Q)+COUNTIF($Q$7:Q146,Q146)-1</f>
        <v>140</v>
      </c>
      <c r="T146">
        <f t="shared" si="27"/>
        <v>0</v>
      </c>
      <c r="X146" s="42">
        <v>140</v>
      </c>
      <c r="Y146" s="32">
        <f t="shared" si="28"/>
        <v>0</v>
      </c>
      <c r="Z146" s="302">
        <f t="shared" si="24"/>
        <v>0</v>
      </c>
      <c r="AA146" s="302">
        <f t="shared" si="29"/>
        <v>0</v>
      </c>
      <c r="AB146" s="37"/>
      <c r="AE146"/>
      <c r="AF146"/>
      <c r="AG146"/>
      <c r="AH146"/>
      <c r="AI146"/>
      <c r="AJ146"/>
      <c r="AK146"/>
      <c r="AL146"/>
      <c r="AM146"/>
      <c r="AN146"/>
    </row>
    <row r="147" spans="2:40" x14ac:dyDescent="0.2">
      <c r="B147" s="42">
        <v>141</v>
      </c>
      <c r="C147" s="516">
        <f>'ادخال البيانات'!A147</f>
        <v>0</v>
      </c>
      <c r="D147" s="516"/>
      <c r="E147" s="516"/>
      <c r="F147" s="6">
        <f>'ادخال البيانات'!BP147</f>
        <v>0</v>
      </c>
      <c r="G147" s="302">
        <f>'ادخال البيانات'!BS147</f>
        <v>0</v>
      </c>
      <c r="H147" s="437">
        <f>'ادخال البيانات'!W147</f>
        <v>0</v>
      </c>
      <c r="I147" s="19"/>
      <c r="J147" s="3">
        <f t="shared" si="25"/>
        <v>0</v>
      </c>
      <c r="P147">
        <f t="shared" si="23"/>
        <v>0</v>
      </c>
      <c r="Q147" s="386">
        <f t="shared" si="26"/>
        <v>0</v>
      </c>
      <c r="R147">
        <f>RANK(Q147,$Q:$Q)+COUNTIF($Q$7:Q147,Q147)-1</f>
        <v>141</v>
      </c>
      <c r="T147">
        <f t="shared" si="27"/>
        <v>0</v>
      </c>
      <c r="X147" s="42">
        <v>141</v>
      </c>
      <c r="Y147" s="32">
        <f t="shared" si="28"/>
        <v>0</v>
      </c>
      <c r="Z147" s="302">
        <f t="shared" si="24"/>
        <v>0</v>
      </c>
      <c r="AA147" s="302">
        <f t="shared" si="29"/>
        <v>0</v>
      </c>
      <c r="AB147" s="37"/>
      <c r="AE147"/>
      <c r="AF147"/>
      <c r="AG147"/>
      <c r="AH147"/>
      <c r="AI147"/>
      <c r="AJ147"/>
      <c r="AK147"/>
      <c r="AL147"/>
      <c r="AM147"/>
      <c r="AN147"/>
    </row>
    <row r="148" spans="2:40" x14ac:dyDescent="0.2">
      <c r="B148" s="42">
        <v>142</v>
      </c>
      <c r="C148" s="516">
        <f>'ادخال البيانات'!A148</f>
        <v>0</v>
      </c>
      <c r="D148" s="516"/>
      <c r="E148" s="516"/>
      <c r="F148" s="6">
        <f>'ادخال البيانات'!BP148</f>
        <v>0</v>
      </c>
      <c r="G148" s="302">
        <f>'ادخال البيانات'!BS148</f>
        <v>0</v>
      </c>
      <c r="H148" s="437">
        <f>'ادخال البيانات'!W148</f>
        <v>0</v>
      </c>
      <c r="I148" s="19"/>
      <c r="J148" s="3">
        <f t="shared" si="25"/>
        <v>0</v>
      </c>
      <c r="P148">
        <f t="shared" si="23"/>
        <v>0</v>
      </c>
      <c r="Q148" s="386">
        <f t="shared" si="26"/>
        <v>0</v>
      </c>
      <c r="R148">
        <f>RANK(Q148,$Q:$Q)+COUNTIF($Q$7:Q148,Q148)-1</f>
        <v>142</v>
      </c>
      <c r="T148">
        <f t="shared" si="27"/>
        <v>0</v>
      </c>
      <c r="X148" s="42">
        <v>142</v>
      </c>
      <c r="Y148" s="32">
        <f t="shared" si="28"/>
        <v>0</v>
      </c>
      <c r="Z148" s="302">
        <f t="shared" si="24"/>
        <v>0</v>
      </c>
      <c r="AA148" s="302">
        <f t="shared" si="29"/>
        <v>0</v>
      </c>
      <c r="AB148" s="37"/>
      <c r="AE148"/>
      <c r="AF148"/>
      <c r="AG148"/>
      <c r="AH148"/>
      <c r="AI148"/>
      <c r="AJ148"/>
      <c r="AK148"/>
      <c r="AL148"/>
      <c r="AM148"/>
      <c r="AN148"/>
    </row>
    <row r="149" spans="2:40" x14ac:dyDescent="0.2">
      <c r="B149" s="42">
        <v>143</v>
      </c>
      <c r="C149" s="516">
        <f>'ادخال البيانات'!A149</f>
        <v>0</v>
      </c>
      <c r="D149" s="516"/>
      <c r="E149" s="516"/>
      <c r="F149" s="6">
        <f>'ادخال البيانات'!BP149</f>
        <v>0</v>
      </c>
      <c r="G149" s="302">
        <f>'ادخال البيانات'!BS149</f>
        <v>0</v>
      </c>
      <c r="H149" s="437">
        <f>'ادخال البيانات'!W149</f>
        <v>0</v>
      </c>
      <c r="I149" s="19"/>
      <c r="J149" s="3">
        <f t="shared" si="25"/>
        <v>0</v>
      </c>
      <c r="P149">
        <f t="shared" si="23"/>
        <v>0</v>
      </c>
      <c r="Q149" s="386">
        <f t="shared" si="26"/>
        <v>0</v>
      </c>
      <c r="R149">
        <f>RANK(Q149,$Q:$Q)+COUNTIF($Q$7:Q149,Q149)-1</f>
        <v>143</v>
      </c>
      <c r="T149">
        <f t="shared" si="27"/>
        <v>0</v>
      </c>
      <c r="X149" s="42">
        <v>143</v>
      </c>
      <c r="Y149" s="32">
        <f t="shared" si="28"/>
        <v>0</v>
      </c>
      <c r="Z149" s="302">
        <f t="shared" si="24"/>
        <v>0</v>
      </c>
      <c r="AA149" s="302">
        <f t="shared" si="29"/>
        <v>0</v>
      </c>
      <c r="AB149" s="37"/>
      <c r="AE149"/>
      <c r="AF149"/>
      <c r="AG149"/>
      <c r="AH149"/>
      <c r="AI149"/>
      <c r="AJ149"/>
      <c r="AK149"/>
      <c r="AL149"/>
      <c r="AM149"/>
      <c r="AN149"/>
    </row>
    <row r="150" spans="2:40" x14ac:dyDescent="0.2">
      <c r="B150" s="42">
        <v>144</v>
      </c>
      <c r="C150" s="516">
        <f>'ادخال البيانات'!A150</f>
        <v>0</v>
      </c>
      <c r="D150" s="516"/>
      <c r="E150" s="516"/>
      <c r="F150" s="6">
        <f>'ادخال البيانات'!BP150</f>
        <v>0</v>
      </c>
      <c r="G150" s="302">
        <f>'ادخال البيانات'!BS150</f>
        <v>0</v>
      </c>
      <c r="H150" s="437">
        <f>'ادخال البيانات'!W150</f>
        <v>0</v>
      </c>
      <c r="I150" s="19"/>
      <c r="J150" s="3">
        <f t="shared" si="25"/>
        <v>0</v>
      </c>
      <c r="P150">
        <f t="shared" si="23"/>
        <v>0</v>
      </c>
      <c r="Q150" s="386">
        <f t="shared" si="26"/>
        <v>0</v>
      </c>
      <c r="R150">
        <f>RANK(Q150,$Q:$Q)+COUNTIF($Q$7:Q150,Q150)-1</f>
        <v>144</v>
      </c>
      <c r="T150">
        <f t="shared" si="27"/>
        <v>0</v>
      </c>
      <c r="X150" s="42">
        <v>144</v>
      </c>
      <c r="Y150" s="32">
        <f t="shared" si="28"/>
        <v>0</v>
      </c>
      <c r="Z150" s="302">
        <f t="shared" si="24"/>
        <v>0</v>
      </c>
      <c r="AA150" s="302">
        <f t="shared" si="29"/>
        <v>0</v>
      </c>
      <c r="AB150" s="37"/>
      <c r="AE150"/>
      <c r="AF150"/>
      <c r="AG150"/>
      <c r="AH150"/>
      <c r="AI150"/>
      <c r="AJ150"/>
      <c r="AK150"/>
      <c r="AL150"/>
      <c r="AM150"/>
      <c r="AN150"/>
    </row>
    <row r="151" spans="2:40" x14ac:dyDescent="0.2">
      <c r="B151" s="42">
        <v>145</v>
      </c>
      <c r="C151" s="516">
        <f>'ادخال البيانات'!A151</f>
        <v>0</v>
      </c>
      <c r="D151" s="516"/>
      <c r="E151" s="516"/>
      <c r="F151" s="6">
        <f>'ادخال البيانات'!BP151</f>
        <v>0</v>
      </c>
      <c r="G151" s="302">
        <f>'ادخال البيانات'!BS151</f>
        <v>0</v>
      </c>
      <c r="H151" s="437">
        <f>'ادخال البيانات'!W151</f>
        <v>0</v>
      </c>
      <c r="I151" s="19"/>
      <c r="J151" s="3">
        <f t="shared" si="25"/>
        <v>0</v>
      </c>
      <c r="P151">
        <f t="shared" si="23"/>
        <v>0</v>
      </c>
      <c r="Q151" s="386">
        <f t="shared" si="26"/>
        <v>0</v>
      </c>
      <c r="R151">
        <f>RANK(Q151,$Q:$Q)+COUNTIF($Q$7:Q151,Q151)-1</f>
        <v>145</v>
      </c>
      <c r="T151">
        <f t="shared" si="27"/>
        <v>0</v>
      </c>
      <c r="X151" s="42">
        <v>145</v>
      </c>
      <c r="Y151" s="32">
        <f t="shared" si="28"/>
        <v>0</v>
      </c>
      <c r="Z151" s="302">
        <f t="shared" si="24"/>
        <v>0</v>
      </c>
      <c r="AA151" s="302">
        <f t="shared" si="29"/>
        <v>0</v>
      </c>
      <c r="AB151" s="37"/>
      <c r="AE151"/>
      <c r="AF151"/>
      <c r="AG151"/>
      <c r="AH151"/>
      <c r="AI151"/>
      <c r="AJ151"/>
      <c r="AK151"/>
      <c r="AL151"/>
      <c r="AM151"/>
      <c r="AN151"/>
    </row>
    <row r="152" spans="2:40" x14ac:dyDescent="0.2">
      <c r="B152" s="42">
        <v>146</v>
      </c>
      <c r="C152" s="516">
        <f>'ادخال البيانات'!A152</f>
        <v>0</v>
      </c>
      <c r="D152" s="516"/>
      <c r="E152" s="516"/>
      <c r="F152" s="6">
        <f>'ادخال البيانات'!BP152</f>
        <v>0</v>
      </c>
      <c r="G152" s="302">
        <f>'ادخال البيانات'!BS152</f>
        <v>0</v>
      </c>
      <c r="H152" s="437">
        <f>'ادخال البيانات'!W152</f>
        <v>0</v>
      </c>
      <c r="I152" s="19"/>
      <c r="J152" s="3">
        <f t="shared" si="25"/>
        <v>0</v>
      </c>
      <c r="P152">
        <f t="shared" si="23"/>
        <v>0</v>
      </c>
      <c r="Q152" s="386">
        <f t="shared" si="26"/>
        <v>0</v>
      </c>
      <c r="R152">
        <f>RANK(Q152,$Q:$Q)+COUNTIF($Q$7:Q152,Q152)-1</f>
        <v>146</v>
      </c>
      <c r="T152">
        <f t="shared" si="27"/>
        <v>0</v>
      </c>
      <c r="X152" s="42">
        <v>146</v>
      </c>
      <c r="Y152" s="32">
        <f t="shared" si="28"/>
        <v>0</v>
      </c>
      <c r="Z152" s="302">
        <f t="shared" si="24"/>
        <v>0</v>
      </c>
      <c r="AA152" s="302">
        <f t="shared" si="29"/>
        <v>0</v>
      </c>
      <c r="AB152" s="37"/>
      <c r="AE152"/>
      <c r="AF152"/>
      <c r="AG152"/>
      <c r="AH152"/>
      <c r="AI152"/>
      <c r="AJ152"/>
      <c r="AK152"/>
      <c r="AL152"/>
      <c r="AM152"/>
      <c r="AN152"/>
    </row>
    <row r="153" spans="2:40" x14ac:dyDescent="0.2">
      <c r="B153" s="42">
        <v>147</v>
      </c>
      <c r="C153" s="516">
        <f>'ادخال البيانات'!A153</f>
        <v>0</v>
      </c>
      <c r="D153" s="516"/>
      <c r="E153" s="516"/>
      <c r="F153" s="6">
        <f>'ادخال البيانات'!BP153</f>
        <v>0</v>
      </c>
      <c r="G153" s="302">
        <f>'ادخال البيانات'!BS153</f>
        <v>0</v>
      </c>
      <c r="H153" s="437">
        <f>'ادخال البيانات'!W153</f>
        <v>0</v>
      </c>
      <c r="I153" s="19"/>
      <c r="J153" s="3">
        <f t="shared" si="25"/>
        <v>0</v>
      </c>
      <c r="P153">
        <f t="shared" si="23"/>
        <v>0</v>
      </c>
      <c r="Q153" s="386">
        <f t="shared" si="26"/>
        <v>0</v>
      </c>
      <c r="R153">
        <f>RANK(Q153,$Q:$Q)+COUNTIF($Q$7:Q153,Q153)-1</f>
        <v>147</v>
      </c>
      <c r="T153">
        <f t="shared" si="27"/>
        <v>0</v>
      </c>
      <c r="X153" s="42">
        <v>147</v>
      </c>
      <c r="Y153" s="32">
        <f t="shared" si="28"/>
        <v>0</v>
      </c>
      <c r="Z153" s="302">
        <f t="shared" si="24"/>
        <v>0</v>
      </c>
      <c r="AA153" s="302">
        <f t="shared" si="29"/>
        <v>0</v>
      </c>
      <c r="AB153" s="37"/>
      <c r="AE153"/>
      <c r="AF153"/>
      <c r="AG153"/>
      <c r="AH153"/>
      <c r="AI153"/>
      <c r="AJ153"/>
      <c r="AK153"/>
      <c r="AL153"/>
      <c r="AM153"/>
      <c r="AN153"/>
    </row>
    <row r="154" spans="2:40" x14ac:dyDescent="0.2">
      <c r="B154" s="42">
        <v>148</v>
      </c>
      <c r="C154" s="516">
        <f>'ادخال البيانات'!A154</f>
        <v>0</v>
      </c>
      <c r="D154" s="516"/>
      <c r="E154" s="516"/>
      <c r="F154" s="6">
        <f>'ادخال البيانات'!BP154</f>
        <v>0</v>
      </c>
      <c r="G154" s="302">
        <f>'ادخال البيانات'!BS154</f>
        <v>0</v>
      </c>
      <c r="H154" s="437">
        <f>'ادخال البيانات'!W154</f>
        <v>0</v>
      </c>
      <c r="I154" s="19"/>
      <c r="J154" s="3">
        <f t="shared" si="25"/>
        <v>0</v>
      </c>
      <c r="P154">
        <f t="shared" si="23"/>
        <v>0</v>
      </c>
      <c r="Q154" s="386">
        <f t="shared" si="26"/>
        <v>0</v>
      </c>
      <c r="R154">
        <f>RANK(Q154,$Q:$Q)+COUNTIF($Q$7:Q154,Q154)-1</f>
        <v>148</v>
      </c>
      <c r="T154">
        <f t="shared" si="27"/>
        <v>0</v>
      </c>
      <c r="X154" s="42">
        <v>148</v>
      </c>
      <c r="Y154" s="32">
        <f t="shared" si="28"/>
        <v>0</v>
      </c>
      <c r="Z154" s="302">
        <f t="shared" si="24"/>
        <v>0</v>
      </c>
      <c r="AA154" s="302">
        <f t="shared" si="29"/>
        <v>0</v>
      </c>
      <c r="AB154" s="37"/>
      <c r="AE154"/>
      <c r="AF154"/>
      <c r="AG154"/>
      <c r="AH154"/>
      <c r="AI154"/>
      <c r="AJ154"/>
      <c r="AK154"/>
      <c r="AL154"/>
      <c r="AM154"/>
      <c r="AN154"/>
    </row>
    <row r="155" spans="2:40" x14ac:dyDescent="0.2">
      <c r="B155" s="42">
        <v>149</v>
      </c>
      <c r="C155" s="516">
        <f>'ادخال البيانات'!A155</f>
        <v>0</v>
      </c>
      <c r="D155" s="516"/>
      <c r="E155" s="516"/>
      <c r="F155" s="6">
        <f>'ادخال البيانات'!BP155</f>
        <v>0</v>
      </c>
      <c r="G155" s="302">
        <f>'ادخال البيانات'!BS155</f>
        <v>0</v>
      </c>
      <c r="H155" s="437">
        <f>'ادخال البيانات'!W155</f>
        <v>0</v>
      </c>
      <c r="I155" s="19"/>
      <c r="J155" s="3">
        <f t="shared" si="25"/>
        <v>0</v>
      </c>
      <c r="P155">
        <f t="shared" si="23"/>
        <v>0</v>
      </c>
      <c r="Q155" s="386">
        <f t="shared" si="26"/>
        <v>0</v>
      </c>
      <c r="R155">
        <f>RANK(Q155,$Q:$Q)+COUNTIF($Q$7:Q155,Q155)-1</f>
        <v>149</v>
      </c>
      <c r="T155">
        <f t="shared" si="27"/>
        <v>0</v>
      </c>
      <c r="X155" s="42">
        <v>149</v>
      </c>
      <c r="Y155" s="32">
        <f t="shared" si="28"/>
        <v>0</v>
      </c>
      <c r="Z155" s="302">
        <f t="shared" si="24"/>
        <v>0</v>
      </c>
      <c r="AA155" s="302">
        <f t="shared" si="29"/>
        <v>0</v>
      </c>
      <c r="AB155" s="37"/>
      <c r="AE155"/>
      <c r="AF155"/>
      <c r="AG155"/>
      <c r="AH155"/>
      <c r="AI155"/>
      <c r="AJ155"/>
      <c r="AK155"/>
      <c r="AL155"/>
      <c r="AM155"/>
      <c r="AN155"/>
    </row>
    <row r="156" spans="2:40" x14ac:dyDescent="0.2">
      <c r="B156" s="42">
        <v>150</v>
      </c>
      <c r="C156" s="516">
        <f>'ادخال البيانات'!A156</f>
        <v>0</v>
      </c>
      <c r="D156" s="516"/>
      <c r="E156" s="516"/>
      <c r="F156" s="6">
        <f>'ادخال البيانات'!BP156</f>
        <v>0</v>
      </c>
      <c r="G156" s="302">
        <f>'ادخال البيانات'!BS156</f>
        <v>0</v>
      </c>
      <c r="H156" s="437">
        <f>'ادخال البيانات'!W156</f>
        <v>0</v>
      </c>
      <c r="I156" s="19"/>
      <c r="J156" s="3">
        <f t="shared" si="25"/>
        <v>0</v>
      </c>
      <c r="P156">
        <f t="shared" si="23"/>
        <v>0</v>
      </c>
      <c r="Q156" s="386">
        <f t="shared" si="26"/>
        <v>0</v>
      </c>
      <c r="R156">
        <f>RANK(Q156,$Q:$Q)+COUNTIF($Q$7:Q156,Q156)-1</f>
        <v>150</v>
      </c>
      <c r="T156">
        <f t="shared" si="27"/>
        <v>0</v>
      </c>
      <c r="X156" s="42">
        <v>150</v>
      </c>
      <c r="Y156" s="32">
        <f t="shared" si="28"/>
        <v>0</v>
      </c>
      <c r="Z156" s="302">
        <f t="shared" si="24"/>
        <v>0</v>
      </c>
      <c r="AA156" s="302">
        <f t="shared" si="29"/>
        <v>0</v>
      </c>
      <c r="AB156" s="37"/>
      <c r="AE156"/>
      <c r="AF156"/>
      <c r="AG156"/>
      <c r="AH156"/>
      <c r="AI156"/>
      <c r="AJ156"/>
      <c r="AK156"/>
      <c r="AL156"/>
      <c r="AM156"/>
      <c r="AN156"/>
    </row>
    <row r="157" spans="2:40" x14ac:dyDescent="0.2">
      <c r="B157" s="42">
        <v>151</v>
      </c>
      <c r="C157" s="516">
        <f>'ادخال البيانات'!A157</f>
        <v>0</v>
      </c>
      <c r="D157" s="516"/>
      <c r="E157" s="516"/>
      <c r="F157" s="6">
        <f>'ادخال البيانات'!BP157</f>
        <v>0</v>
      </c>
      <c r="G157" s="302">
        <f>'ادخال البيانات'!BS157</f>
        <v>0</v>
      </c>
      <c r="H157" s="437">
        <f>'ادخال البيانات'!W157</f>
        <v>0</v>
      </c>
      <c r="I157" s="19"/>
      <c r="J157" s="3">
        <f t="shared" si="25"/>
        <v>0</v>
      </c>
      <c r="P157">
        <f t="shared" si="23"/>
        <v>0</v>
      </c>
      <c r="Q157" s="386">
        <f t="shared" si="26"/>
        <v>0</v>
      </c>
      <c r="R157">
        <f>RANK(Q157,$Q:$Q)+COUNTIF($Q$7:Q157,Q157)-1</f>
        <v>151</v>
      </c>
      <c r="T157">
        <f t="shared" si="27"/>
        <v>0</v>
      </c>
      <c r="X157" s="42">
        <v>151</v>
      </c>
      <c r="Y157" s="32">
        <f t="shared" si="28"/>
        <v>0</v>
      </c>
      <c r="Z157" s="302">
        <f t="shared" si="24"/>
        <v>0</v>
      </c>
      <c r="AA157" s="302">
        <f t="shared" si="29"/>
        <v>0</v>
      </c>
      <c r="AB157" s="37"/>
      <c r="AE157"/>
      <c r="AF157"/>
      <c r="AG157"/>
      <c r="AH157"/>
      <c r="AI157"/>
      <c r="AJ157"/>
      <c r="AK157"/>
      <c r="AL157"/>
      <c r="AM157"/>
      <c r="AN157"/>
    </row>
    <row r="158" spans="2:40" x14ac:dyDescent="0.2">
      <c r="B158" s="42">
        <v>152</v>
      </c>
      <c r="C158" s="516">
        <f>'ادخال البيانات'!A158</f>
        <v>0</v>
      </c>
      <c r="D158" s="516"/>
      <c r="E158" s="516"/>
      <c r="F158" s="6">
        <f>'ادخال البيانات'!BP158</f>
        <v>0</v>
      </c>
      <c r="G158" s="302">
        <f>'ادخال البيانات'!BS158</f>
        <v>0</v>
      </c>
      <c r="H158" s="437">
        <f>'ادخال البيانات'!W158</f>
        <v>0</v>
      </c>
      <c r="I158" s="19"/>
      <c r="J158" s="3">
        <f t="shared" si="25"/>
        <v>0</v>
      </c>
      <c r="P158">
        <f t="shared" si="23"/>
        <v>0</v>
      </c>
      <c r="Q158" s="386">
        <f t="shared" si="26"/>
        <v>0</v>
      </c>
      <c r="R158">
        <f>RANK(Q158,$Q:$Q)+COUNTIF($Q$7:Q158,Q158)-1</f>
        <v>152</v>
      </c>
      <c r="T158">
        <f t="shared" si="27"/>
        <v>0</v>
      </c>
      <c r="X158" s="42">
        <v>152</v>
      </c>
      <c r="Y158" s="32">
        <f t="shared" si="28"/>
        <v>0</v>
      </c>
      <c r="Z158" s="302">
        <f t="shared" si="24"/>
        <v>0</v>
      </c>
      <c r="AA158" s="302">
        <f t="shared" si="29"/>
        <v>0</v>
      </c>
      <c r="AB158" s="37"/>
      <c r="AE158"/>
      <c r="AF158"/>
      <c r="AG158"/>
      <c r="AH158"/>
      <c r="AI158"/>
      <c r="AJ158"/>
      <c r="AK158"/>
      <c r="AL158"/>
      <c r="AM158"/>
      <c r="AN158"/>
    </row>
    <row r="159" spans="2:40" x14ac:dyDescent="0.2">
      <c r="B159" s="42">
        <v>153</v>
      </c>
      <c r="C159" s="516">
        <f>'ادخال البيانات'!A159</f>
        <v>0</v>
      </c>
      <c r="D159" s="516"/>
      <c r="E159" s="516"/>
      <c r="F159" s="6">
        <f>'ادخال البيانات'!BP159</f>
        <v>0</v>
      </c>
      <c r="G159" s="302">
        <f>'ادخال البيانات'!BS159</f>
        <v>0</v>
      </c>
      <c r="H159" s="437">
        <f>'ادخال البيانات'!W159</f>
        <v>0</v>
      </c>
      <c r="I159" s="19"/>
      <c r="J159" s="3">
        <f t="shared" si="25"/>
        <v>0</v>
      </c>
      <c r="P159">
        <f t="shared" si="23"/>
        <v>0</v>
      </c>
      <c r="Q159" s="386">
        <f t="shared" si="26"/>
        <v>0</v>
      </c>
      <c r="R159">
        <f>RANK(Q159,$Q:$Q)+COUNTIF($Q$7:Q159,Q159)-1</f>
        <v>153</v>
      </c>
      <c r="T159">
        <f t="shared" si="27"/>
        <v>0</v>
      </c>
      <c r="X159" s="42">
        <v>153</v>
      </c>
      <c r="Y159" s="32">
        <f t="shared" si="28"/>
        <v>0</v>
      </c>
      <c r="Z159" s="302">
        <f t="shared" si="24"/>
        <v>0</v>
      </c>
      <c r="AA159" s="302">
        <f t="shared" si="29"/>
        <v>0</v>
      </c>
      <c r="AB159" s="37"/>
      <c r="AE159"/>
      <c r="AF159"/>
      <c r="AG159"/>
      <c r="AH159"/>
      <c r="AI159"/>
      <c r="AJ159"/>
      <c r="AK159"/>
      <c r="AL159"/>
      <c r="AM159"/>
      <c r="AN159"/>
    </row>
    <row r="160" spans="2:40" x14ac:dyDescent="0.2">
      <c r="B160" s="42">
        <v>154</v>
      </c>
      <c r="C160" s="516">
        <f>'ادخال البيانات'!A160</f>
        <v>0</v>
      </c>
      <c r="D160" s="516"/>
      <c r="E160" s="516"/>
      <c r="F160" s="6">
        <f>'ادخال البيانات'!BP160</f>
        <v>0</v>
      </c>
      <c r="G160" s="302">
        <f>'ادخال البيانات'!BS160</f>
        <v>0</v>
      </c>
      <c r="H160" s="437">
        <f>'ادخال البيانات'!W160</f>
        <v>0</v>
      </c>
      <c r="I160" s="19"/>
      <c r="J160" s="3">
        <f t="shared" si="25"/>
        <v>0</v>
      </c>
      <c r="P160">
        <f t="shared" si="23"/>
        <v>0</v>
      </c>
      <c r="Q160" s="386">
        <f t="shared" si="26"/>
        <v>0</v>
      </c>
      <c r="R160">
        <f>RANK(Q160,$Q:$Q)+COUNTIF($Q$7:Q160,Q160)-1</f>
        <v>154</v>
      </c>
      <c r="T160">
        <f t="shared" si="27"/>
        <v>0</v>
      </c>
      <c r="X160" s="42">
        <v>154</v>
      </c>
      <c r="Y160" s="32">
        <f t="shared" si="28"/>
        <v>0</v>
      </c>
      <c r="Z160" s="302">
        <f t="shared" si="24"/>
        <v>0</v>
      </c>
      <c r="AA160" s="302">
        <f t="shared" si="29"/>
        <v>0</v>
      </c>
      <c r="AB160" s="37"/>
      <c r="AE160"/>
      <c r="AF160"/>
      <c r="AG160"/>
      <c r="AH160"/>
      <c r="AI160"/>
      <c r="AJ160"/>
      <c r="AK160"/>
      <c r="AL160"/>
      <c r="AM160"/>
      <c r="AN160"/>
    </row>
    <row r="161" spans="2:40" x14ac:dyDescent="0.2">
      <c r="B161" s="42">
        <v>155</v>
      </c>
      <c r="C161" s="516">
        <f>'ادخال البيانات'!A161</f>
        <v>0</v>
      </c>
      <c r="D161" s="516"/>
      <c r="E161" s="516"/>
      <c r="F161" s="6">
        <f>'ادخال البيانات'!BP161</f>
        <v>0</v>
      </c>
      <c r="G161" s="302">
        <f>'ادخال البيانات'!BS161</f>
        <v>0</v>
      </c>
      <c r="H161" s="437">
        <f>'ادخال البيانات'!W161</f>
        <v>0</v>
      </c>
      <c r="I161" s="19"/>
      <c r="J161" s="3">
        <f t="shared" si="25"/>
        <v>0</v>
      </c>
      <c r="P161">
        <f t="shared" si="23"/>
        <v>0</v>
      </c>
      <c r="Q161" s="386">
        <f t="shared" si="26"/>
        <v>0</v>
      </c>
      <c r="R161">
        <f>RANK(Q161,$Q:$Q)+COUNTIF($Q$7:Q161,Q161)-1</f>
        <v>155</v>
      </c>
      <c r="T161">
        <f t="shared" si="27"/>
        <v>0</v>
      </c>
      <c r="X161" s="42">
        <v>155</v>
      </c>
      <c r="Y161" s="32">
        <f t="shared" si="28"/>
        <v>0</v>
      </c>
      <c r="Z161" s="302">
        <f t="shared" si="24"/>
        <v>0</v>
      </c>
      <c r="AA161" s="302">
        <f t="shared" si="29"/>
        <v>0</v>
      </c>
      <c r="AB161" s="37"/>
      <c r="AE161"/>
      <c r="AF161"/>
      <c r="AG161"/>
      <c r="AH161"/>
      <c r="AI161"/>
      <c r="AJ161"/>
      <c r="AK161"/>
      <c r="AL161"/>
      <c r="AM161"/>
      <c r="AN161"/>
    </row>
    <row r="162" spans="2:40" x14ac:dyDescent="0.2">
      <c r="B162" s="42">
        <v>156</v>
      </c>
      <c r="C162" s="516">
        <f>'ادخال البيانات'!A162</f>
        <v>0</v>
      </c>
      <c r="D162" s="516"/>
      <c r="E162" s="516"/>
      <c r="F162" s="6">
        <f>'ادخال البيانات'!BP162</f>
        <v>0</v>
      </c>
      <c r="G162" s="302">
        <f>'ادخال البيانات'!BS162</f>
        <v>0</v>
      </c>
      <c r="H162" s="437">
        <f>'ادخال البيانات'!W162</f>
        <v>0</v>
      </c>
      <c r="I162" s="19"/>
      <c r="J162" s="3">
        <f t="shared" si="25"/>
        <v>0</v>
      </c>
      <c r="P162">
        <f t="shared" si="23"/>
        <v>0</v>
      </c>
      <c r="Q162" s="386">
        <f t="shared" si="26"/>
        <v>0</v>
      </c>
      <c r="R162">
        <f>RANK(Q162,$Q:$Q)+COUNTIF($Q$7:Q162,Q162)-1</f>
        <v>156</v>
      </c>
      <c r="T162">
        <f t="shared" si="27"/>
        <v>0</v>
      </c>
      <c r="X162" s="42">
        <v>156</v>
      </c>
      <c r="Y162" s="32">
        <f t="shared" si="28"/>
        <v>0</v>
      </c>
      <c r="Z162" s="302">
        <f t="shared" si="24"/>
        <v>0</v>
      </c>
      <c r="AA162" s="302">
        <f t="shared" si="29"/>
        <v>0</v>
      </c>
      <c r="AB162" s="37"/>
      <c r="AE162"/>
      <c r="AF162"/>
      <c r="AG162"/>
      <c r="AH162"/>
      <c r="AI162"/>
      <c r="AJ162"/>
      <c r="AK162"/>
      <c r="AL162"/>
      <c r="AM162"/>
      <c r="AN162"/>
    </row>
    <row r="163" spans="2:40" x14ac:dyDescent="0.2">
      <c r="B163" s="42">
        <v>157</v>
      </c>
      <c r="C163" s="516">
        <f>'ادخال البيانات'!A163</f>
        <v>0</v>
      </c>
      <c r="D163" s="516"/>
      <c r="E163" s="516"/>
      <c r="F163" s="6">
        <f>'ادخال البيانات'!BP163</f>
        <v>0</v>
      </c>
      <c r="G163" s="302">
        <f>'ادخال البيانات'!BS163</f>
        <v>0</v>
      </c>
      <c r="H163" s="437">
        <f>'ادخال البيانات'!W163</f>
        <v>0</v>
      </c>
      <c r="I163" s="19"/>
      <c r="J163" s="3">
        <f t="shared" si="25"/>
        <v>0</v>
      </c>
      <c r="P163">
        <f t="shared" si="23"/>
        <v>0</v>
      </c>
      <c r="Q163" s="386">
        <f t="shared" si="26"/>
        <v>0</v>
      </c>
      <c r="R163">
        <f>RANK(Q163,$Q:$Q)+COUNTIF($Q$7:Q163,Q163)-1</f>
        <v>157</v>
      </c>
      <c r="T163">
        <f t="shared" si="27"/>
        <v>0</v>
      </c>
      <c r="X163" s="42">
        <v>157</v>
      </c>
      <c r="Y163" s="32">
        <f t="shared" si="28"/>
        <v>0</v>
      </c>
      <c r="Z163" s="302">
        <f t="shared" si="24"/>
        <v>0</v>
      </c>
      <c r="AA163" s="302">
        <f t="shared" si="29"/>
        <v>0</v>
      </c>
      <c r="AB163" s="37"/>
      <c r="AE163"/>
      <c r="AF163"/>
      <c r="AG163"/>
      <c r="AH163"/>
      <c r="AI163"/>
      <c r="AJ163"/>
      <c r="AK163"/>
      <c r="AL163"/>
      <c r="AM163"/>
      <c r="AN163"/>
    </row>
    <row r="164" spans="2:40" x14ac:dyDescent="0.2">
      <c r="B164" s="42">
        <v>158</v>
      </c>
      <c r="C164" s="516">
        <f>'ادخال البيانات'!A164</f>
        <v>0</v>
      </c>
      <c r="D164" s="516"/>
      <c r="E164" s="516"/>
      <c r="F164" s="6">
        <f>'ادخال البيانات'!BP164</f>
        <v>0</v>
      </c>
      <c r="G164" s="302">
        <f>'ادخال البيانات'!BS164</f>
        <v>0</v>
      </c>
      <c r="H164" s="437">
        <f>'ادخال البيانات'!W164</f>
        <v>0</v>
      </c>
      <c r="I164" s="19"/>
      <c r="J164" s="3">
        <f t="shared" si="25"/>
        <v>0</v>
      </c>
      <c r="P164">
        <f t="shared" si="23"/>
        <v>0</v>
      </c>
      <c r="Q164" s="386">
        <f t="shared" si="26"/>
        <v>0</v>
      </c>
      <c r="R164">
        <f>RANK(Q164,$Q:$Q)+COUNTIF($Q$7:Q164,Q164)-1</f>
        <v>158</v>
      </c>
      <c r="T164">
        <f t="shared" si="27"/>
        <v>0</v>
      </c>
      <c r="X164" s="42">
        <v>158</v>
      </c>
      <c r="Y164" s="32">
        <f t="shared" si="28"/>
        <v>0</v>
      </c>
      <c r="Z164" s="302">
        <f t="shared" si="24"/>
        <v>0</v>
      </c>
      <c r="AA164" s="302">
        <f t="shared" si="29"/>
        <v>0</v>
      </c>
      <c r="AB164" s="37"/>
      <c r="AE164"/>
      <c r="AF164"/>
      <c r="AG164"/>
      <c r="AH164"/>
      <c r="AI164"/>
      <c r="AJ164"/>
      <c r="AK164"/>
      <c r="AL164"/>
      <c r="AM164"/>
      <c r="AN164"/>
    </row>
    <row r="165" spans="2:40" x14ac:dyDescent="0.2">
      <c r="B165" s="42">
        <v>159</v>
      </c>
      <c r="C165" s="516">
        <f>'ادخال البيانات'!A165</f>
        <v>0</v>
      </c>
      <c r="D165" s="516"/>
      <c r="E165" s="516"/>
      <c r="F165" s="6">
        <f>'ادخال البيانات'!BP165</f>
        <v>0</v>
      </c>
      <c r="G165" s="302">
        <f>'ادخال البيانات'!BS165</f>
        <v>0</v>
      </c>
      <c r="H165" s="437">
        <f>'ادخال البيانات'!W165</f>
        <v>0</v>
      </c>
      <c r="I165" s="19"/>
      <c r="J165" s="3">
        <f t="shared" si="25"/>
        <v>0</v>
      </c>
      <c r="P165">
        <f t="shared" si="23"/>
        <v>0</v>
      </c>
      <c r="Q165" s="386">
        <f t="shared" si="26"/>
        <v>0</v>
      </c>
      <c r="R165">
        <f>RANK(Q165,$Q:$Q)+COUNTIF($Q$7:Q165,Q165)-1</f>
        <v>159</v>
      </c>
      <c r="T165">
        <f t="shared" si="27"/>
        <v>0</v>
      </c>
      <c r="X165" s="42">
        <v>159</v>
      </c>
      <c r="Y165" s="32">
        <f t="shared" si="28"/>
        <v>0</v>
      </c>
      <c r="Z165" s="302">
        <f t="shared" si="24"/>
        <v>0</v>
      </c>
      <c r="AA165" s="302">
        <f t="shared" si="29"/>
        <v>0</v>
      </c>
      <c r="AB165" s="37"/>
      <c r="AE165"/>
      <c r="AF165"/>
      <c r="AG165"/>
      <c r="AH165"/>
      <c r="AI165"/>
      <c r="AJ165"/>
      <c r="AK165"/>
      <c r="AL165"/>
      <c r="AM165"/>
      <c r="AN165"/>
    </row>
    <row r="166" spans="2:40" x14ac:dyDescent="0.2">
      <c r="B166" s="42">
        <v>160</v>
      </c>
      <c r="C166" s="516">
        <f>'ادخال البيانات'!A166</f>
        <v>0</v>
      </c>
      <c r="D166" s="516"/>
      <c r="E166" s="516"/>
      <c r="F166" s="6">
        <f>'ادخال البيانات'!BP166</f>
        <v>0</v>
      </c>
      <c r="G166" s="302">
        <f>'ادخال البيانات'!BS166</f>
        <v>0</v>
      </c>
      <c r="H166" s="437">
        <f>'ادخال البيانات'!W166</f>
        <v>0</v>
      </c>
      <c r="I166" s="19"/>
      <c r="J166" s="3">
        <f t="shared" si="25"/>
        <v>0</v>
      </c>
      <c r="P166">
        <f t="shared" si="23"/>
        <v>0</v>
      </c>
      <c r="Q166" s="386">
        <f t="shared" si="26"/>
        <v>0</v>
      </c>
      <c r="R166">
        <f>RANK(Q166,$Q:$Q)+COUNTIF($Q$7:Q166,Q166)-1</f>
        <v>160</v>
      </c>
      <c r="T166">
        <f t="shared" si="27"/>
        <v>0</v>
      </c>
      <c r="X166" s="42">
        <v>160</v>
      </c>
      <c r="Y166" s="32">
        <f t="shared" si="28"/>
        <v>0</v>
      </c>
      <c r="Z166" s="302">
        <f t="shared" si="24"/>
        <v>0</v>
      </c>
      <c r="AA166" s="302">
        <f t="shared" si="29"/>
        <v>0</v>
      </c>
      <c r="AB166" s="37"/>
      <c r="AE166"/>
      <c r="AF166"/>
      <c r="AG166"/>
      <c r="AH166"/>
      <c r="AI166"/>
      <c r="AJ166"/>
      <c r="AK166"/>
      <c r="AL166"/>
      <c r="AM166"/>
      <c r="AN166"/>
    </row>
    <row r="167" spans="2:40" x14ac:dyDescent="0.2">
      <c r="B167" s="42">
        <v>161</v>
      </c>
      <c r="C167" s="516">
        <f>'ادخال البيانات'!A167</f>
        <v>0</v>
      </c>
      <c r="D167" s="516"/>
      <c r="E167" s="516"/>
      <c r="F167" s="6">
        <f>'ادخال البيانات'!BP167</f>
        <v>0</v>
      </c>
      <c r="G167" s="302">
        <f>'ادخال البيانات'!BS167</f>
        <v>0</v>
      </c>
      <c r="H167" s="437">
        <f>'ادخال البيانات'!W167</f>
        <v>0</v>
      </c>
      <c r="I167" s="19"/>
      <c r="J167" s="3">
        <f t="shared" si="25"/>
        <v>0</v>
      </c>
      <c r="P167">
        <f t="shared" si="23"/>
        <v>0</v>
      </c>
      <c r="Q167" s="386">
        <f t="shared" si="26"/>
        <v>0</v>
      </c>
      <c r="R167">
        <f>RANK(Q167,$Q:$Q)+COUNTIF($Q$7:Q167,Q167)-1</f>
        <v>161</v>
      </c>
      <c r="T167">
        <f t="shared" si="27"/>
        <v>0</v>
      </c>
      <c r="X167" s="42">
        <v>161</v>
      </c>
      <c r="Y167" s="32">
        <f t="shared" si="28"/>
        <v>0</v>
      </c>
      <c r="Z167" s="302">
        <f t="shared" si="24"/>
        <v>0</v>
      </c>
      <c r="AA167" s="302">
        <f t="shared" si="29"/>
        <v>0</v>
      </c>
      <c r="AB167" s="37"/>
      <c r="AE167"/>
      <c r="AF167"/>
      <c r="AG167"/>
      <c r="AH167"/>
      <c r="AI167"/>
      <c r="AJ167"/>
      <c r="AK167"/>
      <c r="AL167"/>
      <c r="AM167"/>
      <c r="AN167"/>
    </row>
    <row r="168" spans="2:40" x14ac:dyDescent="0.2">
      <c r="B168" s="42">
        <v>162</v>
      </c>
      <c r="C168" s="516">
        <f>'ادخال البيانات'!A168</f>
        <v>0</v>
      </c>
      <c r="D168" s="516"/>
      <c r="E168" s="516"/>
      <c r="F168" s="6">
        <f>'ادخال البيانات'!BP168</f>
        <v>0</v>
      </c>
      <c r="G168" s="302">
        <f>'ادخال البيانات'!BS168</f>
        <v>0</v>
      </c>
      <c r="H168" s="437">
        <f>'ادخال البيانات'!W168</f>
        <v>0</v>
      </c>
      <c r="I168" s="19"/>
      <c r="J168" s="3">
        <f t="shared" si="25"/>
        <v>0</v>
      </c>
      <c r="P168">
        <f t="shared" si="23"/>
        <v>0</v>
      </c>
      <c r="Q168" s="386">
        <f t="shared" si="26"/>
        <v>0</v>
      </c>
      <c r="R168">
        <f>RANK(Q168,$Q:$Q)+COUNTIF($Q$7:Q168,Q168)-1</f>
        <v>162</v>
      </c>
      <c r="T168">
        <f t="shared" si="27"/>
        <v>0</v>
      </c>
      <c r="X168" s="42">
        <v>162</v>
      </c>
      <c r="Y168" s="32">
        <f t="shared" si="28"/>
        <v>0</v>
      </c>
      <c r="Z168" s="302">
        <f t="shared" si="24"/>
        <v>0</v>
      </c>
      <c r="AA168" s="302">
        <f t="shared" si="29"/>
        <v>0</v>
      </c>
      <c r="AB168" s="37"/>
      <c r="AE168"/>
      <c r="AF168"/>
      <c r="AG168"/>
      <c r="AH168"/>
      <c r="AI168"/>
      <c r="AJ168"/>
      <c r="AK168"/>
      <c r="AL168"/>
      <c r="AM168"/>
      <c r="AN168"/>
    </row>
    <row r="169" spans="2:40" x14ac:dyDescent="0.2">
      <c r="B169" s="42">
        <v>163</v>
      </c>
      <c r="C169" s="516">
        <f>'ادخال البيانات'!A169</f>
        <v>0</v>
      </c>
      <c r="D169" s="516"/>
      <c r="E169" s="516"/>
      <c r="F169" s="6">
        <f>'ادخال البيانات'!BP169</f>
        <v>0</v>
      </c>
      <c r="G169" s="302">
        <f>'ادخال البيانات'!BS169</f>
        <v>0</v>
      </c>
      <c r="H169" s="437">
        <f>'ادخال البيانات'!W169</f>
        <v>0</v>
      </c>
      <c r="I169" s="19"/>
      <c r="J169" s="3">
        <f t="shared" si="25"/>
        <v>0</v>
      </c>
      <c r="P169">
        <f t="shared" si="23"/>
        <v>0</v>
      </c>
      <c r="Q169" s="386">
        <f t="shared" si="26"/>
        <v>0</v>
      </c>
      <c r="R169">
        <f>RANK(Q169,$Q:$Q)+COUNTIF($Q$7:Q169,Q169)-1</f>
        <v>163</v>
      </c>
      <c r="T169">
        <f t="shared" si="27"/>
        <v>0</v>
      </c>
      <c r="X169" s="42">
        <v>163</v>
      </c>
      <c r="Y169" s="32">
        <f t="shared" si="28"/>
        <v>0</v>
      </c>
      <c r="Z169" s="302">
        <f t="shared" si="24"/>
        <v>0</v>
      </c>
      <c r="AA169" s="302">
        <f t="shared" si="29"/>
        <v>0</v>
      </c>
      <c r="AB169" s="37"/>
      <c r="AE169"/>
      <c r="AF169"/>
      <c r="AG169"/>
      <c r="AH169"/>
      <c r="AI169"/>
      <c r="AJ169"/>
      <c r="AK169"/>
      <c r="AL169"/>
      <c r="AM169"/>
      <c r="AN169"/>
    </row>
    <row r="170" spans="2:40" x14ac:dyDescent="0.2">
      <c r="B170" s="42">
        <v>164</v>
      </c>
      <c r="C170" s="516">
        <f>'ادخال البيانات'!A170</f>
        <v>0</v>
      </c>
      <c r="D170" s="516"/>
      <c r="E170" s="516"/>
      <c r="F170" s="6">
        <f>'ادخال البيانات'!BP170</f>
        <v>0</v>
      </c>
      <c r="G170" s="302">
        <f>'ادخال البيانات'!BS170</f>
        <v>0</v>
      </c>
      <c r="H170" s="437">
        <f>'ادخال البيانات'!W170</f>
        <v>0</v>
      </c>
      <c r="I170" s="19"/>
      <c r="J170" s="3">
        <f t="shared" si="25"/>
        <v>0</v>
      </c>
      <c r="P170">
        <f t="shared" si="23"/>
        <v>0</v>
      </c>
      <c r="Q170" s="386">
        <f t="shared" si="26"/>
        <v>0</v>
      </c>
      <c r="R170">
        <f>RANK(Q170,$Q:$Q)+COUNTIF($Q$7:Q170,Q170)-1</f>
        <v>164</v>
      </c>
      <c r="T170">
        <f t="shared" si="27"/>
        <v>0</v>
      </c>
      <c r="X170" s="42">
        <v>164</v>
      </c>
      <c r="Y170" s="32">
        <f t="shared" si="28"/>
        <v>0</v>
      </c>
      <c r="Z170" s="302">
        <f t="shared" si="24"/>
        <v>0</v>
      </c>
      <c r="AA170" s="302">
        <f t="shared" si="29"/>
        <v>0</v>
      </c>
      <c r="AB170" s="37"/>
      <c r="AE170"/>
      <c r="AF170"/>
      <c r="AG170"/>
      <c r="AH170"/>
      <c r="AI170"/>
      <c r="AJ170"/>
      <c r="AK170"/>
      <c r="AL170"/>
      <c r="AM170"/>
      <c r="AN170"/>
    </row>
    <row r="171" spans="2:40" x14ac:dyDescent="0.2">
      <c r="B171" s="42">
        <v>165</v>
      </c>
      <c r="C171" s="516">
        <f>'ادخال البيانات'!A171</f>
        <v>0</v>
      </c>
      <c r="D171" s="516"/>
      <c r="E171" s="516"/>
      <c r="F171" s="6">
        <f>'ادخال البيانات'!BP171</f>
        <v>0</v>
      </c>
      <c r="G171" s="302">
        <f>'ادخال البيانات'!BS171</f>
        <v>0</v>
      </c>
      <c r="H171" s="437">
        <f>'ادخال البيانات'!W171</f>
        <v>0</v>
      </c>
      <c r="I171" s="19"/>
      <c r="J171" s="3">
        <f t="shared" si="25"/>
        <v>0</v>
      </c>
      <c r="P171">
        <f t="shared" si="23"/>
        <v>0</v>
      </c>
      <c r="Q171" s="386">
        <f t="shared" si="26"/>
        <v>0</v>
      </c>
      <c r="R171">
        <f>RANK(Q171,$Q:$Q)+COUNTIF($Q$7:Q171,Q171)-1</f>
        <v>165</v>
      </c>
      <c r="T171">
        <f t="shared" si="27"/>
        <v>0</v>
      </c>
      <c r="X171" s="42">
        <v>165</v>
      </c>
      <c r="Y171" s="32">
        <f t="shared" si="28"/>
        <v>0</v>
      </c>
      <c r="Z171" s="302">
        <f t="shared" si="24"/>
        <v>0</v>
      </c>
      <c r="AA171" s="302">
        <f t="shared" si="29"/>
        <v>0</v>
      </c>
      <c r="AB171" s="37"/>
      <c r="AE171"/>
      <c r="AF171"/>
      <c r="AG171"/>
      <c r="AH171"/>
      <c r="AI171"/>
      <c r="AJ171"/>
      <c r="AK171"/>
      <c r="AL171"/>
      <c r="AM171"/>
      <c r="AN171"/>
    </row>
    <row r="172" spans="2:40" x14ac:dyDescent="0.2">
      <c r="B172" s="42">
        <v>166</v>
      </c>
      <c r="C172" s="516">
        <f>'ادخال البيانات'!A172</f>
        <v>0</v>
      </c>
      <c r="D172" s="516"/>
      <c r="E172" s="516"/>
      <c r="F172" s="6">
        <f>'ادخال البيانات'!BP172</f>
        <v>0</v>
      </c>
      <c r="G172" s="302">
        <f>'ادخال البيانات'!BS172</f>
        <v>0</v>
      </c>
      <c r="H172" s="437">
        <f>'ادخال البيانات'!W172</f>
        <v>0</v>
      </c>
      <c r="I172" s="19"/>
      <c r="J172" s="3">
        <f t="shared" si="25"/>
        <v>0</v>
      </c>
      <c r="P172">
        <f t="shared" si="23"/>
        <v>0</v>
      </c>
      <c r="Q172" s="386">
        <f t="shared" si="26"/>
        <v>0</v>
      </c>
      <c r="R172">
        <f>RANK(Q172,$Q:$Q)+COUNTIF($Q$7:Q172,Q172)-1</f>
        <v>166</v>
      </c>
      <c r="T172">
        <f t="shared" si="27"/>
        <v>0</v>
      </c>
      <c r="X172" s="42">
        <v>166</v>
      </c>
      <c r="Y172" s="32">
        <f t="shared" si="28"/>
        <v>0</v>
      </c>
      <c r="Z172" s="302">
        <f t="shared" si="24"/>
        <v>0</v>
      </c>
      <c r="AA172" s="302">
        <f t="shared" si="29"/>
        <v>0</v>
      </c>
      <c r="AB172" s="37"/>
      <c r="AE172"/>
      <c r="AF172"/>
      <c r="AG172"/>
      <c r="AH172"/>
      <c r="AI172"/>
      <c r="AJ172"/>
      <c r="AK172"/>
      <c r="AL172"/>
      <c r="AM172"/>
      <c r="AN172"/>
    </row>
    <row r="173" spans="2:40" x14ac:dyDescent="0.2">
      <c r="B173" s="42">
        <v>167</v>
      </c>
      <c r="C173" s="516">
        <f>'ادخال البيانات'!A173</f>
        <v>0</v>
      </c>
      <c r="D173" s="516"/>
      <c r="E173" s="516"/>
      <c r="F173" s="6">
        <f>'ادخال البيانات'!BP173</f>
        <v>0</v>
      </c>
      <c r="G173" s="302">
        <f>'ادخال البيانات'!BS173</f>
        <v>0</v>
      </c>
      <c r="H173" s="437">
        <f>'ادخال البيانات'!W173</f>
        <v>0</v>
      </c>
      <c r="I173" s="19"/>
      <c r="J173" s="3">
        <f t="shared" si="25"/>
        <v>0</v>
      </c>
      <c r="P173">
        <f t="shared" si="23"/>
        <v>0</v>
      </c>
      <c r="Q173" s="386">
        <f t="shared" si="26"/>
        <v>0</v>
      </c>
      <c r="R173">
        <f>RANK(Q173,$Q:$Q)+COUNTIF($Q$7:Q173,Q173)-1</f>
        <v>167</v>
      </c>
      <c r="T173">
        <f t="shared" si="27"/>
        <v>0</v>
      </c>
      <c r="X173" s="42">
        <v>167</v>
      </c>
      <c r="Y173" s="32">
        <f t="shared" si="28"/>
        <v>0</v>
      </c>
      <c r="Z173" s="302">
        <f t="shared" si="24"/>
        <v>0</v>
      </c>
      <c r="AA173" s="302">
        <f t="shared" si="29"/>
        <v>0</v>
      </c>
      <c r="AB173" s="37"/>
      <c r="AE173"/>
      <c r="AF173"/>
      <c r="AG173"/>
      <c r="AH173"/>
      <c r="AI173"/>
      <c r="AJ173"/>
      <c r="AK173"/>
      <c r="AL173"/>
      <c r="AM173"/>
      <c r="AN173"/>
    </row>
    <row r="174" spans="2:40" x14ac:dyDescent="0.2">
      <c r="B174" s="42">
        <v>168</v>
      </c>
      <c r="C174" s="516">
        <f>'ادخال البيانات'!A174</f>
        <v>0</v>
      </c>
      <c r="D174" s="516"/>
      <c r="E174" s="516"/>
      <c r="F174" s="6">
        <f>'ادخال البيانات'!BP174</f>
        <v>0</v>
      </c>
      <c r="G174" s="302">
        <f>'ادخال البيانات'!BS174</f>
        <v>0</v>
      </c>
      <c r="H174" s="437">
        <f>'ادخال البيانات'!W174</f>
        <v>0</v>
      </c>
      <c r="I174" s="19"/>
      <c r="J174" s="3">
        <f t="shared" si="25"/>
        <v>0</v>
      </c>
      <c r="P174">
        <f t="shared" si="23"/>
        <v>0</v>
      </c>
      <c r="Q174" s="386">
        <f t="shared" si="26"/>
        <v>0</v>
      </c>
      <c r="R174">
        <f>RANK(Q174,$Q:$Q)+COUNTIF($Q$7:Q174,Q174)-1</f>
        <v>168</v>
      </c>
      <c r="T174">
        <f t="shared" si="27"/>
        <v>0</v>
      </c>
      <c r="X174" s="42">
        <v>168</v>
      </c>
      <c r="Y174" s="32">
        <f t="shared" si="28"/>
        <v>0</v>
      </c>
      <c r="Z174" s="302">
        <f t="shared" si="24"/>
        <v>0</v>
      </c>
      <c r="AA174" s="302">
        <f t="shared" si="29"/>
        <v>0</v>
      </c>
      <c r="AB174" s="37"/>
      <c r="AE174"/>
      <c r="AF174"/>
      <c r="AG174"/>
      <c r="AH174"/>
      <c r="AI174"/>
      <c r="AJ174"/>
      <c r="AK174"/>
      <c r="AL174"/>
      <c r="AM174"/>
      <c r="AN174"/>
    </row>
    <row r="175" spans="2:40" x14ac:dyDescent="0.2">
      <c r="B175" s="42">
        <v>169</v>
      </c>
      <c r="C175" s="516">
        <f>'ادخال البيانات'!A175</f>
        <v>0</v>
      </c>
      <c r="D175" s="516"/>
      <c r="E175" s="516"/>
      <c r="F175" s="6">
        <f>'ادخال البيانات'!BP175</f>
        <v>0</v>
      </c>
      <c r="G175" s="302">
        <f>'ادخال البيانات'!BS175</f>
        <v>0</v>
      </c>
      <c r="H175" s="437">
        <f>'ادخال البيانات'!W175</f>
        <v>0</v>
      </c>
      <c r="I175" s="19"/>
      <c r="J175" s="3">
        <f t="shared" si="25"/>
        <v>0</v>
      </c>
      <c r="P175">
        <f t="shared" si="23"/>
        <v>0</v>
      </c>
      <c r="Q175" s="386">
        <f t="shared" si="26"/>
        <v>0</v>
      </c>
      <c r="R175">
        <f>RANK(Q175,$Q:$Q)+COUNTIF($Q$7:Q175,Q175)-1</f>
        <v>169</v>
      </c>
      <c r="T175">
        <f t="shared" si="27"/>
        <v>0</v>
      </c>
      <c r="X175" s="42">
        <v>169</v>
      </c>
      <c r="Y175" s="32">
        <f t="shared" si="28"/>
        <v>0</v>
      </c>
      <c r="Z175" s="302">
        <f t="shared" si="24"/>
        <v>0</v>
      </c>
      <c r="AA175" s="302">
        <f t="shared" si="29"/>
        <v>0</v>
      </c>
      <c r="AB175" s="37"/>
      <c r="AE175"/>
      <c r="AF175"/>
      <c r="AG175"/>
      <c r="AH175"/>
      <c r="AI175"/>
      <c r="AJ175"/>
      <c r="AK175"/>
      <c r="AL175"/>
      <c r="AM175"/>
      <c r="AN175"/>
    </row>
    <row r="176" spans="2:40" x14ac:dyDescent="0.2">
      <c r="B176" s="42">
        <v>170</v>
      </c>
      <c r="C176" s="516">
        <f>'ادخال البيانات'!A176</f>
        <v>0</v>
      </c>
      <c r="D176" s="516"/>
      <c r="E176" s="516"/>
      <c r="F176" s="6">
        <f>'ادخال البيانات'!BP176</f>
        <v>0</v>
      </c>
      <c r="G176" s="302">
        <f>'ادخال البيانات'!BS176</f>
        <v>0</v>
      </c>
      <c r="H176" s="437">
        <f>'ادخال البيانات'!W176</f>
        <v>0</v>
      </c>
      <c r="I176" s="19"/>
      <c r="J176" s="3">
        <f t="shared" si="25"/>
        <v>0</v>
      </c>
      <c r="P176">
        <f t="shared" si="23"/>
        <v>0</v>
      </c>
      <c r="Q176" s="386">
        <f t="shared" si="26"/>
        <v>0</v>
      </c>
      <c r="R176">
        <f>RANK(Q176,$Q:$Q)+COUNTIF($Q$7:Q176,Q176)-1</f>
        <v>170</v>
      </c>
      <c r="T176">
        <f t="shared" si="27"/>
        <v>0</v>
      </c>
      <c r="X176" s="42">
        <v>170</v>
      </c>
      <c r="Y176" s="32">
        <f t="shared" si="28"/>
        <v>0</v>
      </c>
      <c r="Z176" s="302">
        <f t="shared" si="24"/>
        <v>0</v>
      </c>
      <c r="AA176" s="302">
        <f t="shared" si="29"/>
        <v>0</v>
      </c>
      <c r="AB176" s="37"/>
      <c r="AE176"/>
      <c r="AF176"/>
      <c r="AG176"/>
      <c r="AH176"/>
      <c r="AI176"/>
      <c r="AJ176"/>
      <c r="AK176"/>
      <c r="AL176"/>
      <c r="AM176"/>
      <c r="AN176"/>
    </row>
    <row r="177" spans="2:40" x14ac:dyDescent="0.2">
      <c r="B177" s="42">
        <v>171</v>
      </c>
      <c r="C177" s="516">
        <f>'ادخال البيانات'!A177</f>
        <v>0</v>
      </c>
      <c r="D177" s="516"/>
      <c r="E177" s="516"/>
      <c r="F177" s="6">
        <f>'ادخال البيانات'!BP177</f>
        <v>0</v>
      </c>
      <c r="G177" s="302">
        <f>'ادخال البيانات'!BS177</f>
        <v>0</v>
      </c>
      <c r="H177" s="437">
        <f>'ادخال البيانات'!W177</f>
        <v>0</v>
      </c>
      <c r="I177" s="19"/>
      <c r="J177" s="3">
        <f t="shared" si="25"/>
        <v>0</v>
      </c>
      <c r="P177">
        <f t="shared" si="23"/>
        <v>0</v>
      </c>
      <c r="Q177" s="386">
        <f t="shared" si="26"/>
        <v>0</v>
      </c>
      <c r="R177">
        <f>RANK(Q177,$Q:$Q)+COUNTIF($Q$7:Q177,Q177)-1</f>
        <v>171</v>
      </c>
      <c r="T177">
        <f t="shared" si="27"/>
        <v>0</v>
      </c>
      <c r="X177" s="42">
        <v>171</v>
      </c>
      <c r="Y177" s="32">
        <f t="shared" si="28"/>
        <v>0</v>
      </c>
      <c r="Z177" s="302">
        <f t="shared" si="24"/>
        <v>0</v>
      </c>
      <c r="AA177" s="302">
        <f t="shared" si="29"/>
        <v>0</v>
      </c>
      <c r="AB177" s="37"/>
      <c r="AE177"/>
      <c r="AF177"/>
      <c r="AG177"/>
      <c r="AH177"/>
      <c r="AI177"/>
      <c r="AJ177"/>
      <c r="AK177"/>
      <c r="AL177"/>
      <c r="AM177"/>
      <c r="AN177"/>
    </row>
    <row r="178" spans="2:40" x14ac:dyDescent="0.2">
      <c r="B178" s="42">
        <v>172</v>
      </c>
      <c r="C178" s="516">
        <f>'ادخال البيانات'!A178</f>
        <v>0</v>
      </c>
      <c r="D178" s="516"/>
      <c r="E178" s="516"/>
      <c r="F178" s="6">
        <f>'ادخال البيانات'!BP178</f>
        <v>0</v>
      </c>
      <c r="G178" s="302">
        <f>'ادخال البيانات'!BS178</f>
        <v>0</v>
      </c>
      <c r="H178" s="437">
        <f>'ادخال البيانات'!W178</f>
        <v>0</v>
      </c>
      <c r="I178" s="19"/>
      <c r="J178" s="3">
        <f t="shared" si="25"/>
        <v>0</v>
      </c>
      <c r="P178">
        <f t="shared" si="23"/>
        <v>0</v>
      </c>
      <c r="Q178" s="386">
        <f t="shared" si="26"/>
        <v>0</v>
      </c>
      <c r="R178">
        <f>RANK(Q178,$Q:$Q)+COUNTIF($Q$7:Q178,Q178)-1</f>
        <v>172</v>
      </c>
      <c r="T178">
        <f t="shared" si="27"/>
        <v>0</v>
      </c>
      <c r="X178" s="42">
        <v>172</v>
      </c>
      <c r="Y178" s="32">
        <f t="shared" si="28"/>
        <v>0</v>
      </c>
      <c r="Z178" s="302">
        <f t="shared" si="24"/>
        <v>0</v>
      </c>
      <c r="AA178" s="302">
        <f t="shared" si="29"/>
        <v>0</v>
      </c>
      <c r="AB178" s="37"/>
      <c r="AE178"/>
      <c r="AF178"/>
      <c r="AG178"/>
      <c r="AH178"/>
      <c r="AI178"/>
      <c r="AJ178"/>
      <c r="AK178"/>
      <c r="AL178"/>
      <c r="AM178"/>
      <c r="AN178"/>
    </row>
    <row r="179" spans="2:40" x14ac:dyDescent="0.2">
      <c r="B179" s="42">
        <v>173</v>
      </c>
      <c r="C179" s="516">
        <f>'ادخال البيانات'!A179</f>
        <v>0</v>
      </c>
      <c r="D179" s="516"/>
      <c r="E179" s="516"/>
      <c r="F179" s="6">
        <f>'ادخال البيانات'!BP179</f>
        <v>0</v>
      </c>
      <c r="G179" s="302">
        <f>'ادخال البيانات'!BS179</f>
        <v>0</v>
      </c>
      <c r="H179" s="437">
        <f>'ادخال البيانات'!W179</f>
        <v>0</v>
      </c>
      <c r="I179" s="19"/>
      <c r="J179" s="3">
        <f t="shared" si="25"/>
        <v>0</v>
      </c>
      <c r="P179">
        <f t="shared" si="23"/>
        <v>0</v>
      </c>
      <c r="Q179" s="386">
        <f t="shared" si="26"/>
        <v>0</v>
      </c>
      <c r="R179">
        <f>RANK(Q179,$Q:$Q)+COUNTIF($Q$7:Q179,Q179)-1</f>
        <v>173</v>
      </c>
      <c r="T179">
        <f t="shared" si="27"/>
        <v>0</v>
      </c>
      <c r="X179" s="42">
        <v>173</v>
      </c>
      <c r="Y179" s="32">
        <f t="shared" si="28"/>
        <v>0</v>
      </c>
      <c r="Z179" s="302">
        <f t="shared" si="24"/>
        <v>0</v>
      </c>
      <c r="AA179" s="302">
        <f t="shared" si="29"/>
        <v>0</v>
      </c>
      <c r="AB179" s="37"/>
      <c r="AE179"/>
      <c r="AF179"/>
      <c r="AG179"/>
      <c r="AH179"/>
      <c r="AI179"/>
      <c r="AJ179"/>
      <c r="AK179"/>
      <c r="AL179"/>
      <c r="AM179"/>
      <c r="AN179"/>
    </row>
    <row r="180" spans="2:40" x14ac:dyDescent="0.2">
      <c r="B180" s="42">
        <v>174</v>
      </c>
      <c r="C180" s="516">
        <f>'ادخال البيانات'!A180</f>
        <v>0</v>
      </c>
      <c r="D180" s="516"/>
      <c r="E180" s="516"/>
      <c r="F180" s="6">
        <f>'ادخال البيانات'!BP180</f>
        <v>0</v>
      </c>
      <c r="G180" s="302">
        <f>'ادخال البيانات'!BS180</f>
        <v>0</v>
      </c>
      <c r="H180" s="437">
        <f>'ادخال البيانات'!W180</f>
        <v>0</v>
      </c>
      <c r="I180" s="19"/>
      <c r="J180" s="3">
        <f t="shared" si="25"/>
        <v>0</v>
      </c>
      <c r="P180">
        <f t="shared" si="23"/>
        <v>0</v>
      </c>
      <c r="Q180" s="386">
        <f t="shared" si="26"/>
        <v>0</v>
      </c>
      <c r="R180">
        <f>RANK(Q180,$Q:$Q)+COUNTIF($Q$7:Q180,Q180)-1</f>
        <v>174</v>
      </c>
      <c r="T180">
        <f t="shared" si="27"/>
        <v>0</v>
      </c>
      <c r="X180" s="42">
        <v>174</v>
      </c>
      <c r="Y180" s="32">
        <f t="shared" si="28"/>
        <v>0</v>
      </c>
      <c r="Z180" s="302">
        <f t="shared" si="24"/>
        <v>0</v>
      </c>
      <c r="AA180" s="302">
        <f t="shared" si="29"/>
        <v>0</v>
      </c>
      <c r="AB180" s="37"/>
      <c r="AE180"/>
      <c r="AF180"/>
      <c r="AG180"/>
      <c r="AH180"/>
      <c r="AI180"/>
      <c r="AJ180"/>
      <c r="AK180"/>
      <c r="AL180"/>
      <c r="AM180"/>
      <c r="AN180"/>
    </row>
    <row r="181" spans="2:40" x14ac:dyDescent="0.2">
      <c r="B181" s="42">
        <v>175</v>
      </c>
      <c r="C181" s="516">
        <f>'ادخال البيانات'!A181</f>
        <v>0</v>
      </c>
      <c r="D181" s="516"/>
      <c r="E181" s="516"/>
      <c r="F181" s="6">
        <f>'ادخال البيانات'!BP181</f>
        <v>0</v>
      </c>
      <c r="G181" s="302">
        <f>'ادخال البيانات'!BS181</f>
        <v>0</v>
      </c>
      <c r="H181" s="437">
        <f>'ادخال البيانات'!W181</f>
        <v>0</v>
      </c>
      <c r="I181" s="19"/>
      <c r="J181" s="3">
        <f t="shared" si="25"/>
        <v>0</v>
      </c>
      <c r="P181">
        <f t="shared" si="23"/>
        <v>0</v>
      </c>
      <c r="Q181" s="386">
        <f t="shared" si="26"/>
        <v>0</v>
      </c>
      <c r="R181">
        <f>RANK(Q181,$Q:$Q)+COUNTIF($Q$7:Q181,Q181)-1</f>
        <v>175</v>
      </c>
      <c r="T181">
        <f t="shared" si="27"/>
        <v>0</v>
      </c>
      <c r="X181" s="42">
        <v>175</v>
      </c>
      <c r="Y181" s="32">
        <f t="shared" si="28"/>
        <v>0</v>
      </c>
      <c r="Z181" s="302">
        <f t="shared" si="24"/>
        <v>0</v>
      </c>
      <c r="AA181" s="302">
        <f t="shared" si="29"/>
        <v>0</v>
      </c>
      <c r="AB181" s="37"/>
      <c r="AE181"/>
      <c r="AF181"/>
      <c r="AG181"/>
      <c r="AH181"/>
      <c r="AI181"/>
      <c r="AJ181"/>
      <c r="AK181"/>
      <c r="AL181"/>
      <c r="AM181"/>
      <c r="AN181"/>
    </row>
    <row r="182" spans="2:40" x14ac:dyDescent="0.2">
      <c r="B182" s="42">
        <v>176</v>
      </c>
      <c r="C182" s="516">
        <f>'ادخال البيانات'!A182</f>
        <v>0</v>
      </c>
      <c r="D182" s="516"/>
      <c r="E182" s="516"/>
      <c r="F182" s="6">
        <f>'ادخال البيانات'!BP182</f>
        <v>0</v>
      </c>
      <c r="G182" s="302">
        <f>'ادخال البيانات'!BS182</f>
        <v>0</v>
      </c>
      <c r="H182" s="437">
        <f>'ادخال البيانات'!W182</f>
        <v>0</v>
      </c>
      <c r="I182" s="19"/>
      <c r="J182" s="3">
        <f t="shared" si="25"/>
        <v>0</v>
      </c>
      <c r="P182">
        <f t="shared" si="23"/>
        <v>0</v>
      </c>
      <c r="Q182" s="386">
        <f t="shared" si="26"/>
        <v>0</v>
      </c>
      <c r="R182">
        <f>RANK(Q182,$Q:$Q)+COUNTIF($Q$7:Q182,Q182)-1</f>
        <v>176</v>
      </c>
      <c r="T182">
        <f t="shared" si="27"/>
        <v>0</v>
      </c>
      <c r="X182" s="42">
        <v>176</v>
      </c>
      <c r="Y182" s="32">
        <f t="shared" si="28"/>
        <v>0</v>
      </c>
      <c r="Z182" s="302">
        <f t="shared" si="24"/>
        <v>0</v>
      </c>
      <c r="AA182" s="302">
        <f t="shared" si="29"/>
        <v>0</v>
      </c>
      <c r="AB182" s="37"/>
      <c r="AE182"/>
      <c r="AF182"/>
      <c r="AG182"/>
      <c r="AH182"/>
      <c r="AI182"/>
      <c r="AJ182"/>
      <c r="AK182"/>
      <c r="AL182"/>
      <c r="AM182"/>
      <c r="AN182"/>
    </row>
    <row r="183" spans="2:40" x14ac:dyDescent="0.2">
      <c r="B183" s="42">
        <v>177</v>
      </c>
      <c r="C183" s="516">
        <f>'ادخال البيانات'!A183</f>
        <v>0</v>
      </c>
      <c r="D183" s="516"/>
      <c r="E183" s="516"/>
      <c r="F183" s="6">
        <f>'ادخال البيانات'!BP183</f>
        <v>0</v>
      </c>
      <c r="G183" s="302">
        <f>'ادخال البيانات'!BS183</f>
        <v>0</v>
      </c>
      <c r="H183" s="437">
        <f>'ادخال البيانات'!W183</f>
        <v>0</v>
      </c>
      <c r="I183" s="19"/>
      <c r="J183" s="3">
        <f t="shared" si="25"/>
        <v>0</v>
      </c>
      <c r="P183">
        <f t="shared" si="23"/>
        <v>0</v>
      </c>
      <c r="Q183" s="386">
        <f t="shared" si="26"/>
        <v>0</v>
      </c>
      <c r="R183">
        <f>RANK(Q183,$Q:$Q)+COUNTIF($Q$7:Q183,Q183)-1</f>
        <v>177</v>
      </c>
      <c r="T183">
        <f t="shared" si="27"/>
        <v>0</v>
      </c>
      <c r="X183" s="42">
        <v>177</v>
      </c>
      <c r="Y183" s="32">
        <f t="shared" si="28"/>
        <v>0</v>
      </c>
      <c r="Z183" s="302">
        <f t="shared" si="24"/>
        <v>0</v>
      </c>
      <c r="AA183" s="302">
        <f t="shared" si="29"/>
        <v>0</v>
      </c>
      <c r="AB183" s="37"/>
      <c r="AE183"/>
      <c r="AF183"/>
      <c r="AG183"/>
      <c r="AH183"/>
      <c r="AI183"/>
      <c r="AJ183"/>
      <c r="AK183"/>
      <c r="AL183"/>
      <c r="AM183"/>
      <c r="AN183"/>
    </row>
    <row r="184" spans="2:40" x14ac:dyDescent="0.2">
      <c r="B184" s="42">
        <v>178</v>
      </c>
      <c r="C184" s="516">
        <f>'ادخال البيانات'!A184</f>
        <v>0</v>
      </c>
      <c r="D184" s="516"/>
      <c r="E184" s="516"/>
      <c r="F184" s="6">
        <f>'ادخال البيانات'!BP184</f>
        <v>0</v>
      </c>
      <c r="G184" s="302">
        <f>'ادخال البيانات'!BS184</f>
        <v>0</v>
      </c>
      <c r="H184" s="437">
        <f>'ادخال البيانات'!W184</f>
        <v>0</v>
      </c>
      <c r="I184" s="19"/>
      <c r="J184" s="3">
        <f t="shared" si="25"/>
        <v>0</v>
      </c>
      <c r="P184">
        <f t="shared" si="23"/>
        <v>0</v>
      </c>
      <c r="Q184" s="386">
        <f t="shared" si="26"/>
        <v>0</v>
      </c>
      <c r="R184">
        <f>RANK(Q184,$Q:$Q)+COUNTIF($Q$7:Q184,Q184)-1</f>
        <v>178</v>
      </c>
      <c r="T184">
        <f t="shared" si="27"/>
        <v>0</v>
      </c>
      <c r="X184" s="42">
        <v>178</v>
      </c>
      <c r="Y184" s="32">
        <f t="shared" si="28"/>
        <v>0</v>
      </c>
      <c r="Z184" s="302">
        <f t="shared" si="24"/>
        <v>0</v>
      </c>
      <c r="AA184" s="302">
        <f t="shared" si="29"/>
        <v>0</v>
      </c>
      <c r="AB184" s="37"/>
      <c r="AE184"/>
      <c r="AF184"/>
      <c r="AG184"/>
      <c r="AH184"/>
      <c r="AI184"/>
      <c r="AJ184"/>
      <c r="AK184"/>
      <c r="AL184"/>
      <c r="AM184"/>
      <c r="AN184"/>
    </row>
    <row r="185" spans="2:40" x14ac:dyDescent="0.2">
      <c r="B185" s="42">
        <v>179</v>
      </c>
      <c r="C185" s="516">
        <f>'ادخال البيانات'!A185</f>
        <v>0</v>
      </c>
      <c r="D185" s="516"/>
      <c r="E185" s="516"/>
      <c r="F185" s="6">
        <f>'ادخال البيانات'!BP185</f>
        <v>0</v>
      </c>
      <c r="G185" s="302">
        <f>'ادخال البيانات'!BS185</f>
        <v>0</v>
      </c>
      <c r="H185" s="437">
        <f>'ادخال البيانات'!W185</f>
        <v>0</v>
      </c>
      <c r="I185" s="19"/>
      <c r="J185" s="3">
        <f t="shared" si="25"/>
        <v>0</v>
      </c>
      <c r="P185">
        <f t="shared" si="23"/>
        <v>0</v>
      </c>
      <c r="Q185" s="386">
        <f t="shared" si="26"/>
        <v>0</v>
      </c>
      <c r="R185">
        <f>RANK(Q185,$Q:$Q)+COUNTIF($Q$7:Q185,Q185)-1</f>
        <v>179</v>
      </c>
      <c r="T185">
        <f t="shared" si="27"/>
        <v>0</v>
      </c>
      <c r="X185" s="42">
        <v>179</v>
      </c>
      <c r="Y185" s="32">
        <f t="shared" si="28"/>
        <v>0</v>
      </c>
      <c r="Z185" s="302">
        <f t="shared" si="24"/>
        <v>0</v>
      </c>
      <c r="AA185" s="302">
        <f t="shared" si="29"/>
        <v>0</v>
      </c>
      <c r="AB185" s="37"/>
      <c r="AE185"/>
      <c r="AF185"/>
      <c r="AG185"/>
      <c r="AH185"/>
      <c r="AI185"/>
      <c r="AJ185"/>
      <c r="AK185"/>
      <c r="AL185"/>
      <c r="AM185"/>
      <c r="AN185"/>
    </row>
    <row r="186" spans="2:40" x14ac:dyDescent="0.2">
      <c r="B186" s="42">
        <v>180</v>
      </c>
      <c r="C186" s="516">
        <f>'ادخال البيانات'!A186</f>
        <v>0</v>
      </c>
      <c r="D186" s="516"/>
      <c r="E186" s="516"/>
      <c r="F186" s="6">
        <f>'ادخال البيانات'!BP186</f>
        <v>0</v>
      </c>
      <c r="G186" s="302">
        <f>'ادخال البيانات'!BS186</f>
        <v>0</v>
      </c>
      <c r="H186" s="437">
        <f>'ادخال البيانات'!W186</f>
        <v>0</v>
      </c>
      <c r="I186" s="19"/>
      <c r="J186" s="3">
        <f t="shared" si="25"/>
        <v>0</v>
      </c>
      <c r="P186">
        <f t="shared" si="23"/>
        <v>0</v>
      </c>
      <c r="Q186" s="386">
        <f t="shared" si="26"/>
        <v>0</v>
      </c>
      <c r="R186">
        <f>RANK(Q186,$Q:$Q)+COUNTIF($Q$7:Q186,Q186)-1</f>
        <v>180</v>
      </c>
      <c r="T186">
        <f t="shared" si="27"/>
        <v>0</v>
      </c>
      <c r="X186" s="42">
        <v>180</v>
      </c>
      <c r="Y186" s="32">
        <f t="shared" si="28"/>
        <v>0</v>
      </c>
      <c r="Z186" s="302">
        <f t="shared" si="24"/>
        <v>0</v>
      </c>
      <c r="AA186" s="302">
        <f t="shared" si="29"/>
        <v>0</v>
      </c>
      <c r="AB186" s="37"/>
      <c r="AE186"/>
      <c r="AF186"/>
      <c r="AG186"/>
      <c r="AH186"/>
      <c r="AI186"/>
      <c r="AJ186"/>
      <c r="AK186"/>
      <c r="AL186"/>
      <c r="AM186"/>
      <c r="AN186"/>
    </row>
    <row r="187" spans="2:40" x14ac:dyDescent="0.2">
      <c r="B187" s="42">
        <v>181</v>
      </c>
      <c r="C187" s="516">
        <f>'ادخال البيانات'!A187</f>
        <v>0</v>
      </c>
      <c r="D187" s="516"/>
      <c r="E187" s="516"/>
      <c r="F187" s="6">
        <f>'ادخال البيانات'!BP187</f>
        <v>0</v>
      </c>
      <c r="G187" s="302">
        <f>'ادخال البيانات'!BS187</f>
        <v>0</v>
      </c>
      <c r="H187" s="437">
        <f>'ادخال البيانات'!W187</f>
        <v>0</v>
      </c>
      <c r="I187" s="19"/>
      <c r="J187" s="3">
        <f t="shared" si="25"/>
        <v>0</v>
      </c>
      <c r="P187">
        <f t="shared" si="23"/>
        <v>0</v>
      </c>
      <c r="Q187" s="386">
        <f t="shared" si="26"/>
        <v>0</v>
      </c>
      <c r="R187">
        <f>RANK(Q187,$Q:$Q)+COUNTIF($Q$7:Q187,Q187)-1</f>
        <v>181</v>
      </c>
      <c r="T187">
        <f t="shared" si="27"/>
        <v>0</v>
      </c>
      <c r="X187" s="42">
        <v>181</v>
      </c>
      <c r="Y187" s="32">
        <f t="shared" si="28"/>
        <v>0</v>
      </c>
      <c r="Z187" s="302">
        <f t="shared" si="24"/>
        <v>0</v>
      </c>
      <c r="AA187" s="302">
        <f t="shared" si="29"/>
        <v>0</v>
      </c>
      <c r="AB187" s="37"/>
      <c r="AE187"/>
      <c r="AF187"/>
      <c r="AG187"/>
      <c r="AH187"/>
      <c r="AI187"/>
      <c r="AJ187"/>
      <c r="AK187"/>
      <c r="AL187"/>
      <c r="AM187"/>
      <c r="AN187"/>
    </row>
    <row r="188" spans="2:40" x14ac:dyDescent="0.2">
      <c r="B188" s="42">
        <v>182</v>
      </c>
      <c r="C188" s="516">
        <f>'ادخال البيانات'!A188</f>
        <v>0</v>
      </c>
      <c r="D188" s="516"/>
      <c r="E188" s="516"/>
      <c r="F188" s="6">
        <f>'ادخال البيانات'!BP188</f>
        <v>0</v>
      </c>
      <c r="G188" s="302">
        <f>'ادخال البيانات'!BS188</f>
        <v>0</v>
      </c>
      <c r="H188" s="437">
        <f>'ادخال البيانات'!W188</f>
        <v>0</v>
      </c>
      <c r="I188" s="19"/>
      <c r="J188" s="3">
        <f t="shared" si="25"/>
        <v>0</v>
      </c>
      <c r="P188">
        <f t="shared" si="23"/>
        <v>0</v>
      </c>
      <c r="Q188" s="386">
        <f t="shared" si="26"/>
        <v>0</v>
      </c>
      <c r="R188">
        <f>RANK(Q188,$Q:$Q)+COUNTIF($Q$7:Q188,Q188)-1</f>
        <v>182</v>
      </c>
      <c r="T188">
        <f t="shared" si="27"/>
        <v>0</v>
      </c>
      <c r="X188" s="42">
        <v>182</v>
      </c>
      <c r="Y188" s="32">
        <f t="shared" si="28"/>
        <v>0</v>
      </c>
      <c r="Z188" s="302">
        <f t="shared" si="24"/>
        <v>0</v>
      </c>
      <c r="AA188" s="302">
        <f t="shared" si="29"/>
        <v>0</v>
      </c>
      <c r="AB188" s="37"/>
      <c r="AE188"/>
      <c r="AF188"/>
      <c r="AG188"/>
      <c r="AH188"/>
      <c r="AI188"/>
      <c r="AJ188"/>
      <c r="AK188"/>
      <c r="AL188"/>
      <c r="AM188"/>
      <c r="AN188"/>
    </row>
    <row r="189" spans="2:40" x14ac:dyDescent="0.2">
      <c r="B189" s="42">
        <v>183</v>
      </c>
      <c r="C189" s="516">
        <f>'ادخال البيانات'!A189</f>
        <v>0</v>
      </c>
      <c r="D189" s="516"/>
      <c r="E189" s="516"/>
      <c r="F189" s="6">
        <f>'ادخال البيانات'!BP189</f>
        <v>0</v>
      </c>
      <c r="G189" s="302">
        <f>'ادخال البيانات'!BS189</f>
        <v>0</v>
      </c>
      <c r="H189" s="437">
        <f>'ادخال البيانات'!W189</f>
        <v>0</v>
      </c>
      <c r="I189" s="19"/>
      <c r="J189" s="3">
        <f t="shared" si="25"/>
        <v>0</v>
      </c>
      <c r="P189">
        <f t="shared" si="23"/>
        <v>0</v>
      </c>
      <c r="Q189" s="386">
        <f t="shared" si="26"/>
        <v>0</v>
      </c>
      <c r="R189">
        <f>RANK(Q189,$Q:$Q)+COUNTIF($Q$7:Q189,Q189)-1</f>
        <v>183</v>
      </c>
      <c r="T189">
        <f t="shared" si="27"/>
        <v>0</v>
      </c>
      <c r="X189" s="42">
        <v>183</v>
      </c>
      <c r="Y189" s="32">
        <f t="shared" si="28"/>
        <v>0</v>
      </c>
      <c r="Z189" s="302">
        <f t="shared" si="24"/>
        <v>0</v>
      </c>
      <c r="AA189" s="302">
        <f t="shared" si="29"/>
        <v>0</v>
      </c>
      <c r="AB189" s="37"/>
      <c r="AE189"/>
      <c r="AF189"/>
      <c r="AG189"/>
      <c r="AH189"/>
      <c r="AI189"/>
      <c r="AJ189"/>
      <c r="AK189"/>
      <c r="AL189"/>
      <c r="AM189"/>
      <c r="AN189"/>
    </row>
    <row r="190" spans="2:40" x14ac:dyDescent="0.2">
      <c r="B190" s="42">
        <v>184</v>
      </c>
      <c r="C190" s="516">
        <f>'ادخال البيانات'!A190</f>
        <v>0</v>
      </c>
      <c r="D190" s="516"/>
      <c r="E190" s="516"/>
      <c r="F190" s="6">
        <f>'ادخال البيانات'!BP190</f>
        <v>0</v>
      </c>
      <c r="G190" s="302">
        <f>'ادخال البيانات'!BS190</f>
        <v>0</v>
      </c>
      <c r="H190" s="437">
        <f>'ادخال البيانات'!W190</f>
        <v>0</v>
      </c>
      <c r="I190" s="19"/>
      <c r="J190" s="3">
        <f t="shared" si="25"/>
        <v>0</v>
      </c>
      <c r="P190">
        <f t="shared" si="23"/>
        <v>0</v>
      </c>
      <c r="Q190" s="386">
        <f t="shared" si="26"/>
        <v>0</v>
      </c>
      <c r="R190">
        <f>RANK(Q190,$Q:$Q)+COUNTIF($Q$7:Q190,Q190)-1</f>
        <v>184</v>
      </c>
      <c r="T190">
        <f t="shared" si="27"/>
        <v>0</v>
      </c>
      <c r="X190" s="42">
        <v>184</v>
      </c>
      <c r="Y190" s="32">
        <f t="shared" si="28"/>
        <v>0</v>
      </c>
      <c r="Z190" s="302">
        <f t="shared" si="24"/>
        <v>0</v>
      </c>
      <c r="AA190" s="302">
        <f t="shared" si="29"/>
        <v>0</v>
      </c>
      <c r="AB190" s="37"/>
      <c r="AE190"/>
      <c r="AF190"/>
      <c r="AG190"/>
      <c r="AH190"/>
      <c r="AI190"/>
      <c r="AJ190"/>
      <c r="AK190"/>
      <c r="AL190"/>
      <c r="AM190"/>
      <c r="AN190"/>
    </row>
    <row r="191" spans="2:40" x14ac:dyDescent="0.2">
      <c r="B191" s="42">
        <v>185</v>
      </c>
      <c r="C191" s="516">
        <f>'ادخال البيانات'!A191</f>
        <v>0</v>
      </c>
      <c r="D191" s="516"/>
      <c r="E191" s="516"/>
      <c r="F191" s="6">
        <f>'ادخال البيانات'!BP191</f>
        <v>0</v>
      </c>
      <c r="G191" s="302">
        <f>'ادخال البيانات'!BS191</f>
        <v>0</v>
      </c>
      <c r="H191" s="437">
        <f>'ادخال البيانات'!W191</f>
        <v>0</v>
      </c>
      <c r="I191" s="19"/>
      <c r="J191" s="3">
        <f t="shared" si="25"/>
        <v>0</v>
      </c>
      <c r="P191">
        <f t="shared" si="23"/>
        <v>0</v>
      </c>
      <c r="Q191" s="386">
        <f t="shared" si="26"/>
        <v>0</v>
      </c>
      <c r="R191">
        <f>RANK(Q191,$Q:$Q)+COUNTIF($Q$7:Q191,Q191)-1</f>
        <v>185</v>
      </c>
      <c r="T191">
        <f t="shared" si="27"/>
        <v>0</v>
      </c>
      <c r="X191" s="42">
        <v>185</v>
      </c>
      <c r="Y191" s="32">
        <f t="shared" si="28"/>
        <v>0</v>
      </c>
      <c r="Z191" s="302">
        <f t="shared" si="24"/>
        <v>0</v>
      </c>
      <c r="AA191" s="302">
        <f t="shared" si="29"/>
        <v>0</v>
      </c>
      <c r="AB191" s="37"/>
      <c r="AE191"/>
      <c r="AF191"/>
      <c r="AG191"/>
      <c r="AH191"/>
      <c r="AI191"/>
      <c r="AJ191"/>
      <c r="AK191"/>
      <c r="AL191"/>
      <c r="AM191"/>
      <c r="AN191"/>
    </row>
    <row r="192" spans="2:40" x14ac:dyDescent="0.2">
      <c r="B192" s="42">
        <v>186</v>
      </c>
      <c r="C192" s="516">
        <f>'ادخال البيانات'!A192</f>
        <v>0</v>
      </c>
      <c r="D192" s="516"/>
      <c r="E192" s="516"/>
      <c r="F192" s="6">
        <f>'ادخال البيانات'!BP192</f>
        <v>0</v>
      </c>
      <c r="G192" s="302">
        <f>'ادخال البيانات'!BS192</f>
        <v>0</v>
      </c>
      <c r="H192" s="437">
        <f>'ادخال البيانات'!W192</f>
        <v>0</v>
      </c>
      <c r="I192" s="19"/>
      <c r="J192" s="3">
        <f t="shared" si="25"/>
        <v>0</v>
      </c>
      <c r="P192">
        <f t="shared" si="23"/>
        <v>0</v>
      </c>
      <c r="Q192" s="386">
        <f t="shared" si="26"/>
        <v>0</v>
      </c>
      <c r="R192">
        <f>RANK(Q192,$Q:$Q)+COUNTIF($Q$7:Q192,Q192)-1</f>
        <v>186</v>
      </c>
      <c r="T192">
        <f t="shared" si="27"/>
        <v>0</v>
      </c>
      <c r="X192" s="42">
        <v>186</v>
      </c>
      <c r="Y192" s="32">
        <f t="shared" si="28"/>
        <v>0</v>
      </c>
      <c r="Z192" s="302">
        <f t="shared" si="24"/>
        <v>0</v>
      </c>
      <c r="AA192" s="302">
        <f t="shared" si="29"/>
        <v>0</v>
      </c>
      <c r="AB192" s="37"/>
      <c r="AE192"/>
      <c r="AF192"/>
      <c r="AG192"/>
      <c r="AH192"/>
      <c r="AI192"/>
      <c r="AJ192"/>
      <c r="AK192"/>
      <c r="AL192"/>
      <c r="AM192"/>
      <c r="AN192"/>
    </row>
    <row r="193" spans="2:40" x14ac:dyDescent="0.2">
      <c r="B193" s="42">
        <v>187</v>
      </c>
      <c r="C193" s="516">
        <f>'ادخال البيانات'!A193</f>
        <v>0</v>
      </c>
      <c r="D193" s="516"/>
      <c r="E193" s="516"/>
      <c r="F193" s="6">
        <f>'ادخال البيانات'!BP193</f>
        <v>0</v>
      </c>
      <c r="G193" s="302">
        <f>'ادخال البيانات'!BS193</f>
        <v>0</v>
      </c>
      <c r="H193" s="437">
        <f>'ادخال البيانات'!W193</f>
        <v>0</v>
      </c>
      <c r="I193" s="19"/>
      <c r="J193" s="3">
        <f t="shared" si="25"/>
        <v>0</v>
      </c>
      <c r="P193">
        <f t="shared" si="23"/>
        <v>0</v>
      </c>
      <c r="Q193" s="386">
        <f t="shared" si="26"/>
        <v>0</v>
      </c>
      <c r="R193">
        <f>RANK(Q193,$Q:$Q)+COUNTIF($Q$7:Q193,Q193)-1</f>
        <v>187</v>
      </c>
      <c r="T193">
        <f t="shared" si="27"/>
        <v>0</v>
      </c>
      <c r="X193" s="42">
        <v>187</v>
      </c>
      <c r="Y193" s="32">
        <f t="shared" si="28"/>
        <v>0</v>
      </c>
      <c r="Z193" s="302">
        <f t="shared" si="24"/>
        <v>0</v>
      </c>
      <c r="AA193" s="302">
        <f t="shared" si="29"/>
        <v>0</v>
      </c>
      <c r="AB193" s="37"/>
      <c r="AE193"/>
      <c r="AF193"/>
      <c r="AG193"/>
      <c r="AH193"/>
      <c r="AI193"/>
      <c r="AJ193"/>
      <c r="AK193"/>
      <c r="AL193"/>
      <c r="AM193"/>
      <c r="AN193"/>
    </row>
    <row r="194" spans="2:40" x14ac:dyDescent="0.2">
      <c r="B194" s="42">
        <v>188</v>
      </c>
      <c r="C194" s="516">
        <f>'ادخال البيانات'!A194</f>
        <v>0</v>
      </c>
      <c r="D194" s="516"/>
      <c r="E194" s="516"/>
      <c r="F194" s="6">
        <f>'ادخال البيانات'!BP194</f>
        <v>0</v>
      </c>
      <c r="G194" s="302">
        <f>'ادخال البيانات'!BS194</f>
        <v>0</v>
      </c>
      <c r="H194" s="437">
        <f>'ادخال البيانات'!W194</f>
        <v>0</v>
      </c>
      <c r="I194" s="19"/>
      <c r="J194" s="3">
        <f t="shared" si="25"/>
        <v>0</v>
      </c>
      <c r="P194">
        <f t="shared" si="23"/>
        <v>0</v>
      </c>
      <c r="Q194" s="386">
        <f t="shared" si="26"/>
        <v>0</v>
      </c>
      <c r="R194">
        <f>RANK(Q194,$Q:$Q)+COUNTIF($Q$7:Q194,Q194)-1</f>
        <v>188</v>
      </c>
      <c r="T194">
        <f t="shared" si="27"/>
        <v>0</v>
      </c>
      <c r="X194" s="42">
        <v>188</v>
      </c>
      <c r="Y194" s="32">
        <f t="shared" si="28"/>
        <v>0</v>
      </c>
      <c r="Z194" s="302">
        <f t="shared" si="24"/>
        <v>0</v>
      </c>
      <c r="AA194" s="302">
        <f t="shared" si="29"/>
        <v>0</v>
      </c>
      <c r="AB194" s="37"/>
      <c r="AE194"/>
      <c r="AF194"/>
      <c r="AG194"/>
      <c r="AH194"/>
      <c r="AI194"/>
      <c r="AJ194"/>
      <c r="AK194"/>
      <c r="AL194"/>
      <c r="AM194"/>
      <c r="AN194"/>
    </row>
    <row r="195" spans="2:40" x14ac:dyDescent="0.2">
      <c r="B195" s="42">
        <v>189</v>
      </c>
      <c r="C195" s="516">
        <f>'ادخال البيانات'!A195</f>
        <v>0</v>
      </c>
      <c r="D195" s="516"/>
      <c r="E195" s="516"/>
      <c r="F195" s="6">
        <f>'ادخال البيانات'!BP195</f>
        <v>0</v>
      </c>
      <c r="G195" s="302">
        <f>'ادخال البيانات'!BS195</f>
        <v>0</v>
      </c>
      <c r="H195" s="437">
        <f>'ادخال البيانات'!W195</f>
        <v>0</v>
      </c>
      <c r="I195" s="19"/>
      <c r="J195" s="3">
        <f t="shared" si="25"/>
        <v>0</v>
      </c>
      <c r="P195">
        <f t="shared" si="23"/>
        <v>0</v>
      </c>
      <c r="Q195" s="386">
        <f t="shared" si="26"/>
        <v>0</v>
      </c>
      <c r="R195">
        <f>RANK(Q195,$Q:$Q)+COUNTIF($Q$7:Q195,Q195)-1</f>
        <v>189</v>
      </c>
      <c r="T195">
        <f t="shared" si="27"/>
        <v>0</v>
      </c>
      <c r="X195" s="42">
        <v>189</v>
      </c>
      <c r="Y195" s="32">
        <f t="shared" si="28"/>
        <v>0</v>
      </c>
      <c r="Z195" s="302">
        <f t="shared" si="24"/>
        <v>0</v>
      </c>
      <c r="AA195" s="302">
        <f t="shared" si="29"/>
        <v>0</v>
      </c>
      <c r="AB195" s="37"/>
      <c r="AE195"/>
      <c r="AF195"/>
      <c r="AG195"/>
      <c r="AH195"/>
      <c r="AI195"/>
      <c r="AJ195"/>
      <c r="AK195"/>
      <c r="AL195"/>
      <c r="AM195"/>
      <c r="AN195"/>
    </row>
    <row r="196" spans="2:40" x14ac:dyDescent="0.2">
      <c r="B196" s="42">
        <v>190</v>
      </c>
      <c r="C196" s="516">
        <f>'ادخال البيانات'!A196</f>
        <v>0</v>
      </c>
      <c r="D196" s="516"/>
      <c r="E196" s="516"/>
      <c r="F196" s="6">
        <f>'ادخال البيانات'!BP196</f>
        <v>0</v>
      </c>
      <c r="G196" s="302">
        <f>'ادخال البيانات'!BS196</f>
        <v>0</v>
      </c>
      <c r="H196" s="437">
        <f>'ادخال البيانات'!W196</f>
        <v>0</v>
      </c>
      <c r="I196" s="19"/>
      <c r="J196" s="3">
        <f t="shared" si="25"/>
        <v>0</v>
      </c>
      <c r="P196">
        <f t="shared" si="23"/>
        <v>0</v>
      </c>
      <c r="Q196" s="386">
        <f t="shared" si="26"/>
        <v>0</v>
      </c>
      <c r="R196">
        <f>RANK(Q196,$Q:$Q)+COUNTIF($Q$7:Q196,Q196)-1</f>
        <v>190</v>
      </c>
      <c r="T196">
        <f t="shared" si="27"/>
        <v>0</v>
      </c>
      <c r="X196" s="42">
        <v>190</v>
      </c>
      <c r="Y196" s="32">
        <f t="shared" si="28"/>
        <v>0</v>
      </c>
      <c r="Z196" s="302">
        <f t="shared" si="24"/>
        <v>0</v>
      </c>
      <c r="AA196" s="302">
        <f t="shared" si="29"/>
        <v>0</v>
      </c>
      <c r="AB196" s="37"/>
      <c r="AE196"/>
      <c r="AF196"/>
      <c r="AG196"/>
      <c r="AH196"/>
      <c r="AI196"/>
      <c r="AJ196"/>
      <c r="AK196"/>
      <c r="AL196"/>
      <c r="AM196"/>
      <c r="AN196"/>
    </row>
    <row r="197" spans="2:40" x14ac:dyDescent="0.2">
      <c r="B197" s="42">
        <v>191</v>
      </c>
      <c r="C197" s="516">
        <f>'ادخال البيانات'!A197</f>
        <v>0</v>
      </c>
      <c r="D197" s="516"/>
      <c r="E197" s="516"/>
      <c r="F197" s="6">
        <f>'ادخال البيانات'!BP197</f>
        <v>0</v>
      </c>
      <c r="G197" s="302">
        <f>'ادخال البيانات'!BS197</f>
        <v>0</v>
      </c>
      <c r="H197" s="437">
        <f>'ادخال البيانات'!W197</f>
        <v>0</v>
      </c>
      <c r="I197" s="19"/>
      <c r="J197" s="3">
        <f t="shared" si="25"/>
        <v>0</v>
      </c>
      <c r="P197">
        <f t="shared" si="23"/>
        <v>0</v>
      </c>
      <c r="Q197" s="386">
        <f t="shared" si="26"/>
        <v>0</v>
      </c>
      <c r="R197">
        <f>RANK(Q197,$Q:$Q)+COUNTIF($Q$7:Q197,Q197)-1</f>
        <v>191</v>
      </c>
      <c r="T197">
        <f t="shared" si="27"/>
        <v>0</v>
      </c>
      <c r="X197" s="42">
        <v>191</v>
      </c>
      <c r="Y197" s="32">
        <f t="shared" si="28"/>
        <v>0</v>
      </c>
      <c r="Z197" s="302">
        <f t="shared" si="24"/>
        <v>0</v>
      </c>
      <c r="AA197" s="302">
        <f t="shared" si="29"/>
        <v>0</v>
      </c>
      <c r="AB197" s="37"/>
      <c r="AE197"/>
      <c r="AF197"/>
      <c r="AG197"/>
      <c r="AH197"/>
      <c r="AI197"/>
      <c r="AJ197"/>
      <c r="AK197"/>
      <c r="AL197"/>
      <c r="AM197"/>
      <c r="AN197"/>
    </row>
    <row r="198" spans="2:40" x14ac:dyDescent="0.2">
      <c r="B198" s="42">
        <v>192</v>
      </c>
      <c r="C198" s="516">
        <f>'ادخال البيانات'!A198</f>
        <v>0</v>
      </c>
      <c r="D198" s="516"/>
      <c r="E198" s="516"/>
      <c r="F198" s="6">
        <f>'ادخال البيانات'!BP198</f>
        <v>0</v>
      </c>
      <c r="G198" s="302">
        <f>'ادخال البيانات'!BS198</f>
        <v>0</v>
      </c>
      <c r="H198" s="437">
        <f>'ادخال البيانات'!W198</f>
        <v>0</v>
      </c>
      <c r="I198" s="19"/>
      <c r="J198" s="3">
        <f t="shared" si="25"/>
        <v>0</v>
      </c>
      <c r="P198">
        <f t="shared" si="23"/>
        <v>0</v>
      </c>
      <c r="Q198" s="386">
        <f t="shared" si="26"/>
        <v>0</v>
      </c>
      <c r="R198">
        <f>RANK(Q198,$Q:$Q)+COUNTIF($Q$7:Q198,Q198)-1</f>
        <v>192</v>
      </c>
      <c r="T198">
        <f t="shared" si="27"/>
        <v>0</v>
      </c>
      <c r="X198" s="42">
        <v>192</v>
      </c>
      <c r="Y198" s="32">
        <f t="shared" si="28"/>
        <v>0</v>
      </c>
      <c r="Z198" s="302">
        <f t="shared" si="24"/>
        <v>0</v>
      </c>
      <c r="AA198" s="302">
        <f t="shared" si="29"/>
        <v>0</v>
      </c>
      <c r="AB198" s="37"/>
      <c r="AE198"/>
      <c r="AF198"/>
      <c r="AG198"/>
      <c r="AH198"/>
      <c r="AI198"/>
      <c r="AJ198"/>
      <c r="AK198"/>
      <c r="AL198"/>
      <c r="AM198"/>
      <c r="AN198"/>
    </row>
    <row r="199" spans="2:40" x14ac:dyDescent="0.2">
      <c r="B199" s="42">
        <v>193</v>
      </c>
      <c r="C199" s="516">
        <f>'ادخال البيانات'!A199</f>
        <v>0</v>
      </c>
      <c r="D199" s="516"/>
      <c r="E199" s="516"/>
      <c r="F199" s="6">
        <f>'ادخال البيانات'!BP199</f>
        <v>0</v>
      </c>
      <c r="G199" s="302">
        <f>'ادخال البيانات'!BS199</f>
        <v>0</v>
      </c>
      <c r="H199" s="437">
        <f>'ادخال البيانات'!W199</f>
        <v>0</v>
      </c>
      <c r="I199" s="19"/>
      <c r="J199" s="3">
        <f t="shared" si="25"/>
        <v>0</v>
      </c>
      <c r="P199">
        <f t="shared" ref="P199:P262" si="30">C199</f>
        <v>0</v>
      </c>
      <c r="Q199" s="386">
        <f t="shared" si="26"/>
        <v>0</v>
      </c>
      <c r="R199">
        <f>RANK(Q199,$Q:$Q)+COUNTIF($Q$7:Q199,Q199)-1</f>
        <v>193</v>
      </c>
      <c r="T199">
        <f t="shared" si="27"/>
        <v>0</v>
      </c>
      <c r="X199" s="42">
        <v>193</v>
      </c>
      <c r="Y199" s="32">
        <f t="shared" si="28"/>
        <v>0</v>
      </c>
      <c r="Z199" s="302">
        <f t="shared" ref="Z199:Z262" si="31">INDEX($Q$7:$Q$450,MATCH(X199,$R$7:$R$450,0))</f>
        <v>0</v>
      </c>
      <c r="AA199" s="302">
        <f t="shared" si="29"/>
        <v>0</v>
      </c>
      <c r="AB199" s="37"/>
      <c r="AE199"/>
      <c r="AF199"/>
      <c r="AG199"/>
      <c r="AH199"/>
      <c r="AI199"/>
      <c r="AJ199"/>
      <c r="AK199"/>
      <c r="AL199"/>
      <c r="AM199"/>
      <c r="AN199"/>
    </row>
    <row r="200" spans="2:40" x14ac:dyDescent="0.2">
      <c r="B200" s="42">
        <v>194</v>
      </c>
      <c r="C200" s="516">
        <f>'ادخال البيانات'!A200</f>
        <v>0</v>
      </c>
      <c r="D200" s="516"/>
      <c r="E200" s="516"/>
      <c r="F200" s="6">
        <f>'ادخال البيانات'!BP200</f>
        <v>0</v>
      </c>
      <c r="G200" s="302">
        <f>'ادخال البيانات'!BS200</f>
        <v>0</v>
      </c>
      <c r="H200" s="437">
        <f>'ادخال البيانات'!W200</f>
        <v>0</v>
      </c>
      <c r="I200" s="19"/>
      <c r="J200" s="3">
        <f t="shared" ref="J200:J263" si="32">G200</f>
        <v>0</v>
      </c>
      <c r="P200">
        <f t="shared" si="30"/>
        <v>0</v>
      </c>
      <c r="Q200" s="386">
        <f t="shared" ref="Q200:Q263" si="33">G200</f>
        <v>0</v>
      </c>
      <c r="R200">
        <f>RANK(Q200,$Q:$Q)+COUNTIF($Q$7:Q200,Q200)-1</f>
        <v>194</v>
      </c>
      <c r="T200">
        <f t="shared" ref="T200:T263" si="34">H200</f>
        <v>0</v>
      </c>
      <c r="X200" s="42">
        <v>194</v>
      </c>
      <c r="Y200" s="32">
        <f t="shared" ref="Y200:Y263" si="35">INDEX($P$7:$P$450,MATCH(X200,$R$7:$R$450,0))</f>
        <v>0</v>
      </c>
      <c r="Z200" s="302">
        <f t="shared" si="31"/>
        <v>0</v>
      </c>
      <c r="AA200" s="302">
        <f t="shared" ref="AA200:AA263" si="36">INDEX($T$7:$T$450,MATCH(Y200,$P$7:$P$450,0))</f>
        <v>0</v>
      </c>
      <c r="AB200" s="37"/>
      <c r="AE200"/>
      <c r="AF200"/>
      <c r="AG200"/>
      <c r="AH200"/>
      <c r="AI200"/>
      <c r="AJ200"/>
      <c r="AK200"/>
      <c r="AL200"/>
      <c r="AM200"/>
      <c r="AN200"/>
    </row>
    <row r="201" spans="2:40" x14ac:dyDescent="0.2">
      <c r="B201" s="42">
        <v>195</v>
      </c>
      <c r="C201" s="516">
        <f>'ادخال البيانات'!A201</f>
        <v>0</v>
      </c>
      <c r="D201" s="516"/>
      <c r="E201" s="516"/>
      <c r="F201" s="6">
        <f>'ادخال البيانات'!BP201</f>
        <v>0</v>
      </c>
      <c r="G201" s="302">
        <f>'ادخال البيانات'!BS201</f>
        <v>0</v>
      </c>
      <c r="H201" s="437">
        <f>'ادخال البيانات'!W201</f>
        <v>0</v>
      </c>
      <c r="I201" s="19"/>
      <c r="J201" s="3">
        <f t="shared" si="32"/>
        <v>0</v>
      </c>
      <c r="P201">
        <f t="shared" si="30"/>
        <v>0</v>
      </c>
      <c r="Q201" s="386">
        <f t="shared" si="33"/>
        <v>0</v>
      </c>
      <c r="R201">
        <f>RANK(Q201,$Q:$Q)+COUNTIF($Q$7:Q201,Q201)-1</f>
        <v>195</v>
      </c>
      <c r="T201">
        <f t="shared" si="34"/>
        <v>0</v>
      </c>
      <c r="X201" s="42">
        <v>195</v>
      </c>
      <c r="Y201" s="32">
        <f t="shared" si="35"/>
        <v>0</v>
      </c>
      <c r="Z201" s="302">
        <f t="shared" si="31"/>
        <v>0</v>
      </c>
      <c r="AA201" s="302">
        <f t="shared" si="36"/>
        <v>0</v>
      </c>
      <c r="AB201" s="37"/>
      <c r="AE201"/>
      <c r="AF201"/>
      <c r="AG201"/>
      <c r="AH201"/>
      <c r="AI201"/>
      <c r="AJ201"/>
      <c r="AK201"/>
      <c r="AL201"/>
      <c r="AM201"/>
      <c r="AN201"/>
    </row>
    <row r="202" spans="2:40" x14ac:dyDescent="0.2">
      <c r="B202" s="42">
        <v>196</v>
      </c>
      <c r="C202" s="516">
        <f>'ادخال البيانات'!A202</f>
        <v>0</v>
      </c>
      <c r="D202" s="516"/>
      <c r="E202" s="516"/>
      <c r="F202" s="6">
        <f>'ادخال البيانات'!BP202</f>
        <v>0</v>
      </c>
      <c r="G202" s="302">
        <f>'ادخال البيانات'!BS202</f>
        <v>0</v>
      </c>
      <c r="H202" s="437">
        <f>'ادخال البيانات'!W202</f>
        <v>0</v>
      </c>
      <c r="I202" s="19"/>
      <c r="J202" s="3">
        <f t="shared" si="32"/>
        <v>0</v>
      </c>
      <c r="P202">
        <f t="shared" si="30"/>
        <v>0</v>
      </c>
      <c r="Q202" s="386">
        <f t="shared" si="33"/>
        <v>0</v>
      </c>
      <c r="R202">
        <f>RANK(Q202,$Q:$Q)+COUNTIF($Q$7:Q202,Q202)-1</f>
        <v>196</v>
      </c>
      <c r="T202">
        <f t="shared" si="34"/>
        <v>0</v>
      </c>
      <c r="X202" s="42">
        <v>196</v>
      </c>
      <c r="Y202" s="32">
        <f t="shared" si="35"/>
        <v>0</v>
      </c>
      <c r="Z202" s="302">
        <f t="shared" si="31"/>
        <v>0</v>
      </c>
      <c r="AA202" s="302">
        <f t="shared" si="36"/>
        <v>0</v>
      </c>
      <c r="AB202" s="37"/>
      <c r="AE202"/>
      <c r="AF202"/>
      <c r="AG202"/>
      <c r="AH202"/>
      <c r="AI202"/>
      <c r="AJ202"/>
      <c r="AK202"/>
      <c r="AL202"/>
      <c r="AM202"/>
      <c r="AN202"/>
    </row>
    <row r="203" spans="2:40" x14ac:dyDescent="0.2">
      <c r="B203" s="42">
        <v>197</v>
      </c>
      <c r="C203" s="516">
        <f>'ادخال البيانات'!A203</f>
        <v>0</v>
      </c>
      <c r="D203" s="516"/>
      <c r="E203" s="516"/>
      <c r="F203" s="6">
        <f>'ادخال البيانات'!BP203</f>
        <v>0</v>
      </c>
      <c r="G203" s="302">
        <f>'ادخال البيانات'!BS203</f>
        <v>0</v>
      </c>
      <c r="H203" s="437">
        <f>'ادخال البيانات'!W203</f>
        <v>0</v>
      </c>
      <c r="I203" s="19"/>
      <c r="J203" s="3">
        <f t="shared" si="32"/>
        <v>0</v>
      </c>
      <c r="P203">
        <f t="shared" si="30"/>
        <v>0</v>
      </c>
      <c r="Q203" s="386">
        <f t="shared" si="33"/>
        <v>0</v>
      </c>
      <c r="R203">
        <f>RANK(Q203,$Q:$Q)+COUNTIF($Q$7:Q203,Q203)-1</f>
        <v>197</v>
      </c>
      <c r="T203">
        <f t="shared" si="34"/>
        <v>0</v>
      </c>
      <c r="X203" s="42">
        <v>197</v>
      </c>
      <c r="Y203" s="32">
        <f t="shared" si="35"/>
        <v>0</v>
      </c>
      <c r="Z203" s="302">
        <f t="shared" si="31"/>
        <v>0</v>
      </c>
      <c r="AA203" s="302">
        <f t="shared" si="36"/>
        <v>0</v>
      </c>
      <c r="AB203" s="37"/>
      <c r="AE203"/>
      <c r="AF203"/>
      <c r="AG203"/>
      <c r="AH203"/>
      <c r="AI203"/>
      <c r="AJ203"/>
      <c r="AK203"/>
      <c r="AL203"/>
      <c r="AM203"/>
      <c r="AN203"/>
    </row>
    <row r="204" spans="2:40" x14ac:dyDescent="0.2">
      <c r="B204" s="42">
        <v>198</v>
      </c>
      <c r="C204" s="516">
        <f>'ادخال البيانات'!A204</f>
        <v>0</v>
      </c>
      <c r="D204" s="516"/>
      <c r="E204" s="516"/>
      <c r="F204" s="6">
        <f>'ادخال البيانات'!BP204</f>
        <v>0</v>
      </c>
      <c r="G204" s="302">
        <f>'ادخال البيانات'!BS204</f>
        <v>0</v>
      </c>
      <c r="H204" s="437">
        <f>'ادخال البيانات'!W204</f>
        <v>0</v>
      </c>
      <c r="I204" s="19"/>
      <c r="J204" s="3">
        <f t="shared" si="32"/>
        <v>0</v>
      </c>
      <c r="P204">
        <f t="shared" si="30"/>
        <v>0</v>
      </c>
      <c r="Q204" s="386">
        <f t="shared" si="33"/>
        <v>0</v>
      </c>
      <c r="R204">
        <f>RANK(Q204,$Q:$Q)+COUNTIF($Q$7:Q204,Q204)-1</f>
        <v>198</v>
      </c>
      <c r="T204">
        <f t="shared" si="34"/>
        <v>0</v>
      </c>
      <c r="X204" s="42">
        <v>198</v>
      </c>
      <c r="Y204" s="32">
        <f t="shared" si="35"/>
        <v>0</v>
      </c>
      <c r="Z204" s="302">
        <f t="shared" si="31"/>
        <v>0</v>
      </c>
      <c r="AA204" s="302">
        <f t="shared" si="36"/>
        <v>0</v>
      </c>
      <c r="AB204" s="37"/>
      <c r="AE204"/>
      <c r="AF204"/>
      <c r="AG204"/>
      <c r="AH204"/>
      <c r="AI204"/>
      <c r="AJ204"/>
      <c r="AK204"/>
      <c r="AL204"/>
      <c r="AM204"/>
      <c r="AN204"/>
    </row>
    <row r="205" spans="2:40" x14ac:dyDescent="0.2">
      <c r="B205" s="42">
        <v>199</v>
      </c>
      <c r="C205" s="516">
        <f>'ادخال البيانات'!A205</f>
        <v>0</v>
      </c>
      <c r="D205" s="516"/>
      <c r="E205" s="516"/>
      <c r="F205" s="6">
        <f>'ادخال البيانات'!BP205</f>
        <v>0</v>
      </c>
      <c r="G205" s="302">
        <f>'ادخال البيانات'!BS205</f>
        <v>0</v>
      </c>
      <c r="H205" s="437">
        <f>'ادخال البيانات'!W205</f>
        <v>0</v>
      </c>
      <c r="I205" s="19"/>
      <c r="J205" s="3">
        <f t="shared" si="32"/>
        <v>0</v>
      </c>
      <c r="P205">
        <f t="shared" si="30"/>
        <v>0</v>
      </c>
      <c r="Q205" s="386">
        <f t="shared" si="33"/>
        <v>0</v>
      </c>
      <c r="R205">
        <f>RANK(Q205,$Q:$Q)+COUNTIF($Q$7:Q205,Q205)-1</f>
        <v>199</v>
      </c>
      <c r="T205">
        <f t="shared" si="34"/>
        <v>0</v>
      </c>
      <c r="X205" s="42">
        <v>199</v>
      </c>
      <c r="Y205" s="32">
        <f t="shared" si="35"/>
        <v>0</v>
      </c>
      <c r="Z205" s="302">
        <f t="shared" si="31"/>
        <v>0</v>
      </c>
      <c r="AA205" s="302">
        <f t="shared" si="36"/>
        <v>0</v>
      </c>
      <c r="AB205" s="33"/>
      <c r="AE205"/>
      <c r="AF205"/>
      <c r="AG205"/>
      <c r="AH205"/>
      <c r="AI205"/>
      <c r="AJ205"/>
      <c r="AK205"/>
      <c r="AL205"/>
      <c r="AM205"/>
      <c r="AN205"/>
    </row>
    <row r="206" spans="2:40" x14ac:dyDescent="0.2">
      <c r="B206" s="42">
        <v>200</v>
      </c>
      <c r="C206" s="516">
        <f>'ادخال البيانات'!A206</f>
        <v>0</v>
      </c>
      <c r="D206" s="516"/>
      <c r="E206" s="516"/>
      <c r="F206" s="6">
        <f>'ادخال البيانات'!BP206</f>
        <v>0</v>
      </c>
      <c r="G206" s="302">
        <f>'ادخال البيانات'!BS206</f>
        <v>0</v>
      </c>
      <c r="H206" s="437">
        <f>'ادخال البيانات'!W206</f>
        <v>0</v>
      </c>
      <c r="I206" s="19"/>
      <c r="J206" s="3">
        <f t="shared" si="32"/>
        <v>0</v>
      </c>
      <c r="P206">
        <f t="shared" si="30"/>
        <v>0</v>
      </c>
      <c r="Q206" s="386">
        <f t="shared" si="33"/>
        <v>0</v>
      </c>
      <c r="R206">
        <f>RANK(Q206,$Q:$Q)+COUNTIF($Q$7:Q206,Q206)-1</f>
        <v>200</v>
      </c>
      <c r="T206">
        <f t="shared" si="34"/>
        <v>0</v>
      </c>
      <c r="X206" s="42">
        <v>200</v>
      </c>
      <c r="Y206" s="32">
        <f t="shared" si="35"/>
        <v>0</v>
      </c>
      <c r="Z206" s="302">
        <f t="shared" si="31"/>
        <v>0</v>
      </c>
      <c r="AA206" s="302">
        <f t="shared" si="36"/>
        <v>0</v>
      </c>
      <c r="AB206" s="33"/>
      <c r="AE206"/>
      <c r="AF206"/>
      <c r="AG206"/>
      <c r="AH206"/>
      <c r="AI206"/>
      <c r="AJ206"/>
      <c r="AK206"/>
      <c r="AL206"/>
      <c r="AM206"/>
      <c r="AN206"/>
    </row>
    <row r="207" spans="2:40" x14ac:dyDescent="0.2">
      <c r="B207" s="42">
        <v>201</v>
      </c>
      <c r="C207" s="516">
        <f>'ادخال البيانات'!A207</f>
        <v>0</v>
      </c>
      <c r="D207" s="516"/>
      <c r="E207" s="516"/>
      <c r="F207" s="6">
        <f>'ادخال البيانات'!BP207</f>
        <v>0</v>
      </c>
      <c r="G207" s="302">
        <f>'ادخال البيانات'!BS207</f>
        <v>0</v>
      </c>
      <c r="H207" s="437">
        <f>'ادخال البيانات'!W207</f>
        <v>0</v>
      </c>
      <c r="J207" s="3">
        <f t="shared" si="32"/>
        <v>0</v>
      </c>
      <c r="P207">
        <f t="shared" si="30"/>
        <v>0</v>
      </c>
      <c r="Q207" s="386">
        <f t="shared" si="33"/>
        <v>0</v>
      </c>
      <c r="R207">
        <f>RANK(Q207,$Q:$Q)+COUNTIF($Q$7:Q207,Q207)-1</f>
        <v>201</v>
      </c>
      <c r="T207">
        <f t="shared" si="34"/>
        <v>0</v>
      </c>
      <c r="X207" s="42">
        <v>201</v>
      </c>
      <c r="Y207" s="32">
        <f t="shared" si="35"/>
        <v>0</v>
      </c>
      <c r="Z207" s="302">
        <f t="shared" si="31"/>
        <v>0</v>
      </c>
      <c r="AA207" s="302">
        <f t="shared" si="36"/>
        <v>0</v>
      </c>
      <c r="AE207"/>
      <c r="AF207"/>
      <c r="AG207"/>
      <c r="AH207"/>
      <c r="AI207"/>
      <c r="AJ207"/>
      <c r="AK207"/>
      <c r="AL207"/>
      <c r="AM207"/>
      <c r="AN207"/>
    </row>
    <row r="208" spans="2:40" x14ac:dyDescent="0.2">
      <c r="B208" s="42">
        <v>202</v>
      </c>
      <c r="C208" s="516">
        <f>'ادخال البيانات'!A208</f>
        <v>0</v>
      </c>
      <c r="D208" s="516"/>
      <c r="E208" s="516"/>
      <c r="F208" s="6">
        <f>'ادخال البيانات'!BP208</f>
        <v>0</v>
      </c>
      <c r="G208" s="302">
        <f>'ادخال البيانات'!BS208</f>
        <v>0</v>
      </c>
      <c r="H208" s="437">
        <f>'ادخال البيانات'!W208</f>
        <v>0</v>
      </c>
      <c r="J208" s="3">
        <f t="shared" si="32"/>
        <v>0</v>
      </c>
      <c r="P208">
        <f t="shared" si="30"/>
        <v>0</v>
      </c>
      <c r="Q208" s="386">
        <f t="shared" si="33"/>
        <v>0</v>
      </c>
      <c r="R208">
        <f>RANK(Q208,$Q:$Q)+COUNTIF($Q$7:Q208,Q208)-1</f>
        <v>202</v>
      </c>
      <c r="T208">
        <f t="shared" si="34"/>
        <v>0</v>
      </c>
      <c r="X208" s="42">
        <v>202</v>
      </c>
      <c r="Y208" s="32">
        <f t="shared" si="35"/>
        <v>0</v>
      </c>
      <c r="Z208" s="302">
        <f t="shared" si="31"/>
        <v>0</v>
      </c>
      <c r="AA208" s="302">
        <f t="shared" si="36"/>
        <v>0</v>
      </c>
      <c r="AE208"/>
      <c r="AF208"/>
      <c r="AG208"/>
      <c r="AH208"/>
      <c r="AI208"/>
      <c r="AJ208"/>
      <c r="AK208"/>
      <c r="AL208"/>
      <c r="AM208"/>
      <c r="AN208"/>
    </row>
    <row r="209" spans="2:40" x14ac:dyDescent="0.2">
      <c r="B209" s="42">
        <v>203</v>
      </c>
      <c r="C209" s="516">
        <f>'ادخال البيانات'!A209</f>
        <v>0</v>
      </c>
      <c r="D209" s="516"/>
      <c r="E209" s="516"/>
      <c r="F209" s="6">
        <f>'ادخال البيانات'!BP209</f>
        <v>0</v>
      </c>
      <c r="G209" s="302">
        <f>'ادخال البيانات'!BS209</f>
        <v>0</v>
      </c>
      <c r="H209" s="437">
        <f>'ادخال البيانات'!W209</f>
        <v>0</v>
      </c>
      <c r="J209" s="3">
        <f t="shared" si="32"/>
        <v>0</v>
      </c>
      <c r="P209">
        <f t="shared" si="30"/>
        <v>0</v>
      </c>
      <c r="Q209" s="386">
        <f t="shared" si="33"/>
        <v>0</v>
      </c>
      <c r="R209">
        <f>RANK(Q209,$Q:$Q)+COUNTIF($Q$7:Q209,Q209)-1</f>
        <v>203</v>
      </c>
      <c r="T209">
        <f t="shared" si="34"/>
        <v>0</v>
      </c>
      <c r="X209" s="42">
        <v>203</v>
      </c>
      <c r="Y209" s="32">
        <f t="shared" si="35"/>
        <v>0</v>
      </c>
      <c r="Z209" s="302">
        <f t="shared" si="31"/>
        <v>0</v>
      </c>
      <c r="AA209" s="302">
        <f t="shared" si="36"/>
        <v>0</v>
      </c>
      <c r="AE209"/>
      <c r="AF209"/>
      <c r="AG209"/>
      <c r="AH209"/>
      <c r="AI209"/>
      <c r="AJ209"/>
      <c r="AK209"/>
      <c r="AL209"/>
      <c r="AM209"/>
      <c r="AN209"/>
    </row>
    <row r="210" spans="2:40" x14ac:dyDescent="0.2">
      <c r="B210" s="42">
        <v>204</v>
      </c>
      <c r="C210" s="516">
        <f>'ادخال البيانات'!A210</f>
        <v>0</v>
      </c>
      <c r="D210" s="516"/>
      <c r="E210" s="516"/>
      <c r="F210" s="6">
        <f>'ادخال البيانات'!BP210</f>
        <v>0</v>
      </c>
      <c r="G210" s="302">
        <f>'ادخال البيانات'!BS210</f>
        <v>0</v>
      </c>
      <c r="H210" s="437">
        <f>'ادخال البيانات'!W210</f>
        <v>0</v>
      </c>
      <c r="J210" s="3">
        <f t="shared" si="32"/>
        <v>0</v>
      </c>
      <c r="P210">
        <f t="shared" si="30"/>
        <v>0</v>
      </c>
      <c r="Q210" s="386">
        <f t="shared" si="33"/>
        <v>0</v>
      </c>
      <c r="R210">
        <f>RANK(Q210,$Q:$Q)+COUNTIF($Q$7:Q210,Q210)-1</f>
        <v>204</v>
      </c>
      <c r="T210">
        <f t="shared" si="34"/>
        <v>0</v>
      </c>
      <c r="X210" s="42">
        <v>204</v>
      </c>
      <c r="Y210" s="32">
        <f t="shared" si="35"/>
        <v>0</v>
      </c>
      <c r="Z210" s="302">
        <f t="shared" si="31"/>
        <v>0</v>
      </c>
      <c r="AA210" s="302">
        <f t="shared" si="36"/>
        <v>0</v>
      </c>
      <c r="AB210"/>
      <c r="AE210"/>
      <c r="AF210"/>
      <c r="AG210"/>
      <c r="AH210"/>
      <c r="AI210"/>
      <c r="AJ210"/>
      <c r="AK210"/>
      <c r="AL210"/>
      <c r="AM210"/>
      <c r="AN210"/>
    </row>
    <row r="211" spans="2:40" x14ac:dyDescent="0.2">
      <c r="B211" s="42">
        <v>205</v>
      </c>
      <c r="C211" s="516">
        <f>'ادخال البيانات'!A211</f>
        <v>0</v>
      </c>
      <c r="D211" s="516"/>
      <c r="E211" s="516"/>
      <c r="F211" s="6">
        <f>'ادخال البيانات'!BP211</f>
        <v>0</v>
      </c>
      <c r="G211" s="302">
        <f>'ادخال البيانات'!BS211</f>
        <v>0</v>
      </c>
      <c r="H211" s="437">
        <f>'ادخال البيانات'!W211</f>
        <v>0</v>
      </c>
      <c r="J211" s="3">
        <f t="shared" si="32"/>
        <v>0</v>
      </c>
      <c r="P211">
        <f t="shared" si="30"/>
        <v>0</v>
      </c>
      <c r="Q211" s="386">
        <f t="shared" si="33"/>
        <v>0</v>
      </c>
      <c r="R211">
        <f>RANK(Q211,$Q:$Q)+COUNTIF($Q$7:Q211,Q211)-1</f>
        <v>205</v>
      </c>
      <c r="T211">
        <f t="shared" si="34"/>
        <v>0</v>
      </c>
      <c r="X211" s="42">
        <v>205</v>
      </c>
      <c r="Y211" s="32">
        <f t="shared" si="35"/>
        <v>0</v>
      </c>
      <c r="Z211" s="302">
        <f t="shared" si="31"/>
        <v>0</v>
      </c>
      <c r="AA211" s="302">
        <f t="shared" si="36"/>
        <v>0</v>
      </c>
      <c r="AB211"/>
      <c r="AE211"/>
      <c r="AF211"/>
      <c r="AG211"/>
      <c r="AH211"/>
      <c r="AI211"/>
      <c r="AJ211"/>
      <c r="AK211"/>
      <c r="AL211"/>
      <c r="AM211"/>
      <c r="AN211"/>
    </row>
    <row r="212" spans="2:40" x14ac:dyDescent="0.2">
      <c r="B212" s="42">
        <v>206</v>
      </c>
      <c r="C212" s="516">
        <f>'ادخال البيانات'!A212</f>
        <v>0</v>
      </c>
      <c r="D212" s="516"/>
      <c r="E212" s="516"/>
      <c r="F212" s="6">
        <f>'ادخال البيانات'!BP212</f>
        <v>0</v>
      </c>
      <c r="G212" s="302">
        <f>'ادخال البيانات'!BS212</f>
        <v>0</v>
      </c>
      <c r="H212" s="437">
        <f>'ادخال البيانات'!W212</f>
        <v>0</v>
      </c>
      <c r="J212" s="3">
        <f t="shared" si="32"/>
        <v>0</v>
      </c>
      <c r="P212">
        <f t="shared" si="30"/>
        <v>0</v>
      </c>
      <c r="Q212" s="386">
        <f t="shared" si="33"/>
        <v>0</v>
      </c>
      <c r="R212">
        <f>RANK(Q212,$Q:$Q)+COUNTIF($Q$7:Q212,Q212)-1</f>
        <v>206</v>
      </c>
      <c r="T212">
        <f t="shared" si="34"/>
        <v>0</v>
      </c>
      <c r="X212" s="42">
        <v>206</v>
      </c>
      <c r="Y212" s="32">
        <f t="shared" si="35"/>
        <v>0</v>
      </c>
      <c r="Z212" s="302">
        <f t="shared" si="31"/>
        <v>0</v>
      </c>
      <c r="AA212" s="302">
        <f t="shared" si="36"/>
        <v>0</v>
      </c>
      <c r="AB212"/>
      <c r="AE212"/>
      <c r="AF212"/>
      <c r="AG212"/>
      <c r="AH212"/>
      <c r="AI212"/>
      <c r="AJ212"/>
      <c r="AK212"/>
      <c r="AL212"/>
      <c r="AM212"/>
      <c r="AN212"/>
    </row>
    <row r="213" spans="2:40" x14ac:dyDescent="0.2">
      <c r="B213" s="42">
        <v>207</v>
      </c>
      <c r="C213" s="516">
        <f>'ادخال البيانات'!A213</f>
        <v>0</v>
      </c>
      <c r="D213" s="516"/>
      <c r="E213" s="516"/>
      <c r="F213" s="6">
        <f>'ادخال البيانات'!BP213</f>
        <v>0</v>
      </c>
      <c r="G213" s="302">
        <f>'ادخال البيانات'!BS213</f>
        <v>0</v>
      </c>
      <c r="H213" s="437">
        <f>'ادخال البيانات'!W213</f>
        <v>0</v>
      </c>
      <c r="J213" s="3">
        <f t="shared" si="32"/>
        <v>0</v>
      </c>
      <c r="P213">
        <f t="shared" si="30"/>
        <v>0</v>
      </c>
      <c r="Q213" s="386">
        <f t="shared" si="33"/>
        <v>0</v>
      </c>
      <c r="R213">
        <f>RANK(Q213,$Q:$Q)+COUNTIF($Q$7:Q213,Q213)-1</f>
        <v>207</v>
      </c>
      <c r="T213">
        <f t="shared" si="34"/>
        <v>0</v>
      </c>
      <c r="X213" s="42">
        <v>207</v>
      </c>
      <c r="Y213" s="32">
        <f t="shared" si="35"/>
        <v>0</v>
      </c>
      <c r="Z213" s="302">
        <f t="shared" si="31"/>
        <v>0</v>
      </c>
      <c r="AA213" s="302">
        <f t="shared" si="36"/>
        <v>0</v>
      </c>
      <c r="AB213"/>
      <c r="AE213"/>
      <c r="AF213"/>
      <c r="AG213"/>
      <c r="AH213"/>
      <c r="AI213"/>
      <c r="AJ213"/>
      <c r="AK213"/>
      <c r="AL213"/>
      <c r="AM213"/>
      <c r="AN213"/>
    </row>
    <row r="214" spans="2:40" x14ac:dyDescent="0.2">
      <c r="B214" s="42">
        <v>208</v>
      </c>
      <c r="C214" s="516">
        <f>'ادخال البيانات'!A214</f>
        <v>0</v>
      </c>
      <c r="D214" s="516"/>
      <c r="E214" s="516"/>
      <c r="F214" s="6">
        <f>'ادخال البيانات'!BP214</f>
        <v>0</v>
      </c>
      <c r="G214" s="302">
        <f>'ادخال البيانات'!BS214</f>
        <v>0</v>
      </c>
      <c r="H214" s="437">
        <f>'ادخال البيانات'!W214</f>
        <v>0</v>
      </c>
      <c r="J214" s="3">
        <f t="shared" si="32"/>
        <v>0</v>
      </c>
      <c r="P214">
        <f t="shared" si="30"/>
        <v>0</v>
      </c>
      <c r="Q214" s="386">
        <f t="shared" si="33"/>
        <v>0</v>
      </c>
      <c r="R214">
        <f>RANK(Q214,$Q:$Q)+COUNTIF($Q$7:Q214,Q214)-1</f>
        <v>208</v>
      </c>
      <c r="T214">
        <f t="shared" si="34"/>
        <v>0</v>
      </c>
      <c r="X214" s="42">
        <v>208</v>
      </c>
      <c r="Y214" s="32">
        <f t="shared" si="35"/>
        <v>0</v>
      </c>
      <c r="Z214" s="302">
        <f t="shared" si="31"/>
        <v>0</v>
      </c>
      <c r="AA214" s="302">
        <f t="shared" si="36"/>
        <v>0</v>
      </c>
      <c r="AB214"/>
      <c r="AE214"/>
      <c r="AF214"/>
      <c r="AG214"/>
      <c r="AH214"/>
      <c r="AI214"/>
      <c r="AJ214"/>
      <c r="AK214"/>
      <c r="AL214"/>
      <c r="AM214"/>
      <c r="AN214"/>
    </row>
    <row r="215" spans="2:40" x14ac:dyDescent="0.2">
      <c r="B215" s="42">
        <v>209</v>
      </c>
      <c r="C215" s="516">
        <f>'ادخال البيانات'!A215</f>
        <v>0</v>
      </c>
      <c r="D215" s="516"/>
      <c r="E215" s="516"/>
      <c r="F215" s="6">
        <f>'ادخال البيانات'!BP215</f>
        <v>0</v>
      </c>
      <c r="G215" s="302">
        <f>'ادخال البيانات'!BS215</f>
        <v>0</v>
      </c>
      <c r="H215" s="437">
        <f>'ادخال البيانات'!W215</f>
        <v>0</v>
      </c>
      <c r="J215" s="3">
        <f t="shared" si="32"/>
        <v>0</v>
      </c>
      <c r="P215">
        <f t="shared" si="30"/>
        <v>0</v>
      </c>
      <c r="Q215" s="386">
        <f t="shared" si="33"/>
        <v>0</v>
      </c>
      <c r="R215">
        <f>RANK(Q215,$Q:$Q)+COUNTIF($Q$7:Q215,Q215)-1</f>
        <v>209</v>
      </c>
      <c r="T215">
        <f t="shared" si="34"/>
        <v>0</v>
      </c>
      <c r="X215" s="42">
        <v>209</v>
      </c>
      <c r="Y215" s="32">
        <f t="shared" si="35"/>
        <v>0</v>
      </c>
      <c r="Z215" s="302">
        <f t="shared" si="31"/>
        <v>0</v>
      </c>
      <c r="AA215" s="302">
        <f t="shared" si="36"/>
        <v>0</v>
      </c>
      <c r="AB215"/>
      <c r="AE215"/>
      <c r="AF215"/>
      <c r="AG215"/>
      <c r="AH215"/>
      <c r="AI215"/>
      <c r="AJ215"/>
      <c r="AK215"/>
      <c r="AL215"/>
      <c r="AM215"/>
      <c r="AN215"/>
    </row>
    <row r="216" spans="2:40" x14ac:dyDescent="0.2">
      <c r="B216" s="42">
        <v>210</v>
      </c>
      <c r="C216" s="516">
        <f>'ادخال البيانات'!A216</f>
        <v>0</v>
      </c>
      <c r="D216" s="516"/>
      <c r="E216" s="516"/>
      <c r="F216" s="6">
        <f>'ادخال البيانات'!BP216</f>
        <v>0</v>
      </c>
      <c r="G216" s="302">
        <f>'ادخال البيانات'!BS216</f>
        <v>0</v>
      </c>
      <c r="H216" s="437">
        <f>'ادخال البيانات'!W216</f>
        <v>0</v>
      </c>
      <c r="J216" s="3">
        <f t="shared" si="32"/>
        <v>0</v>
      </c>
      <c r="P216">
        <f t="shared" si="30"/>
        <v>0</v>
      </c>
      <c r="Q216" s="386">
        <f t="shared" si="33"/>
        <v>0</v>
      </c>
      <c r="R216">
        <f>RANK(Q216,$Q:$Q)+COUNTIF($Q$7:Q216,Q216)-1</f>
        <v>210</v>
      </c>
      <c r="T216">
        <f t="shared" si="34"/>
        <v>0</v>
      </c>
      <c r="X216" s="42">
        <v>210</v>
      </c>
      <c r="Y216" s="32">
        <f t="shared" si="35"/>
        <v>0</v>
      </c>
      <c r="Z216" s="302">
        <f t="shared" si="31"/>
        <v>0</v>
      </c>
      <c r="AA216" s="302">
        <f t="shared" si="36"/>
        <v>0</v>
      </c>
      <c r="AB216"/>
      <c r="AE216"/>
      <c r="AF216"/>
      <c r="AG216"/>
      <c r="AH216"/>
      <c r="AI216"/>
      <c r="AJ216"/>
      <c r="AK216"/>
      <c r="AL216"/>
      <c r="AM216"/>
      <c r="AN216"/>
    </row>
    <row r="217" spans="2:40" x14ac:dyDescent="0.2">
      <c r="B217" s="42">
        <v>211</v>
      </c>
      <c r="C217" s="516">
        <f>'ادخال البيانات'!A217</f>
        <v>0</v>
      </c>
      <c r="D217" s="516"/>
      <c r="E217" s="516"/>
      <c r="F217" s="6">
        <f>'ادخال البيانات'!BP217</f>
        <v>0</v>
      </c>
      <c r="G217" s="302">
        <f>'ادخال البيانات'!BS217</f>
        <v>0</v>
      </c>
      <c r="H217" s="437">
        <f>'ادخال البيانات'!W217</f>
        <v>0</v>
      </c>
      <c r="J217" s="3">
        <f t="shared" si="32"/>
        <v>0</v>
      </c>
      <c r="P217">
        <f t="shared" si="30"/>
        <v>0</v>
      </c>
      <c r="Q217" s="386">
        <f t="shared" si="33"/>
        <v>0</v>
      </c>
      <c r="R217">
        <f>RANK(Q217,$Q:$Q)+COUNTIF($Q$7:Q217,Q217)-1</f>
        <v>211</v>
      </c>
      <c r="T217">
        <f t="shared" si="34"/>
        <v>0</v>
      </c>
      <c r="X217" s="42">
        <v>211</v>
      </c>
      <c r="Y217" s="32">
        <f t="shared" si="35"/>
        <v>0</v>
      </c>
      <c r="Z217" s="302">
        <f t="shared" si="31"/>
        <v>0</v>
      </c>
      <c r="AA217" s="302">
        <f t="shared" si="36"/>
        <v>0</v>
      </c>
      <c r="AB217"/>
      <c r="AE217"/>
      <c r="AF217"/>
      <c r="AG217"/>
      <c r="AH217"/>
      <c r="AI217"/>
      <c r="AJ217"/>
      <c r="AK217"/>
      <c r="AL217"/>
      <c r="AM217"/>
      <c r="AN217"/>
    </row>
    <row r="218" spans="2:40" x14ac:dyDescent="0.2">
      <c r="B218" s="42">
        <v>212</v>
      </c>
      <c r="C218" s="516">
        <f>'ادخال البيانات'!A218</f>
        <v>0</v>
      </c>
      <c r="D218" s="516"/>
      <c r="E218" s="516"/>
      <c r="F218" s="6">
        <f>'ادخال البيانات'!BP218</f>
        <v>0</v>
      </c>
      <c r="G218" s="302">
        <f>'ادخال البيانات'!BS218</f>
        <v>0</v>
      </c>
      <c r="H218" s="437">
        <f>'ادخال البيانات'!W218</f>
        <v>0</v>
      </c>
      <c r="J218" s="3">
        <f t="shared" si="32"/>
        <v>0</v>
      </c>
      <c r="P218">
        <f t="shared" si="30"/>
        <v>0</v>
      </c>
      <c r="Q218" s="386">
        <f t="shared" si="33"/>
        <v>0</v>
      </c>
      <c r="R218">
        <f>RANK(Q218,$Q:$Q)+COUNTIF($Q$7:Q218,Q218)-1</f>
        <v>212</v>
      </c>
      <c r="T218">
        <f t="shared" si="34"/>
        <v>0</v>
      </c>
      <c r="X218" s="42">
        <v>212</v>
      </c>
      <c r="Y218" s="32">
        <f t="shared" si="35"/>
        <v>0</v>
      </c>
      <c r="Z218" s="302">
        <f t="shared" si="31"/>
        <v>0</v>
      </c>
      <c r="AA218" s="302">
        <f t="shared" si="36"/>
        <v>0</v>
      </c>
      <c r="AB218"/>
      <c r="AE218"/>
      <c r="AF218"/>
      <c r="AG218"/>
      <c r="AH218"/>
      <c r="AI218"/>
      <c r="AJ218"/>
      <c r="AK218"/>
      <c r="AL218"/>
      <c r="AM218"/>
      <c r="AN218"/>
    </row>
    <row r="219" spans="2:40" x14ac:dyDescent="0.2">
      <c r="B219" s="42">
        <v>213</v>
      </c>
      <c r="C219" s="516">
        <f>'ادخال البيانات'!A219</f>
        <v>0</v>
      </c>
      <c r="D219" s="516"/>
      <c r="E219" s="516"/>
      <c r="F219" s="6">
        <f>'ادخال البيانات'!BP219</f>
        <v>0</v>
      </c>
      <c r="G219" s="302">
        <f>'ادخال البيانات'!BS219</f>
        <v>0</v>
      </c>
      <c r="H219" s="437">
        <f>'ادخال البيانات'!W219</f>
        <v>0</v>
      </c>
      <c r="J219" s="3">
        <f t="shared" si="32"/>
        <v>0</v>
      </c>
      <c r="P219">
        <f t="shared" si="30"/>
        <v>0</v>
      </c>
      <c r="Q219" s="386">
        <f t="shared" si="33"/>
        <v>0</v>
      </c>
      <c r="R219">
        <f>RANK(Q219,$Q:$Q)+COUNTIF($Q$7:Q219,Q219)-1</f>
        <v>213</v>
      </c>
      <c r="T219">
        <f t="shared" si="34"/>
        <v>0</v>
      </c>
      <c r="X219" s="42">
        <v>213</v>
      </c>
      <c r="Y219" s="32">
        <f t="shared" si="35"/>
        <v>0</v>
      </c>
      <c r="Z219" s="302">
        <f t="shared" si="31"/>
        <v>0</v>
      </c>
      <c r="AA219" s="302">
        <f t="shared" si="36"/>
        <v>0</v>
      </c>
      <c r="AB219"/>
      <c r="AE219"/>
      <c r="AF219"/>
      <c r="AG219"/>
      <c r="AH219"/>
      <c r="AI219"/>
      <c r="AJ219"/>
      <c r="AK219"/>
      <c r="AL219"/>
      <c r="AM219"/>
      <c r="AN219"/>
    </row>
    <row r="220" spans="2:40" x14ac:dyDescent="0.2">
      <c r="B220" s="42">
        <v>214</v>
      </c>
      <c r="C220" s="516">
        <f>'ادخال البيانات'!A220</f>
        <v>0</v>
      </c>
      <c r="D220" s="516"/>
      <c r="E220" s="516"/>
      <c r="F220" s="6">
        <f>'ادخال البيانات'!BP220</f>
        <v>0</v>
      </c>
      <c r="G220" s="302">
        <f>'ادخال البيانات'!BS220</f>
        <v>0</v>
      </c>
      <c r="H220" s="437">
        <f>'ادخال البيانات'!W220</f>
        <v>0</v>
      </c>
      <c r="J220" s="3">
        <f t="shared" si="32"/>
        <v>0</v>
      </c>
      <c r="P220">
        <f t="shared" si="30"/>
        <v>0</v>
      </c>
      <c r="Q220" s="386">
        <f t="shared" si="33"/>
        <v>0</v>
      </c>
      <c r="R220">
        <f>RANK(Q220,$Q:$Q)+COUNTIF($Q$7:Q220,Q220)-1</f>
        <v>214</v>
      </c>
      <c r="T220">
        <f t="shared" si="34"/>
        <v>0</v>
      </c>
      <c r="X220" s="42">
        <v>214</v>
      </c>
      <c r="Y220" s="32">
        <f t="shared" si="35"/>
        <v>0</v>
      </c>
      <c r="Z220" s="302">
        <f t="shared" si="31"/>
        <v>0</v>
      </c>
      <c r="AA220" s="302">
        <f t="shared" si="36"/>
        <v>0</v>
      </c>
      <c r="AB220"/>
      <c r="AE220"/>
      <c r="AF220"/>
      <c r="AG220"/>
      <c r="AH220"/>
      <c r="AI220"/>
      <c r="AJ220"/>
      <c r="AK220"/>
      <c r="AL220"/>
      <c r="AM220"/>
      <c r="AN220"/>
    </row>
    <row r="221" spans="2:40" x14ac:dyDescent="0.2">
      <c r="B221" s="42">
        <v>215</v>
      </c>
      <c r="C221" s="516">
        <f>'ادخال البيانات'!A221</f>
        <v>0</v>
      </c>
      <c r="D221" s="516"/>
      <c r="E221" s="516"/>
      <c r="F221" s="6">
        <f>'ادخال البيانات'!BP221</f>
        <v>0</v>
      </c>
      <c r="G221" s="302">
        <f>'ادخال البيانات'!BS221</f>
        <v>0</v>
      </c>
      <c r="H221" s="437">
        <f>'ادخال البيانات'!W221</f>
        <v>0</v>
      </c>
      <c r="J221" s="3">
        <f t="shared" si="32"/>
        <v>0</v>
      </c>
      <c r="P221">
        <f t="shared" si="30"/>
        <v>0</v>
      </c>
      <c r="Q221" s="386">
        <f t="shared" si="33"/>
        <v>0</v>
      </c>
      <c r="R221">
        <f>RANK(Q221,$Q:$Q)+COUNTIF($Q$7:Q221,Q221)-1</f>
        <v>215</v>
      </c>
      <c r="T221">
        <f t="shared" si="34"/>
        <v>0</v>
      </c>
      <c r="X221" s="42">
        <v>215</v>
      </c>
      <c r="Y221" s="32">
        <f t="shared" si="35"/>
        <v>0</v>
      </c>
      <c r="Z221" s="302">
        <f t="shared" si="31"/>
        <v>0</v>
      </c>
      <c r="AA221" s="302">
        <f t="shared" si="36"/>
        <v>0</v>
      </c>
      <c r="AB221"/>
      <c r="AE221"/>
      <c r="AF221"/>
      <c r="AG221"/>
      <c r="AH221"/>
      <c r="AI221"/>
      <c r="AJ221"/>
      <c r="AK221"/>
      <c r="AL221"/>
      <c r="AM221"/>
      <c r="AN221"/>
    </row>
    <row r="222" spans="2:40" x14ac:dyDescent="0.2">
      <c r="B222" s="42">
        <v>216</v>
      </c>
      <c r="C222" s="516">
        <f>'ادخال البيانات'!A222</f>
        <v>0</v>
      </c>
      <c r="D222" s="516"/>
      <c r="E222" s="516"/>
      <c r="F222" s="6">
        <f>'ادخال البيانات'!BP222</f>
        <v>0</v>
      </c>
      <c r="G222" s="302">
        <f>'ادخال البيانات'!BS222</f>
        <v>0</v>
      </c>
      <c r="H222" s="437">
        <f>'ادخال البيانات'!W222</f>
        <v>0</v>
      </c>
      <c r="J222" s="3">
        <f t="shared" si="32"/>
        <v>0</v>
      </c>
      <c r="P222">
        <f t="shared" si="30"/>
        <v>0</v>
      </c>
      <c r="Q222" s="386">
        <f t="shared" si="33"/>
        <v>0</v>
      </c>
      <c r="R222">
        <f>RANK(Q222,$Q:$Q)+COUNTIF($Q$7:Q222,Q222)-1</f>
        <v>216</v>
      </c>
      <c r="T222">
        <f t="shared" si="34"/>
        <v>0</v>
      </c>
      <c r="X222" s="42">
        <v>216</v>
      </c>
      <c r="Y222" s="32">
        <f t="shared" si="35"/>
        <v>0</v>
      </c>
      <c r="Z222" s="302">
        <f t="shared" si="31"/>
        <v>0</v>
      </c>
      <c r="AA222" s="302">
        <f t="shared" si="36"/>
        <v>0</v>
      </c>
      <c r="AB222"/>
      <c r="AE222"/>
      <c r="AF222"/>
      <c r="AG222"/>
      <c r="AH222"/>
      <c r="AI222"/>
      <c r="AJ222"/>
      <c r="AK222"/>
      <c r="AL222"/>
      <c r="AM222"/>
      <c r="AN222"/>
    </row>
    <row r="223" spans="2:40" x14ac:dyDescent="0.2">
      <c r="B223" s="42">
        <v>217</v>
      </c>
      <c r="C223" s="516">
        <f>'ادخال البيانات'!A223</f>
        <v>0</v>
      </c>
      <c r="D223" s="516"/>
      <c r="E223" s="516"/>
      <c r="F223" s="6">
        <f>'ادخال البيانات'!BP223</f>
        <v>0</v>
      </c>
      <c r="G223" s="302">
        <f>'ادخال البيانات'!BS223</f>
        <v>0</v>
      </c>
      <c r="H223" s="437">
        <f>'ادخال البيانات'!W223</f>
        <v>0</v>
      </c>
      <c r="J223" s="3">
        <f t="shared" si="32"/>
        <v>0</v>
      </c>
      <c r="P223">
        <f t="shared" si="30"/>
        <v>0</v>
      </c>
      <c r="Q223" s="386">
        <f t="shared" si="33"/>
        <v>0</v>
      </c>
      <c r="R223">
        <f>RANK(Q223,$Q:$Q)+COUNTIF($Q$7:Q223,Q223)-1</f>
        <v>217</v>
      </c>
      <c r="T223">
        <f t="shared" si="34"/>
        <v>0</v>
      </c>
      <c r="X223" s="42">
        <v>217</v>
      </c>
      <c r="Y223" s="32">
        <f t="shared" si="35"/>
        <v>0</v>
      </c>
      <c r="Z223" s="302">
        <f t="shared" si="31"/>
        <v>0</v>
      </c>
      <c r="AA223" s="302">
        <f t="shared" si="36"/>
        <v>0</v>
      </c>
      <c r="AB223"/>
      <c r="AE223"/>
      <c r="AF223"/>
      <c r="AG223"/>
      <c r="AH223"/>
      <c r="AI223"/>
      <c r="AJ223"/>
      <c r="AK223"/>
      <c r="AL223"/>
      <c r="AM223"/>
      <c r="AN223"/>
    </row>
    <row r="224" spans="2:40" x14ac:dyDescent="0.2">
      <c r="B224" s="42">
        <v>218</v>
      </c>
      <c r="C224" s="516">
        <f>'ادخال البيانات'!A224</f>
        <v>0</v>
      </c>
      <c r="D224" s="516"/>
      <c r="E224" s="516"/>
      <c r="F224" s="6">
        <f>'ادخال البيانات'!BP224</f>
        <v>0</v>
      </c>
      <c r="G224" s="302">
        <f>'ادخال البيانات'!BS224</f>
        <v>0</v>
      </c>
      <c r="H224" s="437">
        <f>'ادخال البيانات'!W224</f>
        <v>0</v>
      </c>
      <c r="J224" s="3">
        <f t="shared" si="32"/>
        <v>0</v>
      </c>
      <c r="P224">
        <f t="shared" si="30"/>
        <v>0</v>
      </c>
      <c r="Q224" s="386">
        <f t="shared" si="33"/>
        <v>0</v>
      </c>
      <c r="R224">
        <f>RANK(Q224,$Q:$Q)+COUNTIF($Q$7:Q224,Q224)-1</f>
        <v>218</v>
      </c>
      <c r="T224">
        <f t="shared" si="34"/>
        <v>0</v>
      </c>
      <c r="X224" s="42">
        <v>218</v>
      </c>
      <c r="Y224" s="32">
        <f t="shared" si="35"/>
        <v>0</v>
      </c>
      <c r="Z224" s="302">
        <f t="shared" si="31"/>
        <v>0</v>
      </c>
      <c r="AA224" s="302">
        <f t="shared" si="36"/>
        <v>0</v>
      </c>
      <c r="AB224"/>
      <c r="AE224"/>
      <c r="AF224"/>
      <c r="AG224"/>
      <c r="AH224"/>
      <c r="AI224"/>
      <c r="AJ224"/>
      <c r="AK224"/>
      <c r="AL224"/>
      <c r="AM224"/>
      <c r="AN224"/>
    </row>
    <row r="225" spans="2:40" x14ac:dyDescent="0.2">
      <c r="B225" s="42">
        <v>219</v>
      </c>
      <c r="C225" s="516">
        <f>'ادخال البيانات'!A225</f>
        <v>0</v>
      </c>
      <c r="D225" s="516"/>
      <c r="E225" s="516"/>
      <c r="F225" s="6">
        <f>'ادخال البيانات'!BP225</f>
        <v>0</v>
      </c>
      <c r="G225" s="302">
        <f>'ادخال البيانات'!BS225</f>
        <v>0</v>
      </c>
      <c r="H225" s="437">
        <f>'ادخال البيانات'!W225</f>
        <v>0</v>
      </c>
      <c r="J225" s="3">
        <f t="shared" si="32"/>
        <v>0</v>
      </c>
      <c r="P225">
        <f t="shared" si="30"/>
        <v>0</v>
      </c>
      <c r="Q225" s="386">
        <f t="shared" si="33"/>
        <v>0</v>
      </c>
      <c r="R225">
        <f>RANK(Q225,$Q:$Q)+COUNTIF($Q$7:Q225,Q225)-1</f>
        <v>219</v>
      </c>
      <c r="T225">
        <f t="shared" si="34"/>
        <v>0</v>
      </c>
      <c r="X225" s="42">
        <v>219</v>
      </c>
      <c r="Y225" s="32">
        <f t="shared" si="35"/>
        <v>0</v>
      </c>
      <c r="Z225" s="302">
        <f t="shared" si="31"/>
        <v>0</v>
      </c>
      <c r="AA225" s="302">
        <f t="shared" si="36"/>
        <v>0</v>
      </c>
      <c r="AB225"/>
      <c r="AE225"/>
      <c r="AF225"/>
      <c r="AG225"/>
      <c r="AH225"/>
      <c r="AI225"/>
      <c r="AJ225"/>
      <c r="AK225"/>
      <c r="AL225"/>
      <c r="AM225"/>
      <c r="AN225"/>
    </row>
    <row r="226" spans="2:40" x14ac:dyDescent="0.2">
      <c r="B226" s="42">
        <v>220</v>
      </c>
      <c r="C226" s="516">
        <f>'ادخال البيانات'!A226</f>
        <v>0</v>
      </c>
      <c r="D226" s="516"/>
      <c r="E226" s="516"/>
      <c r="F226" s="6">
        <f>'ادخال البيانات'!BP226</f>
        <v>0</v>
      </c>
      <c r="G226" s="302">
        <f>'ادخال البيانات'!BS226</f>
        <v>0</v>
      </c>
      <c r="H226" s="437">
        <f>'ادخال البيانات'!W226</f>
        <v>0</v>
      </c>
      <c r="J226" s="3">
        <f t="shared" si="32"/>
        <v>0</v>
      </c>
      <c r="P226">
        <f t="shared" si="30"/>
        <v>0</v>
      </c>
      <c r="Q226" s="386">
        <f t="shared" si="33"/>
        <v>0</v>
      </c>
      <c r="R226">
        <f>RANK(Q226,$Q:$Q)+COUNTIF($Q$7:Q226,Q226)-1</f>
        <v>220</v>
      </c>
      <c r="T226">
        <f t="shared" si="34"/>
        <v>0</v>
      </c>
      <c r="X226" s="42">
        <v>220</v>
      </c>
      <c r="Y226" s="32">
        <f t="shared" si="35"/>
        <v>0</v>
      </c>
      <c r="Z226" s="302">
        <f t="shared" si="31"/>
        <v>0</v>
      </c>
      <c r="AA226" s="302">
        <f t="shared" si="36"/>
        <v>0</v>
      </c>
      <c r="AB226"/>
      <c r="AE226"/>
      <c r="AF226"/>
      <c r="AG226"/>
      <c r="AH226"/>
      <c r="AI226"/>
      <c r="AJ226"/>
      <c r="AK226"/>
      <c r="AL226"/>
      <c r="AM226"/>
      <c r="AN226"/>
    </row>
    <row r="227" spans="2:40" x14ac:dyDescent="0.2">
      <c r="B227" s="42">
        <v>221</v>
      </c>
      <c r="C227" s="516">
        <f>'ادخال البيانات'!A227</f>
        <v>0</v>
      </c>
      <c r="D227" s="516"/>
      <c r="E227" s="516"/>
      <c r="F227" s="6">
        <f>'ادخال البيانات'!BP227</f>
        <v>0</v>
      </c>
      <c r="G227" s="302">
        <f>'ادخال البيانات'!BS227</f>
        <v>0</v>
      </c>
      <c r="H227" s="437">
        <f>'ادخال البيانات'!W227</f>
        <v>0</v>
      </c>
      <c r="J227" s="3">
        <f t="shared" si="32"/>
        <v>0</v>
      </c>
      <c r="P227">
        <f t="shared" si="30"/>
        <v>0</v>
      </c>
      <c r="Q227" s="386">
        <f t="shared" si="33"/>
        <v>0</v>
      </c>
      <c r="R227">
        <f>RANK(Q227,$Q:$Q)+COUNTIF($Q$7:Q227,Q227)-1</f>
        <v>221</v>
      </c>
      <c r="T227">
        <f t="shared" si="34"/>
        <v>0</v>
      </c>
      <c r="X227" s="42">
        <v>221</v>
      </c>
      <c r="Y227" s="32">
        <f t="shared" si="35"/>
        <v>0</v>
      </c>
      <c r="Z227" s="302">
        <f t="shared" si="31"/>
        <v>0</v>
      </c>
      <c r="AA227" s="302">
        <f t="shared" si="36"/>
        <v>0</v>
      </c>
      <c r="AB227"/>
      <c r="AE227"/>
      <c r="AF227"/>
      <c r="AG227"/>
      <c r="AH227"/>
      <c r="AI227"/>
      <c r="AJ227"/>
      <c r="AK227"/>
      <c r="AL227"/>
      <c r="AM227"/>
      <c r="AN227"/>
    </row>
    <row r="228" spans="2:40" x14ac:dyDescent="0.2">
      <c r="B228" s="42">
        <v>222</v>
      </c>
      <c r="C228" s="516">
        <f>'ادخال البيانات'!A228</f>
        <v>0</v>
      </c>
      <c r="D228" s="516"/>
      <c r="E228" s="516"/>
      <c r="F228" s="6">
        <f>'ادخال البيانات'!BP228</f>
        <v>0</v>
      </c>
      <c r="G228" s="302">
        <f>'ادخال البيانات'!BS228</f>
        <v>0</v>
      </c>
      <c r="H228" s="437">
        <f>'ادخال البيانات'!W228</f>
        <v>0</v>
      </c>
      <c r="J228" s="3">
        <f t="shared" si="32"/>
        <v>0</v>
      </c>
      <c r="P228">
        <f t="shared" si="30"/>
        <v>0</v>
      </c>
      <c r="Q228" s="386">
        <f t="shared" si="33"/>
        <v>0</v>
      </c>
      <c r="R228">
        <f>RANK(Q228,$Q:$Q)+COUNTIF($Q$7:Q228,Q228)-1</f>
        <v>222</v>
      </c>
      <c r="T228">
        <f t="shared" si="34"/>
        <v>0</v>
      </c>
      <c r="X228" s="42">
        <v>222</v>
      </c>
      <c r="Y228" s="32">
        <f t="shared" si="35"/>
        <v>0</v>
      </c>
      <c r="Z228" s="302">
        <f t="shared" si="31"/>
        <v>0</v>
      </c>
      <c r="AA228" s="302">
        <f t="shared" si="36"/>
        <v>0</v>
      </c>
      <c r="AB228"/>
      <c r="AE228"/>
      <c r="AF228"/>
      <c r="AG228"/>
      <c r="AH228"/>
      <c r="AI228"/>
      <c r="AJ228"/>
      <c r="AK228"/>
      <c r="AL228"/>
      <c r="AM228"/>
      <c r="AN228"/>
    </row>
    <row r="229" spans="2:40" x14ac:dyDescent="0.2">
      <c r="B229" s="42">
        <v>223</v>
      </c>
      <c r="C229" s="516">
        <f>'ادخال البيانات'!A229</f>
        <v>0</v>
      </c>
      <c r="D229" s="516"/>
      <c r="E229" s="516"/>
      <c r="F229" s="6">
        <f>'ادخال البيانات'!BP229</f>
        <v>0</v>
      </c>
      <c r="G229" s="302">
        <f>'ادخال البيانات'!BS229</f>
        <v>0</v>
      </c>
      <c r="H229" s="437">
        <f>'ادخال البيانات'!W229</f>
        <v>0</v>
      </c>
      <c r="J229" s="3">
        <f t="shared" si="32"/>
        <v>0</v>
      </c>
      <c r="P229">
        <f t="shared" si="30"/>
        <v>0</v>
      </c>
      <c r="Q229" s="386">
        <f t="shared" si="33"/>
        <v>0</v>
      </c>
      <c r="R229">
        <f>RANK(Q229,$Q:$Q)+COUNTIF($Q$7:Q229,Q229)-1</f>
        <v>223</v>
      </c>
      <c r="T229">
        <f t="shared" si="34"/>
        <v>0</v>
      </c>
      <c r="X229" s="42">
        <v>223</v>
      </c>
      <c r="Y229" s="32">
        <f t="shared" si="35"/>
        <v>0</v>
      </c>
      <c r="Z229" s="302">
        <f t="shared" si="31"/>
        <v>0</v>
      </c>
      <c r="AA229" s="302">
        <f t="shared" si="36"/>
        <v>0</v>
      </c>
      <c r="AB229"/>
      <c r="AE229"/>
      <c r="AF229"/>
      <c r="AG229"/>
      <c r="AH229"/>
      <c r="AI229"/>
      <c r="AJ229"/>
      <c r="AK229"/>
      <c r="AL229"/>
      <c r="AM229"/>
      <c r="AN229"/>
    </row>
    <row r="230" spans="2:40" x14ac:dyDescent="0.2">
      <c r="B230" s="42">
        <v>224</v>
      </c>
      <c r="C230" s="516">
        <f>'ادخال البيانات'!A230</f>
        <v>0</v>
      </c>
      <c r="D230" s="516"/>
      <c r="E230" s="516"/>
      <c r="F230" s="6">
        <f>'ادخال البيانات'!BP230</f>
        <v>0</v>
      </c>
      <c r="G230" s="302">
        <f>'ادخال البيانات'!BS230</f>
        <v>0</v>
      </c>
      <c r="H230" s="437">
        <f>'ادخال البيانات'!W230</f>
        <v>0</v>
      </c>
      <c r="J230" s="3">
        <f t="shared" si="32"/>
        <v>0</v>
      </c>
      <c r="P230">
        <f t="shared" si="30"/>
        <v>0</v>
      </c>
      <c r="Q230" s="386">
        <f t="shared" si="33"/>
        <v>0</v>
      </c>
      <c r="R230">
        <f>RANK(Q230,$Q:$Q)+COUNTIF($Q$7:Q230,Q230)-1</f>
        <v>224</v>
      </c>
      <c r="T230">
        <f t="shared" si="34"/>
        <v>0</v>
      </c>
      <c r="X230" s="42">
        <v>224</v>
      </c>
      <c r="Y230" s="32">
        <f t="shared" si="35"/>
        <v>0</v>
      </c>
      <c r="Z230" s="302">
        <f t="shared" si="31"/>
        <v>0</v>
      </c>
      <c r="AA230" s="302">
        <f t="shared" si="36"/>
        <v>0</v>
      </c>
      <c r="AB230"/>
      <c r="AE230"/>
      <c r="AF230"/>
      <c r="AG230"/>
      <c r="AH230"/>
      <c r="AI230"/>
      <c r="AJ230"/>
      <c r="AK230"/>
      <c r="AL230"/>
      <c r="AM230"/>
      <c r="AN230"/>
    </row>
    <row r="231" spans="2:40" x14ac:dyDescent="0.2">
      <c r="B231" s="42">
        <v>225</v>
      </c>
      <c r="C231" s="516">
        <f>'ادخال البيانات'!A231</f>
        <v>0</v>
      </c>
      <c r="D231" s="516"/>
      <c r="E231" s="516"/>
      <c r="F231" s="6">
        <f>'ادخال البيانات'!BP231</f>
        <v>0</v>
      </c>
      <c r="G231" s="302">
        <f>'ادخال البيانات'!BS231</f>
        <v>0</v>
      </c>
      <c r="H231" s="437">
        <f>'ادخال البيانات'!W231</f>
        <v>0</v>
      </c>
      <c r="J231" s="3">
        <f t="shared" si="32"/>
        <v>0</v>
      </c>
      <c r="P231">
        <f t="shared" si="30"/>
        <v>0</v>
      </c>
      <c r="Q231" s="386">
        <f t="shared" si="33"/>
        <v>0</v>
      </c>
      <c r="R231">
        <f>RANK(Q231,$Q:$Q)+COUNTIF($Q$7:Q231,Q231)-1</f>
        <v>225</v>
      </c>
      <c r="T231">
        <f t="shared" si="34"/>
        <v>0</v>
      </c>
      <c r="X231" s="42">
        <v>225</v>
      </c>
      <c r="Y231" s="32">
        <f t="shared" si="35"/>
        <v>0</v>
      </c>
      <c r="Z231" s="302">
        <f t="shared" si="31"/>
        <v>0</v>
      </c>
      <c r="AA231" s="302">
        <f t="shared" si="36"/>
        <v>0</v>
      </c>
      <c r="AB231"/>
      <c r="AE231"/>
      <c r="AF231"/>
      <c r="AG231"/>
      <c r="AH231"/>
      <c r="AI231"/>
      <c r="AJ231"/>
      <c r="AK231"/>
      <c r="AL231"/>
      <c r="AM231"/>
      <c r="AN231"/>
    </row>
    <row r="232" spans="2:40" x14ac:dyDescent="0.2">
      <c r="B232" s="42">
        <v>226</v>
      </c>
      <c r="C232" s="516">
        <f>'ادخال البيانات'!A232</f>
        <v>0</v>
      </c>
      <c r="D232" s="516"/>
      <c r="E232" s="516"/>
      <c r="F232" s="6">
        <f>'ادخال البيانات'!BP232</f>
        <v>0</v>
      </c>
      <c r="G232" s="302">
        <f>'ادخال البيانات'!BS232</f>
        <v>0</v>
      </c>
      <c r="H232" s="437">
        <f>'ادخال البيانات'!W232</f>
        <v>0</v>
      </c>
      <c r="J232" s="3">
        <f t="shared" si="32"/>
        <v>0</v>
      </c>
      <c r="P232">
        <f t="shared" si="30"/>
        <v>0</v>
      </c>
      <c r="Q232" s="386">
        <f t="shared" si="33"/>
        <v>0</v>
      </c>
      <c r="R232">
        <f>RANK(Q232,$Q:$Q)+COUNTIF($Q$7:Q232,Q232)-1</f>
        <v>226</v>
      </c>
      <c r="T232">
        <f t="shared" si="34"/>
        <v>0</v>
      </c>
      <c r="X232" s="42">
        <v>226</v>
      </c>
      <c r="Y232" s="32">
        <f t="shared" si="35"/>
        <v>0</v>
      </c>
      <c r="Z232" s="302">
        <f t="shared" si="31"/>
        <v>0</v>
      </c>
      <c r="AA232" s="302">
        <f t="shared" si="36"/>
        <v>0</v>
      </c>
      <c r="AB232"/>
      <c r="AE232"/>
      <c r="AF232"/>
      <c r="AG232"/>
      <c r="AH232"/>
      <c r="AI232"/>
      <c r="AJ232"/>
      <c r="AK232"/>
      <c r="AL232"/>
      <c r="AM232"/>
      <c r="AN232"/>
    </row>
    <row r="233" spans="2:40" x14ac:dyDescent="0.2">
      <c r="B233" s="42">
        <v>227</v>
      </c>
      <c r="C233" s="516">
        <f>'ادخال البيانات'!A233</f>
        <v>0</v>
      </c>
      <c r="D233" s="516"/>
      <c r="E233" s="516"/>
      <c r="F233" s="6">
        <f>'ادخال البيانات'!BP233</f>
        <v>0</v>
      </c>
      <c r="G233" s="302">
        <f>'ادخال البيانات'!BS233</f>
        <v>0</v>
      </c>
      <c r="H233" s="437">
        <f>'ادخال البيانات'!W233</f>
        <v>0</v>
      </c>
      <c r="J233" s="3">
        <f t="shared" si="32"/>
        <v>0</v>
      </c>
      <c r="P233">
        <f t="shared" si="30"/>
        <v>0</v>
      </c>
      <c r="Q233" s="386">
        <f t="shared" si="33"/>
        <v>0</v>
      </c>
      <c r="R233">
        <f>RANK(Q233,$Q:$Q)+COUNTIF($Q$7:Q233,Q233)-1</f>
        <v>227</v>
      </c>
      <c r="T233">
        <f t="shared" si="34"/>
        <v>0</v>
      </c>
      <c r="X233" s="42">
        <v>227</v>
      </c>
      <c r="Y233" s="32">
        <f t="shared" si="35"/>
        <v>0</v>
      </c>
      <c r="Z233" s="302">
        <f t="shared" si="31"/>
        <v>0</v>
      </c>
      <c r="AA233" s="302">
        <f t="shared" si="36"/>
        <v>0</v>
      </c>
      <c r="AB233"/>
      <c r="AE233"/>
      <c r="AF233"/>
      <c r="AG233"/>
      <c r="AH233"/>
      <c r="AI233"/>
      <c r="AJ233"/>
      <c r="AK233"/>
      <c r="AL233"/>
      <c r="AM233"/>
      <c r="AN233"/>
    </row>
    <row r="234" spans="2:40" x14ac:dyDescent="0.2">
      <c r="B234" s="42">
        <v>228</v>
      </c>
      <c r="C234" s="516">
        <f>'ادخال البيانات'!A234</f>
        <v>0</v>
      </c>
      <c r="D234" s="516"/>
      <c r="E234" s="516"/>
      <c r="F234" s="6">
        <f>'ادخال البيانات'!BP234</f>
        <v>0</v>
      </c>
      <c r="G234" s="302">
        <f>'ادخال البيانات'!BS234</f>
        <v>0</v>
      </c>
      <c r="H234" s="437">
        <f>'ادخال البيانات'!W234</f>
        <v>0</v>
      </c>
      <c r="J234" s="3">
        <f t="shared" si="32"/>
        <v>0</v>
      </c>
      <c r="P234">
        <f t="shared" si="30"/>
        <v>0</v>
      </c>
      <c r="Q234" s="386">
        <f t="shared" si="33"/>
        <v>0</v>
      </c>
      <c r="R234">
        <f>RANK(Q234,$Q:$Q)+COUNTIF($Q$7:Q234,Q234)-1</f>
        <v>228</v>
      </c>
      <c r="T234">
        <f t="shared" si="34"/>
        <v>0</v>
      </c>
      <c r="X234" s="42">
        <v>228</v>
      </c>
      <c r="Y234" s="32">
        <f t="shared" si="35"/>
        <v>0</v>
      </c>
      <c r="Z234" s="302">
        <f t="shared" si="31"/>
        <v>0</v>
      </c>
      <c r="AA234" s="302">
        <f t="shared" si="36"/>
        <v>0</v>
      </c>
      <c r="AB234"/>
      <c r="AE234"/>
      <c r="AF234"/>
      <c r="AG234"/>
      <c r="AH234"/>
      <c r="AI234"/>
      <c r="AJ234"/>
      <c r="AK234"/>
      <c r="AL234"/>
      <c r="AM234"/>
      <c r="AN234"/>
    </row>
    <row r="235" spans="2:40" x14ac:dyDescent="0.2">
      <c r="B235" s="42">
        <v>229</v>
      </c>
      <c r="C235" s="516">
        <f>'ادخال البيانات'!A235</f>
        <v>0</v>
      </c>
      <c r="D235" s="516"/>
      <c r="E235" s="516"/>
      <c r="F235" s="6">
        <f>'ادخال البيانات'!BP235</f>
        <v>0</v>
      </c>
      <c r="G235" s="302">
        <f>'ادخال البيانات'!BS235</f>
        <v>0</v>
      </c>
      <c r="H235" s="437">
        <f>'ادخال البيانات'!W235</f>
        <v>0</v>
      </c>
      <c r="J235" s="3">
        <f t="shared" si="32"/>
        <v>0</v>
      </c>
      <c r="P235">
        <f t="shared" si="30"/>
        <v>0</v>
      </c>
      <c r="Q235" s="386">
        <f t="shared" si="33"/>
        <v>0</v>
      </c>
      <c r="R235">
        <f>RANK(Q235,$Q:$Q)+COUNTIF($Q$7:Q235,Q235)-1</f>
        <v>229</v>
      </c>
      <c r="T235">
        <f t="shared" si="34"/>
        <v>0</v>
      </c>
      <c r="X235" s="42">
        <v>229</v>
      </c>
      <c r="Y235" s="32">
        <f t="shared" si="35"/>
        <v>0</v>
      </c>
      <c r="Z235" s="302">
        <f t="shared" si="31"/>
        <v>0</v>
      </c>
      <c r="AA235" s="302">
        <f t="shared" si="36"/>
        <v>0</v>
      </c>
      <c r="AB235"/>
      <c r="AE235"/>
      <c r="AF235"/>
      <c r="AG235"/>
      <c r="AH235"/>
      <c r="AI235"/>
      <c r="AJ235"/>
      <c r="AK235"/>
      <c r="AL235"/>
      <c r="AM235"/>
      <c r="AN235"/>
    </row>
    <row r="236" spans="2:40" x14ac:dyDescent="0.2">
      <c r="B236" s="42">
        <v>230</v>
      </c>
      <c r="C236" s="516">
        <f>'ادخال البيانات'!A236</f>
        <v>0</v>
      </c>
      <c r="D236" s="516"/>
      <c r="E236" s="516"/>
      <c r="F236" s="6">
        <f>'ادخال البيانات'!BP236</f>
        <v>0</v>
      </c>
      <c r="G236" s="302">
        <f>'ادخال البيانات'!BS236</f>
        <v>0</v>
      </c>
      <c r="H236" s="437">
        <f>'ادخال البيانات'!W236</f>
        <v>0</v>
      </c>
      <c r="J236" s="3">
        <f t="shared" si="32"/>
        <v>0</v>
      </c>
      <c r="P236">
        <f t="shared" si="30"/>
        <v>0</v>
      </c>
      <c r="Q236" s="386">
        <f t="shared" si="33"/>
        <v>0</v>
      </c>
      <c r="R236">
        <f>RANK(Q236,$Q:$Q)+COUNTIF($Q$7:Q236,Q236)-1</f>
        <v>230</v>
      </c>
      <c r="T236">
        <f t="shared" si="34"/>
        <v>0</v>
      </c>
      <c r="X236" s="42">
        <v>230</v>
      </c>
      <c r="Y236" s="32">
        <f t="shared" si="35"/>
        <v>0</v>
      </c>
      <c r="Z236" s="302">
        <f t="shared" si="31"/>
        <v>0</v>
      </c>
      <c r="AA236" s="302">
        <f t="shared" si="36"/>
        <v>0</v>
      </c>
      <c r="AB236"/>
      <c r="AE236"/>
      <c r="AF236"/>
      <c r="AG236"/>
      <c r="AH236"/>
      <c r="AI236"/>
      <c r="AJ236"/>
      <c r="AK236"/>
      <c r="AL236"/>
      <c r="AM236"/>
      <c r="AN236"/>
    </row>
    <row r="237" spans="2:40" x14ac:dyDescent="0.2">
      <c r="B237" s="42">
        <v>231</v>
      </c>
      <c r="C237" s="516">
        <f>'ادخال البيانات'!A237</f>
        <v>0</v>
      </c>
      <c r="D237" s="516"/>
      <c r="E237" s="516"/>
      <c r="F237" s="6">
        <f>'ادخال البيانات'!BP237</f>
        <v>0</v>
      </c>
      <c r="G237" s="302">
        <f>'ادخال البيانات'!BS237</f>
        <v>0</v>
      </c>
      <c r="H237" s="437">
        <f>'ادخال البيانات'!W237</f>
        <v>0</v>
      </c>
      <c r="J237" s="3">
        <f t="shared" si="32"/>
        <v>0</v>
      </c>
      <c r="P237">
        <f t="shared" si="30"/>
        <v>0</v>
      </c>
      <c r="Q237" s="386">
        <f t="shared" si="33"/>
        <v>0</v>
      </c>
      <c r="R237">
        <f>RANK(Q237,$Q:$Q)+COUNTIF($Q$7:Q237,Q237)-1</f>
        <v>231</v>
      </c>
      <c r="T237">
        <f t="shared" si="34"/>
        <v>0</v>
      </c>
      <c r="X237" s="42">
        <v>231</v>
      </c>
      <c r="Y237" s="32">
        <f t="shared" si="35"/>
        <v>0</v>
      </c>
      <c r="Z237" s="302">
        <f t="shared" si="31"/>
        <v>0</v>
      </c>
      <c r="AA237" s="302">
        <f t="shared" si="36"/>
        <v>0</v>
      </c>
      <c r="AB237"/>
      <c r="AE237"/>
      <c r="AF237"/>
      <c r="AG237"/>
      <c r="AH237"/>
      <c r="AI237"/>
      <c r="AJ237"/>
      <c r="AK237"/>
      <c r="AL237"/>
      <c r="AM237"/>
      <c r="AN237"/>
    </row>
    <row r="238" spans="2:40" x14ac:dyDescent="0.2">
      <c r="B238" s="42">
        <v>232</v>
      </c>
      <c r="C238" s="516">
        <f>'ادخال البيانات'!A238</f>
        <v>0</v>
      </c>
      <c r="D238" s="516"/>
      <c r="E238" s="516"/>
      <c r="F238" s="6">
        <f>'ادخال البيانات'!BP238</f>
        <v>0</v>
      </c>
      <c r="G238" s="302">
        <f>'ادخال البيانات'!BS238</f>
        <v>0</v>
      </c>
      <c r="H238" s="437">
        <f>'ادخال البيانات'!W238</f>
        <v>0</v>
      </c>
      <c r="J238" s="3">
        <f t="shared" si="32"/>
        <v>0</v>
      </c>
      <c r="P238">
        <f t="shared" si="30"/>
        <v>0</v>
      </c>
      <c r="Q238" s="386">
        <f t="shared" si="33"/>
        <v>0</v>
      </c>
      <c r="R238">
        <f>RANK(Q238,$Q:$Q)+COUNTIF($Q$7:Q238,Q238)-1</f>
        <v>232</v>
      </c>
      <c r="T238">
        <f t="shared" si="34"/>
        <v>0</v>
      </c>
      <c r="X238" s="42">
        <v>232</v>
      </c>
      <c r="Y238" s="32">
        <f t="shared" si="35"/>
        <v>0</v>
      </c>
      <c r="Z238" s="302">
        <f t="shared" si="31"/>
        <v>0</v>
      </c>
      <c r="AA238" s="302">
        <f t="shared" si="36"/>
        <v>0</v>
      </c>
      <c r="AB238"/>
      <c r="AE238"/>
      <c r="AF238"/>
      <c r="AG238"/>
      <c r="AH238"/>
      <c r="AI238"/>
      <c r="AJ238"/>
      <c r="AK238"/>
      <c r="AL238"/>
      <c r="AM238"/>
      <c r="AN238"/>
    </row>
    <row r="239" spans="2:40" x14ac:dyDescent="0.2">
      <c r="B239" s="42">
        <v>233</v>
      </c>
      <c r="C239" s="516">
        <f>'ادخال البيانات'!A239</f>
        <v>0</v>
      </c>
      <c r="D239" s="516"/>
      <c r="E239" s="516"/>
      <c r="F239" s="6">
        <f>'ادخال البيانات'!BP239</f>
        <v>0</v>
      </c>
      <c r="G239" s="302">
        <f>'ادخال البيانات'!BS239</f>
        <v>0</v>
      </c>
      <c r="H239" s="437">
        <f>'ادخال البيانات'!W239</f>
        <v>0</v>
      </c>
      <c r="J239" s="3">
        <f t="shared" si="32"/>
        <v>0</v>
      </c>
      <c r="P239">
        <f t="shared" si="30"/>
        <v>0</v>
      </c>
      <c r="Q239" s="386">
        <f t="shared" si="33"/>
        <v>0</v>
      </c>
      <c r="R239">
        <f>RANK(Q239,$Q:$Q)+COUNTIF($Q$7:Q239,Q239)-1</f>
        <v>233</v>
      </c>
      <c r="T239">
        <f t="shared" si="34"/>
        <v>0</v>
      </c>
      <c r="X239" s="42">
        <v>233</v>
      </c>
      <c r="Y239" s="32">
        <f t="shared" si="35"/>
        <v>0</v>
      </c>
      <c r="Z239" s="302">
        <f t="shared" si="31"/>
        <v>0</v>
      </c>
      <c r="AA239" s="302">
        <f t="shared" si="36"/>
        <v>0</v>
      </c>
      <c r="AB239"/>
      <c r="AE239"/>
      <c r="AF239"/>
      <c r="AG239"/>
      <c r="AH239"/>
      <c r="AI239"/>
      <c r="AJ239"/>
      <c r="AK239"/>
      <c r="AL239"/>
      <c r="AM239"/>
      <c r="AN239"/>
    </row>
    <row r="240" spans="2:40" x14ac:dyDescent="0.2">
      <c r="B240" s="42">
        <v>234</v>
      </c>
      <c r="C240" s="516">
        <f>'ادخال البيانات'!A240</f>
        <v>0</v>
      </c>
      <c r="D240" s="516"/>
      <c r="E240" s="516"/>
      <c r="F240" s="6">
        <f>'ادخال البيانات'!BP240</f>
        <v>0</v>
      </c>
      <c r="G240" s="302">
        <f>'ادخال البيانات'!BS240</f>
        <v>0</v>
      </c>
      <c r="H240" s="437">
        <f>'ادخال البيانات'!W240</f>
        <v>0</v>
      </c>
      <c r="J240" s="3">
        <f t="shared" si="32"/>
        <v>0</v>
      </c>
      <c r="P240">
        <f t="shared" si="30"/>
        <v>0</v>
      </c>
      <c r="Q240" s="386">
        <f t="shared" si="33"/>
        <v>0</v>
      </c>
      <c r="R240">
        <f>RANK(Q240,$Q:$Q)+COUNTIF($Q$7:Q240,Q240)-1</f>
        <v>234</v>
      </c>
      <c r="T240">
        <f t="shared" si="34"/>
        <v>0</v>
      </c>
      <c r="X240" s="42">
        <v>234</v>
      </c>
      <c r="Y240" s="32">
        <f t="shared" si="35"/>
        <v>0</v>
      </c>
      <c r="Z240" s="302">
        <f t="shared" si="31"/>
        <v>0</v>
      </c>
      <c r="AA240" s="302">
        <f t="shared" si="36"/>
        <v>0</v>
      </c>
      <c r="AB240"/>
      <c r="AE240"/>
      <c r="AF240"/>
      <c r="AG240"/>
      <c r="AH240"/>
      <c r="AI240"/>
      <c r="AJ240"/>
      <c r="AK240"/>
      <c r="AL240"/>
      <c r="AM240"/>
      <c r="AN240"/>
    </row>
    <row r="241" spans="2:40" x14ac:dyDescent="0.2">
      <c r="B241" s="42">
        <v>235</v>
      </c>
      <c r="C241" s="516">
        <f>'ادخال البيانات'!A241</f>
        <v>0</v>
      </c>
      <c r="D241" s="516"/>
      <c r="E241" s="516"/>
      <c r="F241" s="6">
        <f>'ادخال البيانات'!BP241</f>
        <v>0</v>
      </c>
      <c r="G241" s="302">
        <f>'ادخال البيانات'!BS241</f>
        <v>0</v>
      </c>
      <c r="H241" s="437">
        <f>'ادخال البيانات'!W241</f>
        <v>0</v>
      </c>
      <c r="J241" s="3">
        <f t="shared" si="32"/>
        <v>0</v>
      </c>
      <c r="P241">
        <f t="shared" si="30"/>
        <v>0</v>
      </c>
      <c r="Q241" s="386">
        <f t="shared" si="33"/>
        <v>0</v>
      </c>
      <c r="R241">
        <f>RANK(Q241,$Q:$Q)+COUNTIF($Q$7:Q241,Q241)-1</f>
        <v>235</v>
      </c>
      <c r="T241">
        <f t="shared" si="34"/>
        <v>0</v>
      </c>
      <c r="X241" s="42">
        <v>235</v>
      </c>
      <c r="Y241" s="32">
        <f t="shared" si="35"/>
        <v>0</v>
      </c>
      <c r="Z241" s="302">
        <f t="shared" si="31"/>
        <v>0</v>
      </c>
      <c r="AA241" s="302">
        <f t="shared" si="36"/>
        <v>0</v>
      </c>
      <c r="AB241"/>
      <c r="AE241"/>
      <c r="AF241"/>
      <c r="AG241"/>
      <c r="AH241"/>
      <c r="AI241"/>
      <c r="AJ241"/>
      <c r="AK241"/>
      <c r="AL241"/>
      <c r="AM241"/>
      <c r="AN241"/>
    </row>
    <row r="242" spans="2:40" x14ac:dyDescent="0.2">
      <c r="B242" s="42">
        <v>236</v>
      </c>
      <c r="C242" s="516">
        <f>'ادخال البيانات'!A242</f>
        <v>0</v>
      </c>
      <c r="D242" s="516"/>
      <c r="E242" s="516"/>
      <c r="F242" s="6">
        <f>'ادخال البيانات'!BP242</f>
        <v>0</v>
      </c>
      <c r="G242" s="302">
        <f>'ادخال البيانات'!BS242</f>
        <v>0</v>
      </c>
      <c r="H242" s="437">
        <f>'ادخال البيانات'!W242</f>
        <v>0</v>
      </c>
      <c r="J242" s="3">
        <f t="shared" si="32"/>
        <v>0</v>
      </c>
      <c r="P242">
        <f t="shared" si="30"/>
        <v>0</v>
      </c>
      <c r="Q242" s="386">
        <f t="shared" si="33"/>
        <v>0</v>
      </c>
      <c r="R242">
        <f>RANK(Q242,$Q:$Q)+COUNTIF($Q$7:Q242,Q242)-1</f>
        <v>236</v>
      </c>
      <c r="T242">
        <f t="shared" si="34"/>
        <v>0</v>
      </c>
      <c r="X242" s="42">
        <v>236</v>
      </c>
      <c r="Y242" s="32">
        <f t="shared" si="35"/>
        <v>0</v>
      </c>
      <c r="Z242" s="302">
        <f t="shared" si="31"/>
        <v>0</v>
      </c>
      <c r="AA242" s="302">
        <f t="shared" si="36"/>
        <v>0</v>
      </c>
      <c r="AB242"/>
      <c r="AE242"/>
      <c r="AF242"/>
      <c r="AG242"/>
      <c r="AH242"/>
      <c r="AI242"/>
      <c r="AJ242"/>
      <c r="AK242"/>
      <c r="AL242"/>
      <c r="AM242"/>
      <c r="AN242"/>
    </row>
    <row r="243" spans="2:40" x14ac:dyDescent="0.2">
      <c r="B243" s="42">
        <v>237</v>
      </c>
      <c r="C243" s="516">
        <f>'ادخال البيانات'!A243</f>
        <v>0</v>
      </c>
      <c r="D243" s="516"/>
      <c r="E243" s="516"/>
      <c r="F243" s="6">
        <f>'ادخال البيانات'!BP243</f>
        <v>0</v>
      </c>
      <c r="G243" s="302">
        <f>'ادخال البيانات'!BS243</f>
        <v>0</v>
      </c>
      <c r="H243" s="437">
        <f>'ادخال البيانات'!W243</f>
        <v>0</v>
      </c>
      <c r="J243" s="3">
        <f t="shared" si="32"/>
        <v>0</v>
      </c>
      <c r="P243">
        <f t="shared" si="30"/>
        <v>0</v>
      </c>
      <c r="Q243" s="386">
        <f t="shared" si="33"/>
        <v>0</v>
      </c>
      <c r="R243">
        <f>RANK(Q243,$Q:$Q)+COUNTIF($Q$7:Q243,Q243)-1</f>
        <v>237</v>
      </c>
      <c r="T243">
        <f t="shared" si="34"/>
        <v>0</v>
      </c>
      <c r="X243" s="42">
        <v>237</v>
      </c>
      <c r="Y243" s="32">
        <f t="shared" si="35"/>
        <v>0</v>
      </c>
      <c r="Z243" s="302">
        <f t="shared" si="31"/>
        <v>0</v>
      </c>
      <c r="AA243" s="302">
        <f t="shared" si="36"/>
        <v>0</v>
      </c>
      <c r="AB243"/>
      <c r="AE243"/>
      <c r="AF243"/>
      <c r="AG243"/>
      <c r="AH243"/>
      <c r="AI243"/>
      <c r="AJ243"/>
      <c r="AK243"/>
      <c r="AL243"/>
      <c r="AM243"/>
      <c r="AN243"/>
    </row>
    <row r="244" spans="2:40" x14ac:dyDescent="0.2">
      <c r="B244" s="42">
        <v>238</v>
      </c>
      <c r="C244" s="516">
        <f>'ادخال البيانات'!A244</f>
        <v>0</v>
      </c>
      <c r="D244" s="516"/>
      <c r="E244" s="516"/>
      <c r="F244" s="6">
        <f>'ادخال البيانات'!BP244</f>
        <v>0</v>
      </c>
      <c r="G244" s="302">
        <f>'ادخال البيانات'!BS244</f>
        <v>0</v>
      </c>
      <c r="H244" s="437">
        <f>'ادخال البيانات'!W244</f>
        <v>0</v>
      </c>
      <c r="J244" s="3">
        <f t="shared" si="32"/>
        <v>0</v>
      </c>
      <c r="P244">
        <f t="shared" si="30"/>
        <v>0</v>
      </c>
      <c r="Q244" s="386">
        <f t="shared" si="33"/>
        <v>0</v>
      </c>
      <c r="R244">
        <f>RANK(Q244,$Q:$Q)+COUNTIF($Q$7:Q244,Q244)-1</f>
        <v>238</v>
      </c>
      <c r="T244">
        <f t="shared" si="34"/>
        <v>0</v>
      </c>
      <c r="X244" s="42">
        <v>238</v>
      </c>
      <c r="Y244" s="32">
        <f t="shared" si="35"/>
        <v>0</v>
      </c>
      <c r="Z244" s="302">
        <f t="shared" si="31"/>
        <v>0</v>
      </c>
      <c r="AA244" s="302">
        <f t="shared" si="36"/>
        <v>0</v>
      </c>
      <c r="AB244"/>
      <c r="AE244"/>
      <c r="AF244"/>
      <c r="AG244"/>
      <c r="AH244"/>
      <c r="AI244"/>
      <c r="AJ244"/>
      <c r="AK244"/>
      <c r="AL244"/>
      <c r="AM244"/>
      <c r="AN244"/>
    </row>
    <row r="245" spans="2:40" x14ac:dyDescent="0.2">
      <c r="B245" s="42">
        <v>239</v>
      </c>
      <c r="C245" s="516">
        <f>'ادخال البيانات'!A245</f>
        <v>0</v>
      </c>
      <c r="D245" s="516"/>
      <c r="E245" s="516"/>
      <c r="F245" s="6">
        <f>'ادخال البيانات'!BP245</f>
        <v>0</v>
      </c>
      <c r="G245" s="302">
        <f>'ادخال البيانات'!BS245</f>
        <v>0</v>
      </c>
      <c r="H245" s="437">
        <f>'ادخال البيانات'!W245</f>
        <v>0</v>
      </c>
      <c r="J245" s="3">
        <f t="shared" si="32"/>
        <v>0</v>
      </c>
      <c r="P245">
        <f t="shared" si="30"/>
        <v>0</v>
      </c>
      <c r="Q245" s="386">
        <f t="shared" si="33"/>
        <v>0</v>
      </c>
      <c r="R245">
        <f>RANK(Q245,$Q:$Q)+COUNTIF($Q$7:Q245,Q245)-1</f>
        <v>239</v>
      </c>
      <c r="T245">
        <f t="shared" si="34"/>
        <v>0</v>
      </c>
      <c r="X245" s="42">
        <v>239</v>
      </c>
      <c r="Y245" s="32">
        <f t="shared" si="35"/>
        <v>0</v>
      </c>
      <c r="Z245" s="302">
        <f t="shared" si="31"/>
        <v>0</v>
      </c>
      <c r="AA245" s="302">
        <f t="shared" si="36"/>
        <v>0</v>
      </c>
      <c r="AB245"/>
      <c r="AE245"/>
      <c r="AF245"/>
      <c r="AG245"/>
      <c r="AH245"/>
      <c r="AI245"/>
      <c r="AJ245"/>
      <c r="AK245"/>
      <c r="AL245"/>
      <c r="AM245"/>
      <c r="AN245"/>
    </row>
    <row r="246" spans="2:40" x14ac:dyDescent="0.2">
      <c r="B246" s="42">
        <v>240</v>
      </c>
      <c r="C246" s="516">
        <f>'ادخال البيانات'!A246</f>
        <v>0</v>
      </c>
      <c r="D246" s="516"/>
      <c r="E246" s="516"/>
      <c r="F246" s="6">
        <f>'ادخال البيانات'!BP246</f>
        <v>0</v>
      </c>
      <c r="G246" s="302">
        <f>'ادخال البيانات'!BS246</f>
        <v>0</v>
      </c>
      <c r="H246" s="437">
        <f>'ادخال البيانات'!W246</f>
        <v>0</v>
      </c>
      <c r="J246" s="3">
        <f t="shared" si="32"/>
        <v>0</v>
      </c>
      <c r="P246">
        <f t="shared" si="30"/>
        <v>0</v>
      </c>
      <c r="Q246" s="386">
        <f t="shared" si="33"/>
        <v>0</v>
      </c>
      <c r="R246">
        <f>RANK(Q246,$Q:$Q)+COUNTIF($Q$7:Q246,Q246)-1</f>
        <v>240</v>
      </c>
      <c r="T246">
        <f t="shared" si="34"/>
        <v>0</v>
      </c>
      <c r="X246" s="42">
        <v>240</v>
      </c>
      <c r="Y246" s="32">
        <f t="shared" si="35"/>
        <v>0</v>
      </c>
      <c r="Z246" s="302">
        <f t="shared" si="31"/>
        <v>0</v>
      </c>
      <c r="AA246" s="302">
        <f t="shared" si="36"/>
        <v>0</v>
      </c>
      <c r="AB246"/>
      <c r="AE246"/>
      <c r="AF246"/>
      <c r="AG246"/>
      <c r="AH246"/>
      <c r="AI246"/>
      <c r="AJ246"/>
      <c r="AK246"/>
      <c r="AL246"/>
      <c r="AM246"/>
      <c r="AN246"/>
    </row>
    <row r="247" spans="2:40" x14ac:dyDescent="0.2">
      <c r="B247" s="42">
        <v>241</v>
      </c>
      <c r="C247" s="516">
        <f>'ادخال البيانات'!A247</f>
        <v>0</v>
      </c>
      <c r="D247" s="516"/>
      <c r="E247" s="516"/>
      <c r="F247" s="6">
        <f>'ادخال البيانات'!BP247</f>
        <v>0</v>
      </c>
      <c r="G247" s="302">
        <f>'ادخال البيانات'!BS247</f>
        <v>0</v>
      </c>
      <c r="H247" s="437">
        <f>'ادخال البيانات'!W247</f>
        <v>0</v>
      </c>
      <c r="J247" s="3">
        <f t="shared" si="32"/>
        <v>0</v>
      </c>
      <c r="P247">
        <f t="shared" si="30"/>
        <v>0</v>
      </c>
      <c r="Q247" s="386">
        <f t="shared" si="33"/>
        <v>0</v>
      </c>
      <c r="R247">
        <f>RANK(Q247,$Q:$Q)+COUNTIF($Q$7:Q247,Q247)-1</f>
        <v>241</v>
      </c>
      <c r="T247">
        <f t="shared" si="34"/>
        <v>0</v>
      </c>
      <c r="X247" s="42">
        <v>241</v>
      </c>
      <c r="Y247" s="32">
        <f t="shared" si="35"/>
        <v>0</v>
      </c>
      <c r="Z247" s="302">
        <f t="shared" si="31"/>
        <v>0</v>
      </c>
      <c r="AA247" s="302">
        <f t="shared" si="36"/>
        <v>0</v>
      </c>
      <c r="AB247"/>
      <c r="AE247"/>
      <c r="AF247"/>
      <c r="AG247"/>
      <c r="AH247"/>
      <c r="AI247"/>
      <c r="AJ247"/>
      <c r="AK247"/>
      <c r="AL247"/>
      <c r="AM247"/>
      <c r="AN247"/>
    </row>
    <row r="248" spans="2:40" x14ac:dyDescent="0.2">
      <c r="B248" s="42">
        <v>242</v>
      </c>
      <c r="C248" s="516">
        <f>'ادخال البيانات'!A248</f>
        <v>0</v>
      </c>
      <c r="D248" s="516"/>
      <c r="E248" s="516"/>
      <c r="F248" s="6">
        <f>'ادخال البيانات'!BP248</f>
        <v>0</v>
      </c>
      <c r="G248" s="302">
        <f>'ادخال البيانات'!BS248</f>
        <v>0</v>
      </c>
      <c r="H248" s="437">
        <f>'ادخال البيانات'!W248</f>
        <v>0</v>
      </c>
      <c r="J248" s="3">
        <f t="shared" si="32"/>
        <v>0</v>
      </c>
      <c r="P248">
        <f t="shared" si="30"/>
        <v>0</v>
      </c>
      <c r="Q248" s="386">
        <f t="shared" si="33"/>
        <v>0</v>
      </c>
      <c r="R248">
        <f>RANK(Q248,$Q:$Q)+COUNTIF($Q$7:Q248,Q248)-1</f>
        <v>242</v>
      </c>
      <c r="T248">
        <f t="shared" si="34"/>
        <v>0</v>
      </c>
      <c r="X248" s="42">
        <v>242</v>
      </c>
      <c r="Y248" s="32">
        <f t="shared" si="35"/>
        <v>0</v>
      </c>
      <c r="Z248" s="302">
        <f t="shared" si="31"/>
        <v>0</v>
      </c>
      <c r="AA248" s="302">
        <f t="shared" si="36"/>
        <v>0</v>
      </c>
      <c r="AB248"/>
      <c r="AE248"/>
      <c r="AF248"/>
      <c r="AG248"/>
      <c r="AH248"/>
      <c r="AI248"/>
      <c r="AJ248"/>
      <c r="AK248"/>
      <c r="AL248"/>
      <c r="AM248"/>
      <c r="AN248"/>
    </row>
    <row r="249" spans="2:40" x14ac:dyDescent="0.2">
      <c r="B249" s="42">
        <v>243</v>
      </c>
      <c r="C249" s="516">
        <f>'ادخال البيانات'!A249</f>
        <v>0</v>
      </c>
      <c r="D249" s="516"/>
      <c r="E249" s="516"/>
      <c r="F249" s="6">
        <f>'ادخال البيانات'!BP249</f>
        <v>0</v>
      </c>
      <c r="G249" s="302">
        <f>'ادخال البيانات'!BS249</f>
        <v>0</v>
      </c>
      <c r="H249" s="437">
        <f>'ادخال البيانات'!W249</f>
        <v>0</v>
      </c>
      <c r="J249" s="3">
        <f t="shared" si="32"/>
        <v>0</v>
      </c>
      <c r="P249">
        <f t="shared" si="30"/>
        <v>0</v>
      </c>
      <c r="Q249" s="386">
        <f t="shared" si="33"/>
        <v>0</v>
      </c>
      <c r="R249">
        <f>RANK(Q249,$Q:$Q)+COUNTIF($Q$7:Q249,Q249)-1</f>
        <v>243</v>
      </c>
      <c r="T249">
        <f t="shared" si="34"/>
        <v>0</v>
      </c>
      <c r="X249" s="42">
        <v>243</v>
      </c>
      <c r="Y249" s="32">
        <f t="shared" si="35"/>
        <v>0</v>
      </c>
      <c r="Z249" s="302">
        <f t="shared" si="31"/>
        <v>0</v>
      </c>
      <c r="AA249" s="302">
        <f t="shared" si="36"/>
        <v>0</v>
      </c>
      <c r="AB249"/>
      <c r="AE249"/>
      <c r="AF249"/>
      <c r="AG249"/>
      <c r="AH249"/>
      <c r="AI249"/>
      <c r="AJ249"/>
      <c r="AK249"/>
      <c r="AL249"/>
      <c r="AM249"/>
      <c r="AN249"/>
    </row>
    <row r="250" spans="2:40" x14ac:dyDescent="0.2">
      <c r="B250" s="42">
        <v>244</v>
      </c>
      <c r="C250" s="516">
        <f>'ادخال البيانات'!A250</f>
        <v>0</v>
      </c>
      <c r="D250" s="516"/>
      <c r="E250" s="516"/>
      <c r="F250" s="6">
        <f>'ادخال البيانات'!BP250</f>
        <v>0</v>
      </c>
      <c r="G250" s="302">
        <f>'ادخال البيانات'!BS250</f>
        <v>0</v>
      </c>
      <c r="H250" s="437">
        <f>'ادخال البيانات'!W250</f>
        <v>0</v>
      </c>
      <c r="J250" s="3">
        <f t="shared" si="32"/>
        <v>0</v>
      </c>
      <c r="P250">
        <f t="shared" si="30"/>
        <v>0</v>
      </c>
      <c r="Q250" s="386">
        <f t="shared" si="33"/>
        <v>0</v>
      </c>
      <c r="R250">
        <f>RANK(Q250,$Q:$Q)+COUNTIF($Q$7:Q250,Q250)-1</f>
        <v>244</v>
      </c>
      <c r="T250">
        <f t="shared" si="34"/>
        <v>0</v>
      </c>
      <c r="X250" s="42">
        <v>244</v>
      </c>
      <c r="Y250" s="32">
        <f t="shared" si="35"/>
        <v>0</v>
      </c>
      <c r="Z250" s="302">
        <f t="shared" si="31"/>
        <v>0</v>
      </c>
      <c r="AA250" s="302">
        <f t="shared" si="36"/>
        <v>0</v>
      </c>
      <c r="AB250"/>
      <c r="AE250"/>
      <c r="AF250"/>
      <c r="AG250"/>
      <c r="AH250"/>
      <c r="AI250"/>
      <c r="AJ250"/>
      <c r="AK250"/>
      <c r="AL250"/>
      <c r="AM250"/>
      <c r="AN250"/>
    </row>
    <row r="251" spans="2:40" x14ac:dyDescent="0.2">
      <c r="B251" s="42">
        <v>245</v>
      </c>
      <c r="C251" s="516">
        <f>'ادخال البيانات'!A251</f>
        <v>0</v>
      </c>
      <c r="D251" s="516"/>
      <c r="E251" s="516"/>
      <c r="F251" s="6">
        <f>'ادخال البيانات'!BP251</f>
        <v>0</v>
      </c>
      <c r="G251" s="302">
        <f>'ادخال البيانات'!BS251</f>
        <v>0</v>
      </c>
      <c r="H251" s="437">
        <f>'ادخال البيانات'!W251</f>
        <v>0</v>
      </c>
      <c r="J251" s="3">
        <f t="shared" si="32"/>
        <v>0</v>
      </c>
      <c r="P251">
        <f t="shared" si="30"/>
        <v>0</v>
      </c>
      <c r="Q251" s="386">
        <f t="shared" si="33"/>
        <v>0</v>
      </c>
      <c r="R251">
        <f>RANK(Q251,$Q:$Q)+COUNTIF($Q$7:Q251,Q251)-1</f>
        <v>245</v>
      </c>
      <c r="T251">
        <f t="shared" si="34"/>
        <v>0</v>
      </c>
      <c r="X251" s="42">
        <v>245</v>
      </c>
      <c r="Y251" s="32">
        <f t="shared" si="35"/>
        <v>0</v>
      </c>
      <c r="Z251" s="302">
        <f t="shared" si="31"/>
        <v>0</v>
      </c>
      <c r="AA251" s="302">
        <f t="shared" si="36"/>
        <v>0</v>
      </c>
      <c r="AB251"/>
      <c r="AE251"/>
      <c r="AF251"/>
      <c r="AG251"/>
      <c r="AH251"/>
      <c r="AI251"/>
      <c r="AJ251"/>
      <c r="AK251"/>
      <c r="AL251"/>
      <c r="AM251"/>
      <c r="AN251"/>
    </row>
    <row r="252" spans="2:40" x14ac:dyDescent="0.2">
      <c r="B252" s="42">
        <v>246</v>
      </c>
      <c r="C252" s="516">
        <f>'ادخال البيانات'!A252</f>
        <v>0</v>
      </c>
      <c r="D252" s="516"/>
      <c r="E252" s="516"/>
      <c r="F252" s="6">
        <f>'ادخال البيانات'!BP252</f>
        <v>0</v>
      </c>
      <c r="G252" s="302">
        <f>'ادخال البيانات'!BS252</f>
        <v>0</v>
      </c>
      <c r="H252" s="437">
        <f>'ادخال البيانات'!W252</f>
        <v>0</v>
      </c>
      <c r="J252" s="3">
        <f t="shared" si="32"/>
        <v>0</v>
      </c>
      <c r="P252">
        <f t="shared" si="30"/>
        <v>0</v>
      </c>
      <c r="Q252" s="386">
        <f t="shared" si="33"/>
        <v>0</v>
      </c>
      <c r="R252">
        <f>RANK(Q252,$Q:$Q)+COUNTIF($Q$7:Q252,Q252)-1</f>
        <v>246</v>
      </c>
      <c r="T252">
        <f t="shared" si="34"/>
        <v>0</v>
      </c>
      <c r="X252" s="42">
        <v>246</v>
      </c>
      <c r="Y252" s="32">
        <f t="shared" si="35"/>
        <v>0</v>
      </c>
      <c r="Z252" s="302">
        <f t="shared" si="31"/>
        <v>0</v>
      </c>
      <c r="AA252" s="302">
        <f t="shared" si="36"/>
        <v>0</v>
      </c>
      <c r="AB252"/>
      <c r="AE252"/>
      <c r="AF252"/>
      <c r="AG252"/>
      <c r="AH252"/>
      <c r="AI252"/>
      <c r="AJ252"/>
      <c r="AK252"/>
      <c r="AL252"/>
      <c r="AM252"/>
      <c r="AN252"/>
    </row>
    <row r="253" spans="2:40" x14ac:dyDescent="0.2">
      <c r="B253" s="42">
        <v>247</v>
      </c>
      <c r="C253" s="516">
        <f>'ادخال البيانات'!A253</f>
        <v>0</v>
      </c>
      <c r="D253" s="516"/>
      <c r="E253" s="516"/>
      <c r="F253" s="6">
        <f>'ادخال البيانات'!BP253</f>
        <v>0</v>
      </c>
      <c r="G253" s="302">
        <f>'ادخال البيانات'!BS253</f>
        <v>0</v>
      </c>
      <c r="H253" s="437">
        <f>'ادخال البيانات'!W253</f>
        <v>0</v>
      </c>
      <c r="J253" s="3">
        <f t="shared" si="32"/>
        <v>0</v>
      </c>
      <c r="P253">
        <f t="shared" si="30"/>
        <v>0</v>
      </c>
      <c r="Q253" s="386">
        <f t="shared" si="33"/>
        <v>0</v>
      </c>
      <c r="R253">
        <f>RANK(Q253,$Q:$Q)+COUNTIF($Q$7:Q253,Q253)-1</f>
        <v>247</v>
      </c>
      <c r="T253">
        <f t="shared" si="34"/>
        <v>0</v>
      </c>
      <c r="X253" s="42">
        <v>247</v>
      </c>
      <c r="Y253" s="32">
        <f t="shared" si="35"/>
        <v>0</v>
      </c>
      <c r="Z253" s="302">
        <f t="shared" si="31"/>
        <v>0</v>
      </c>
      <c r="AA253" s="302">
        <f t="shared" si="36"/>
        <v>0</v>
      </c>
      <c r="AB253"/>
      <c r="AE253"/>
      <c r="AF253"/>
      <c r="AG253"/>
      <c r="AH253"/>
      <c r="AI253"/>
      <c r="AJ253"/>
      <c r="AK253"/>
      <c r="AL253"/>
      <c r="AM253"/>
      <c r="AN253"/>
    </row>
    <row r="254" spans="2:40" x14ac:dyDescent="0.2">
      <c r="B254" s="42">
        <v>248</v>
      </c>
      <c r="C254" s="516">
        <f>'ادخال البيانات'!A254</f>
        <v>0</v>
      </c>
      <c r="D254" s="516"/>
      <c r="E254" s="516"/>
      <c r="F254" s="6">
        <f>'ادخال البيانات'!BP254</f>
        <v>0</v>
      </c>
      <c r="G254" s="302">
        <f>'ادخال البيانات'!BS254</f>
        <v>0</v>
      </c>
      <c r="H254" s="437">
        <f>'ادخال البيانات'!W254</f>
        <v>0</v>
      </c>
      <c r="J254" s="3">
        <f t="shared" si="32"/>
        <v>0</v>
      </c>
      <c r="P254">
        <f t="shared" si="30"/>
        <v>0</v>
      </c>
      <c r="Q254" s="386">
        <f t="shared" si="33"/>
        <v>0</v>
      </c>
      <c r="R254">
        <f>RANK(Q254,$Q:$Q)+COUNTIF($Q$7:Q254,Q254)-1</f>
        <v>248</v>
      </c>
      <c r="T254">
        <f t="shared" si="34"/>
        <v>0</v>
      </c>
      <c r="X254" s="42">
        <v>248</v>
      </c>
      <c r="Y254" s="32">
        <f t="shared" si="35"/>
        <v>0</v>
      </c>
      <c r="Z254" s="302">
        <f t="shared" si="31"/>
        <v>0</v>
      </c>
      <c r="AA254" s="302">
        <f t="shared" si="36"/>
        <v>0</v>
      </c>
      <c r="AB254"/>
      <c r="AE254"/>
      <c r="AF254"/>
      <c r="AG254"/>
      <c r="AH254"/>
      <c r="AI254"/>
      <c r="AJ254"/>
      <c r="AK254"/>
      <c r="AL254"/>
      <c r="AM254"/>
      <c r="AN254"/>
    </row>
    <row r="255" spans="2:40" x14ac:dyDescent="0.2">
      <c r="B255" s="42">
        <v>249</v>
      </c>
      <c r="C255" s="516">
        <f>'ادخال البيانات'!A255</f>
        <v>0</v>
      </c>
      <c r="D255" s="516"/>
      <c r="E255" s="516"/>
      <c r="F255" s="6">
        <f>'ادخال البيانات'!BP255</f>
        <v>0</v>
      </c>
      <c r="G255" s="302">
        <f>'ادخال البيانات'!BS255</f>
        <v>0</v>
      </c>
      <c r="H255" s="437">
        <f>'ادخال البيانات'!W255</f>
        <v>0</v>
      </c>
      <c r="J255" s="3">
        <f t="shared" si="32"/>
        <v>0</v>
      </c>
      <c r="P255">
        <f t="shared" si="30"/>
        <v>0</v>
      </c>
      <c r="Q255" s="386">
        <f t="shared" si="33"/>
        <v>0</v>
      </c>
      <c r="R255">
        <f>RANK(Q255,$Q:$Q)+COUNTIF($Q$7:Q255,Q255)-1</f>
        <v>249</v>
      </c>
      <c r="T255">
        <f t="shared" si="34"/>
        <v>0</v>
      </c>
      <c r="X255" s="42">
        <v>249</v>
      </c>
      <c r="Y255" s="32">
        <f t="shared" si="35"/>
        <v>0</v>
      </c>
      <c r="Z255" s="302">
        <f t="shared" si="31"/>
        <v>0</v>
      </c>
      <c r="AA255" s="302">
        <f t="shared" si="36"/>
        <v>0</v>
      </c>
      <c r="AB255"/>
      <c r="AE255"/>
      <c r="AF255"/>
      <c r="AG255"/>
      <c r="AH255"/>
      <c r="AI255"/>
      <c r="AJ255"/>
      <c r="AK255"/>
      <c r="AL255"/>
      <c r="AM255"/>
      <c r="AN255"/>
    </row>
    <row r="256" spans="2:40" x14ac:dyDescent="0.2">
      <c r="B256" s="42">
        <v>250</v>
      </c>
      <c r="C256" s="516">
        <f>'ادخال البيانات'!A256</f>
        <v>0</v>
      </c>
      <c r="D256" s="516"/>
      <c r="E256" s="516"/>
      <c r="F256" s="6">
        <f>'ادخال البيانات'!BP256</f>
        <v>0</v>
      </c>
      <c r="G256" s="302">
        <f>'ادخال البيانات'!BS256</f>
        <v>0</v>
      </c>
      <c r="H256" s="437">
        <f>'ادخال البيانات'!W256</f>
        <v>0</v>
      </c>
      <c r="J256" s="3">
        <f t="shared" si="32"/>
        <v>0</v>
      </c>
      <c r="P256">
        <f t="shared" si="30"/>
        <v>0</v>
      </c>
      <c r="Q256" s="386">
        <f t="shared" si="33"/>
        <v>0</v>
      </c>
      <c r="R256">
        <f>RANK(Q256,$Q:$Q)+COUNTIF($Q$7:Q256,Q256)-1</f>
        <v>250</v>
      </c>
      <c r="T256">
        <f t="shared" si="34"/>
        <v>0</v>
      </c>
      <c r="X256" s="42">
        <v>250</v>
      </c>
      <c r="Y256" s="32">
        <f t="shared" si="35"/>
        <v>0</v>
      </c>
      <c r="Z256" s="302">
        <f t="shared" si="31"/>
        <v>0</v>
      </c>
      <c r="AA256" s="302">
        <f t="shared" si="36"/>
        <v>0</v>
      </c>
      <c r="AB256"/>
      <c r="AE256"/>
      <c r="AF256"/>
      <c r="AG256"/>
      <c r="AH256"/>
      <c r="AI256"/>
      <c r="AJ256"/>
      <c r="AK256"/>
      <c r="AL256"/>
      <c r="AM256"/>
      <c r="AN256"/>
    </row>
    <row r="257" spans="2:40" x14ac:dyDescent="0.2">
      <c r="B257" s="42">
        <v>251</v>
      </c>
      <c r="C257" s="516">
        <f>'ادخال البيانات'!A257</f>
        <v>0</v>
      </c>
      <c r="D257" s="516"/>
      <c r="E257" s="516"/>
      <c r="F257" s="6">
        <f>'ادخال البيانات'!BP257</f>
        <v>0</v>
      </c>
      <c r="G257" s="302">
        <f>'ادخال البيانات'!BS257</f>
        <v>0</v>
      </c>
      <c r="H257" s="437">
        <f>'ادخال البيانات'!W257</f>
        <v>0</v>
      </c>
      <c r="J257" s="3">
        <f t="shared" si="32"/>
        <v>0</v>
      </c>
      <c r="P257">
        <f t="shared" si="30"/>
        <v>0</v>
      </c>
      <c r="Q257" s="386">
        <f t="shared" si="33"/>
        <v>0</v>
      </c>
      <c r="R257">
        <f>RANK(Q257,$Q:$Q)+COUNTIF($Q$7:Q257,Q257)-1</f>
        <v>251</v>
      </c>
      <c r="T257">
        <f t="shared" si="34"/>
        <v>0</v>
      </c>
      <c r="X257" s="42">
        <v>251</v>
      </c>
      <c r="Y257" s="32">
        <f t="shared" si="35"/>
        <v>0</v>
      </c>
      <c r="Z257" s="302">
        <f t="shared" si="31"/>
        <v>0</v>
      </c>
      <c r="AA257" s="302">
        <f t="shared" si="36"/>
        <v>0</v>
      </c>
      <c r="AB257"/>
      <c r="AE257"/>
      <c r="AF257"/>
      <c r="AG257"/>
      <c r="AH257"/>
      <c r="AI257"/>
      <c r="AJ257"/>
      <c r="AK257"/>
      <c r="AL257"/>
      <c r="AM257"/>
      <c r="AN257"/>
    </row>
    <row r="258" spans="2:40" x14ac:dyDescent="0.2">
      <c r="B258" s="42">
        <v>252</v>
      </c>
      <c r="C258" s="516">
        <f>'ادخال البيانات'!A258</f>
        <v>0</v>
      </c>
      <c r="D258" s="516"/>
      <c r="E258" s="516"/>
      <c r="F258" s="6">
        <f>'ادخال البيانات'!BP258</f>
        <v>0</v>
      </c>
      <c r="G258" s="302">
        <f>'ادخال البيانات'!BS258</f>
        <v>0</v>
      </c>
      <c r="H258" s="437">
        <f>'ادخال البيانات'!W258</f>
        <v>0</v>
      </c>
      <c r="J258" s="3">
        <f t="shared" si="32"/>
        <v>0</v>
      </c>
      <c r="P258">
        <f t="shared" si="30"/>
        <v>0</v>
      </c>
      <c r="Q258" s="386">
        <f t="shared" si="33"/>
        <v>0</v>
      </c>
      <c r="R258">
        <f>RANK(Q258,$Q:$Q)+COUNTIF($Q$7:Q258,Q258)-1</f>
        <v>252</v>
      </c>
      <c r="T258">
        <f t="shared" si="34"/>
        <v>0</v>
      </c>
      <c r="X258" s="42">
        <v>252</v>
      </c>
      <c r="Y258" s="32">
        <f t="shared" si="35"/>
        <v>0</v>
      </c>
      <c r="Z258" s="302">
        <f t="shared" si="31"/>
        <v>0</v>
      </c>
      <c r="AA258" s="302">
        <f t="shared" si="36"/>
        <v>0</v>
      </c>
      <c r="AB258"/>
      <c r="AE258"/>
      <c r="AF258"/>
      <c r="AG258"/>
      <c r="AH258"/>
      <c r="AI258"/>
      <c r="AJ258"/>
      <c r="AK258"/>
      <c r="AL258"/>
      <c r="AM258"/>
      <c r="AN258"/>
    </row>
    <row r="259" spans="2:40" x14ac:dyDescent="0.2">
      <c r="B259" s="42">
        <v>253</v>
      </c>
      <c r="C259" s="516">
        <f>'ادخال البيانات'!A259</f>
        <v>0</v>
      </c>
      <c r="D259" s="516"/>
      <c r="E259" s="516"/>
      <c r="F259" s="6">
        <f>'ادخال البيانات'!BP259</f>
        <v>0</v>
      </c>
      <c r="G259" s="302">
        <f>'ادخال البيانات'!BS259</f>
        <v>0</v>
      </c>
      <c r="H259" s="437">
        <f>'ادخال البيانات'!W259</f>
        <v>0</v>
      </c>
      <c r="J259" s="3">
        <f t="shared" si="32"/>
        <v>0</v>
      </c>
      <c r="P259">
        <f t="shared" si="30"/>
        <v>0</v>
      </c>
      <c r="Q259" s="386">
        <f t="shared" si="33"/>
        <v>0</v>
      </c>
      <c r="R259">
        <f>RANK(Q259,$Q:$Q)+COUNTIF($Q$7:Q259,Q259)-1</f>
        <v>253</v>
      </c>
      <c r="T259">
        <f t="shared" si="34"/>
        <v>0</v>
      </c>
      <c r="X259" s="42">
        <v>253</v>
      </c>
      <c r="Y259" s="32">
        <f t="shared" si="35"/>
        <v>0</v>
      </c>
      <c r="Z259" s="302">
        <f t="shared" si="31"/>
        <v>0</v>
      </c>
      <c r="AA259" s="302">
        <f t="shared" si="36"/>
        <v>0</v>
      </c>
      <c r="AB259"/>
      <c r="AE259"/>
      <c r="AF259"/>
      <c r="AG259"/>
      <c r="AH259"/>
      <c r="AI259"/>
      <c r="AJ259"/>
      <c r="AK259"/>
      <c r="AL259"/>
      <c r="AM259"/>
      <c r="AN259"/>
    </row>
    <row r="260" spans="2:40" x14ac:dyDescent="0.2">
      <c r="B260" s="42">
        <v>254</v>
      </c>
      <c r="C260" s="516">
        <f>'ادخال البيانات'!A260</f>
        <v>0</v>
      </c>
      <c r="D260" s="516"/>
      <c r="E260" s="516"/>
      <c r="F260" s="6">
        <f>'ادخال البيانات'!BP260</f>
        <v>0</v>
      </c>
      <c r="G260" s="302">
        <f>'ادخال البيانات'!BS260</f>
        <v>0</v>
      </c>
      <c r="H260" s="437">
        <f>'ادخال البيانات'!W260</f>
        <v>0</v>
      </c>
      <c r="J260" s="3">
        <f t="shared" si="32"/>
        <v>0</v>
      </c>
      <c r="P260">
        <f t="shared" si="30"/>
        <v>0</v>
      </c>
      <c r="Q260" s="386">
        <f t="shared" si="33"/>
        <v>0</v>
      </c>
      <c r="R260">
        <f>RANK(Q260,$Q:$Q)+COUNTIF($Q$7:Q260,Q260)-1</f>
        <v>254</v>
      </c>
      <c r="T260">
        <f t="shared" si="34"/>
        <v>0</v>
      </c>
      <c r="X260" s="42">
        <v>254</v>
      </c>
      <c r="Y260" s="32">
        <f t="shared" si="35"/>
        <v>0</v>
      </c>
      <c r="Z260" s="302">
        <f t="shared" si="31"/>
        <v>0</v>
      </c>
      <c r="AA260" s="302">
        <f t="shared" si="36"/>
        <v>0</v>
      </c>
      <c r="AB260"/>
      <c r="AE260"/>
      <c r="AF260"/>
      <c r="AG260"/>
      <c r="AH260"/>
      <c r="AI260"/>
      <c r="AJ260"/>
      <c r="AK260"/>
      <c r="AL260"/>
      <c r="AM260"/>
      <c r="AN260"/>
    </row>
    <row r="261" spans="2:40" x14ac:dyDescent="0.2">
      <c r="B261" s="42">
        <v>255</v>
      </c>
      <c r="C261" s="516">
        <f>'ادخال البيانات'!A261</f>
        <v>0</v>
      </c>
      <c r="D261" s="516"/>
      <c r="E261" s="516"/>
      <c r="F261" s="6">
        <f>'ادخال البيانات'!BP261</f>
        <v>0</v>
      </c>
      <c r="G261" s="302">
        <f>'ادخال البيانات'!BS261</f>
        <v>0</v>
      </c>
      <c r="H261" s="437">
        <f>'ادخال البيانات'!W261</f>
        <v>0</v>
      </c>
      <c r="J261" s="3">
        <f t="shared" si="32"/>
        <v>0</v>
      </c>
      <c r="P261">
        <f t="shared" si="30"/>
        <v>0</v>
      </c>
      <c r="Q261" s="386">
        <f t="shared" si="33"/>
        <v>0</v>
      </c>
      <c r="R261">
        <f>RANK(Q261,$Q:$Q)+COUNTIF($Q$7:Q261,Q261)-1</f>
        <v>255</v>
      </c>
      <c r="T261">
        <f t="shared" si="34"/>
        <v>0</v>
      </c>
      <c r="X261" s="42">
        <v>255</v>
      </c>
      <c r="Y261" s="32">
        <f t="shared" si="35"/>
        <v>0</v>
      </c>
      <c r="Z261" s="302">
        <f t="shared" si="31"/>
        <v>0</v>
      </c>
      <c r="AA261" s="302">
        <f t="shared" si="36"/>
        <v>0</v>
      </c>
      <c r="AB261"/>
      <c r="AE261"/>
      <c r="AF261"/>
      <c r="AG261"/>
      <c r="AH261"/>
      <c r="AI261"/>
      <c r="AJ261"/>
      <c r="AK261"/>
      <c r="AL261"/>
      <c r="AM261"/>
      <c r="AN261"/>
    </row>
    <row r="262" spans="2:40" x14ac:dyDescent="0.2">
      <c r="B262" s="42">
        <v>256</v>
      </c>
      <c r="C262" s="516">
        <f>'ادخال البيانات'!A262</f>
        <v>0</v>
      </c>
      <c r="D262" s="516"/>
      <c r="E262" s="516"/>
      <c r="F262" s="6">
        <f>'ادخال البيانات'!BP262</f>
        <v>0</v>
      </c>
      <c r="G262" s="302">
        <f>'ادخال البيانات'!BS262</f>
        <v>0</v>
      </c>
      <c r="H262" s="437">
        <f>'ادخال البيانات'!W262</f>
        <v>0</v>
      </c>
      <c r="J262" s="3">
        <f t="shared" si="32"/>
        <v>0</v>
      </c>
      <c r="P262">
        <f t="shared" si="30"/>
        <v>0</v>
      </c>
      <c r="Q262" s="386">
        <f t="shared" si="33"/>
        <v>0</v>
      </c>
      <c r="R262">
        <f>RANK(Q262,$Q:$Q)+COUNTIF($Q$7:Q262,Q262)-1</f>
        <v>256</v>
      </c>
      <c r="T262">
        <f t="shared" si="34"/>
        <v>0</v>
      </c>
      <c r="X262" s="42">
        <v>256</v>
      </c>
      <c r="Y262" s="32">
        <f t="shared" si="35"/>
        <v>0</v>
      </c>
      <c r="Z262" s="302">
        <f t="shared" si="31"/>
        <v>0</v>
      </c>
      <c r="AA262" s="302">
        <f t="shared" si="36"/>
        <v>0</v>
      </c>
      <c r="AB262"/>
      <c r="AE262"/>
      <c r="AF262"/>
      <c r="AG262"/>
      <c r="AH262"/>
      <c r="AI262"/>
      <c r="AJ262"/>
      <c r="AK262"/>
      <c r="AL262"/>
      <c r="AM262"/>
      <c r="AN262"/>
    </row>
    <row r="263" spans="2:40" x14ac:dyDescent="0.2">
      <c r="B263" s="42">
        <v>257</v>
      </c>
      <c r="C263" s="516">
        <f>'ادخال البيانات'!A263</f>
        <v>0</v>
      </c>
      <c r="D263" s="516"/>
      <c r="E263" s="516"/>
      <c r="F263" s="6">
        <f>'ادخال البيانات'!BP263</f>
        <v>0</v>
      </c>
      <c r="G263" s="302">
        <f>'ادخال البيانات'!BS263</f>
        <v>0</v>
      </c>
      <c r="H263" s="437">
        <f>'ادخال البيانات'!W263</f>
        <v>0</v>
      </c>
      <c r="J263" s="3">
        <f t="shared" si="32"/>
        <v>0</v>
      </c>
      <c r="P263">
        <f t="shared" ref="P263:P326" si="37">C263</f>
        <v>0</v>
      </c>
      <c r="Q263" s="386">
        <f t="shared" si="33"/>
        <v>0</v>
      </c>
      <c r="R263">
        <f>RANK(Q263,$Q:$Q)+COUNTIF($Q$7:Q263,Q263)-1</f>
        <v>257</v>
      </c>
      <c r="T263">
        <f t="shared" si="34"/>
        <v>0</v>
      </c>
      <c r="X263" s="42">
        <v>257</v>
      </c>
      <c r="Y263" s="32">
        <f t="shared" si="35"/>
        <v>0</v>
      </c>
      <c r="Z263" s="302">
        <f t="shared" ref="Z263:Z326" si="38">INDEX($Q$7:$Q$450,MATCH(X263,$R$7:$R$450,0))</f>
        <v>0</v>
      </c>
      <c r="AA263" s="302">
        <f t="shared" si="36"/>
        <v>0</v>
      </c>
      <c r="AB263"/>
      <c r="AE263"/>
      <c r="AF263"/>
      <c r="AG263"/>
      <c r="AH263"/>
      <c r="AI263"/>
      <c r="AJ263"/>
      <c r="AK263"/>
      <c r="AL263"/>
      <c r="AM263"/>
      <c r="AN263"/>
    </row>
    <row r="264" spans="2:40" x14ac:dyDescent="0.2">
      <c r="B264" s="42">
        <v>258</v>
      </c>
      <c r="C264" s="516">
        <f>'ادخال البيانات'!A264</f>
        <v>0</v>
      </c>
      <c r="D264" s="516"/>
      <c r="E264" s="516"/>
      <c r="F264" s="6">
        <f>'ادخال البيانات'!BP264</f>
        <v>0</v>
      </c>
      <c r="G264" s="302">
        <f>'ادخال البيانات'!BS264</f>
        <v>0</v>
      </c>
      <c r="H264" s="437">
        <f>'ادخال البيانات'!W264</f>
        <v>0</v>
      </c>
      <c r="J264" s="3">
        <f t="shared" ref="J264:J327" si="39">G264</f>
        <v>0</v>
      </c>
      <c r="P264">
        <f t="shared" si="37"/>
        <v>0</v>
      </c>
      <c r="Q264" s="386">
        <f t="shared" ref="Q264:Q327" si="40">G264</f>
        <v>0</v>
      </c>
      <c r="R264">
        <f>RANK(Q264,$Q:$Q)+COUNTIF($Q$7:Q264,Q264)-1</f>
        <v>258</v>
      </c>
      <c r="T264">
        <f t="shared" ref="T264:T327" si="41">H264</f>
        <v>0</v>
      </c>
      <c r="X264" s="42">
        <v>258</v>
      </c>
      <c r="Y264" s="32">
        <f t="shared" ref="Y264:Y327" si="42">INDEX($P$7:$P$450,MATCH(X264,$R$7:$R$450,0))</f>
        <v>0</v>
      </c>
      <c r="Z264" s="302">
        <f t="shared" si="38"/>
        <v>0</v>
      </c>
      <c r="AA264" s="302">
        <f t="shared" ref="AA264:AA327" si="43">INDEX($T$7:$T$450,MATCH(Y264,$P$7:$P$450,0))</f>
        <v>0</v>
      </c>
      <c r="AB264"/>
      <c r="AE264"/>
      <c r="AF264"/>
      <c r="AG264"/>
      <c r="AH264"/>
      <c r="AI264"/>
      <c r="AJ264"/>
      <c r="AK264"/>
      <c r="AL264"/>
      <c r="AM264"/>
      <c r="AN264"/>
    </row>
    <row r="265" spans="2:40" x14ac:dyDescent="0.2">
      <c r="B265" s="42">
        <v>259</v>
      </c>
      <c r="C265" s="516">
        <f>'ادخال البيانات'!A265</f>
        <v>0</v>
      </c>
      <c r="D265" s="516"/>
      <c r="E265" s="516"/>
      <c r="F265" s="6">
        <f>'ادخال البيانات'!BP265</f>
        <v>0</v>
      </c>
      <c r="G265" s="302">
        <f>'ادخال البيانات'!BS265</f>
        <v>0</v>
      </c>
      <c r="H265" s="437">
        <f>'ادخال البيانات'!W265</f>
        <v>0</v>
      </c>
      <c r="J265" s="3">
        <f t="shared" si="39"/>
        <v>0</v>
      </c>
      <c r="P265">
        <f t="shared" si="37"/>
        <v>0</v>
      </c>
      <c r="Q265" s="386">
        <f t="shared" si="40"/>
        <v>0</v>
      </c>
      <c r="R265">
        <f>RANK(Q265,$Q:$Q)+COUNTIF($Q$7:Q265,Q265)-1</f>
        <v>259</v>
      </c>
      <c r="T265">
        <f t="shared" si="41"/>
        <v>0</v>
      </c>
      <c r="X265" s="42">
        <v>259</v>
      </c>
      <c r="Y265" s="32">
        <f t="shared" si="42"/>
        <v>0</v>
      </c>
      <c r="Z265" s="302">
        <f t="shared" si="38"/>
        <v>0</v>
      </c>
      <c r="AA265" s="302">
        <f t="shared" si="43"/>
        <v>0</v>
      </c>
      <c r="AB265"/>
      <c r="AE265"/>
      <c r="AF265"/>
      <c r="AG265"/>
      <c r="AH265"/>
      <c r="AI265"/>
      <c r="AJ265"/>
      <c r="AK265"/>
      <c r="AL265"/>
      <c r="AM265"/>
      <c r="AN265"/>
    </row>
    <row r="266" spans="2:40" x14ac:dyDescent="0.2">
      <c r="B266" s="42">
        <v>260</v>
      </c>
      <c r="C266" s="516">
        <f>'ادخال البيانات'!A266</f>
        <v>0</v>
      </c>
      <c r="D266" s="516"/>
      <c r="E266" s="516"/>
      <c r="F266" s="6">
        <f>'ادخال البيانات'!BP266</f>
        <v>0</v>
      </c>
      <c r="G266" s="302">
        <f>'ادخال البيانات'!BS266</f>
        <v>0</v>
      </c>
      <c r="H266" s="437">
        <f>'ادخال البيانات'!W266</f>
        <v>0</v>
      </c>
      <c r="J266" s="3">
        <f t="shared" si="39"/>
        <v>0</v>
      </c>
      <c r="P266">
        <f t="shared" si="37"/>
        <v>0</v>
      </c>
      <c r="Q266" s="386">
        <f t="shared" si="40"/>
        <v>0</v>
      </c>
      <c r="R266">
        <f>RANK(Q266,$Q:$Q)+COUNTIF($Q$7:Q266,Q266)-1</f>
        <v>260</v>
      </c>
      <c r="T266">
        <f t="shared" si="41"/>
        <v>0</v>
      </c>
      <c r="X266" s="42">
        <v>260</v>
      </c>
      <c r="Y266" s="32">
        <f t="shared" si="42"/>
        <v>0</v>
      </c>
      <c r="Z266" s="302">
        <f t="shared" si="38"/>
        <v>0</v>
      </c>
      <c r="AA266" s="302">
        <f t="shared" si="43"/>
        <v>0</v>
      </c>
      <c r="AB266"/>
      <c r="AE266"/>
      <c r="AF266"/>
      <c r="AG266"/>
      <c r="AH266"/>
      <c r="AI266"/>
      <c r="AJ266"/>
      <c r="AK266"/>
      <c r="AL266"/>
      <c r="AM266"/>
      <c r="AN266"/>
    </row>
    <row r="267" spans="2:40" x14ac:dyDescent="0.2">
      <c r="B267" s="42">
        <v>261</v>
      </c>
      <c r="C267" s="516">
        <f>'ادخال البيانات'!A267</f>
        <v>0</v>
      </c>
      <c r="D267" s="516"/>
      <c r="E267" s="516"/>
      <c r="F267" s="6">
        <f>'ادخال البيانات'!BP267</f>
        <v>0</v>
      </c>
      <c r="G267" s="302">
        <f>'ادخال البيانات'!BS267</f>
        <v>0</v>
      </c>
      <c r="H267" s="437">
        <f>'ادخال البيانات'!W267</f>
        <v>0</v>
      </c>
      <c r="J267" s="3">
        <f t="shared" si="39"/>
        <v>0</v>
      </c>
      <c r="P267">
        <f t="shared" si="37"/>
        <v>0</v>
      </c>
      <c r="Q267" s="386">
        <f t="shared" si="40"/>
        <v>0</v>
      </c>
      <c r="R267">
        <f>RANK(Q267,$Q:$Q)+COUNTIF($Q$7:Q267,Q267)-1</f>
        <v>261</v>
      </c>
      <c r="T267">
        <f t="shared" si="41"/>
        <v>0</v>
      </c>
      <c r="X267" s="42">
        <v>261</v>
      </c>
      <c r="Y267" s="32">
        <f t="shared" si="42"/>
        <v>0</v>
      </c>
      <c r="Z267" s="302">
        <f t="shared" si="38"/>
        <v>0</v>
      </c>
      <c r="AA267" s="302">
        <f t="shared" si="43"/>
        <v>0</v>
      </c>
      <c r="AB267"/>
      <c r="AE267"/>
      <c r="AF267"/>
      <c r="AG267"/>
      <c r="AH267"/>
      <c r="AI267"/>
      <c r="AJ267"/>
      <c r="AK267"/>
      <c r="AL267"/>
      <c r="AM267"/>
      <c r="AN267"/>
    </row>
    <row r="268" spans="2:40" x14ac:dyDescent="0.2">
      <c r="B268" s="42">
        <v>262</v>
      </c>
      <c r="C268" s="516">
        <f>'ادخال البيانات'!A268</f>
        <v>0</v>
      </c>
      <c r="D268" s="516"/>
      <c r="E268" s="516"/>
      <c r="F268" s="6">
        <f>'ادخال البيانات'!BP268</f>
        <v>0</v>
      </c>
      <c r="G268" s="302">
        <f>'ادخال البيانات'!BS268</f>
        <v>0</v>
      </c>
      <c r="H268" s="437">
        <f>'ادخال البيانات'!W268</f>
        <v>0</v>
      </c>
      <c r="J268" s="3">
        <f t="shared" si="39"/>
        <v>0</v>
      </c>
      <c r="P268">
        <f t="shared" si="37"/>
        <v>0</v>
      </c>
      <c r="Q268" s="386">
        <f t="shared" si="40"/>
        <v>0</v>
      </c>
      <c r="R268">
        <f>RANK(Q268,$Q:$Q)+COUNTIF($Q$7:Q268,Q268)-1</f>
        <v>262</v>
      </c>
      <c r="T268">
        <f t="shared" si="41"/>
        <v>0</v>
      </c>
      <c r="X268" s="42">
        <v>262</v>
      </c>
      <c r="Y268" s="32">
        <f t="shared" si="42"/>
        <v>0</v>
      </c>
      <c r="Z268" s="302">
        <f t="shared" si="38"/>
        <v>0</v>
      </c>
      <c r="AA268" s="302">
        <f t="shared" si="43"/>
        <v>0</v>
      </c>
      <c r="AB268"/>
      <c r="AE268"/>
      <c r="AF268"/>
      <c r="AG268"/>
      <c r="AH268"/>
      <c r="AI268"/>
      <c r="AJ268"/>
      <c r="AK268"/>
      <c r="AL268"/>
      <c r="AM268"/>
      <c r="AN268"/>
    </row>
    <row r="269" spans="2:40" x14ac:dyDescent="0.2">
      <c r="B269" s="42">
        <v>263</v>
      </c>
      <c r="C269" s="516">
        <f>'ادخال البيانات'!A269</f>
        <v>0</v>
      </c>
      <c r="D269" s="516"/>
      <c r="E269" s="516"/>
      <c r="F269" s="6">
        <f>'ادخال البيانات'!BP269</f>
        <v>0</v>
      </c>
      <c r="G269" s="302">
        <f>'ادخال البيانات'!BS269</f>
        <v>0</v>
      </c>
      <c r="H269" s="437">
        <f>'ادخال البيانات'!W269</f>
        <v>0</v>
      </c>
      <c r="J269" s="3">
        <f t="shared" si="39"/>
        <v>0</v>
      </c>
      <c r="P269">
        <f t="shared" si="37"/>
        <v>0</v>
      </c>
      <c r="Q269" s="386">
        <f t="shared" si="40"/>
        <v>0</v>
      </c>
      <c r="R269">
        <f>RANK(Q269,$Q:$Q)+COUNTIF($Q$7:Q269,Q269)-1</f>
        <v>263</v>
      </c>
      <c r="T269">
        <f t="shared" si="41"/>
        <v>0</v>
      </c>
      <c r="X269" s="42">
        <v>263</v>
      </c>
      <c r="Y269" s="32">
        <f t="shared" si="42"/>
        <v>0</v>
      </c>
      <c r="Z269" s="302">
        <f t="shared" si="38"/>
        <v>0</v>
      </c>
      <c r="AA269" s="302">
        <f t="shared" si="43"/>
        <v>0</v>
      </c>
      <c r="AB269"/>
      <c r="AE269"/>
      <c r="AF269"/>
      <c r="AG269"/>
      <c r="AH269"/>
      <c r="AI269"/>
      <c r="AJ269"/>
      <c r="AK269"/>
      <c r="AL269"/>
      <c r="AM269"/>
      <c r="AN269"/>
    </row>
    <row r="270" spans="2:40" x14ac:dyDescent="0.2">
      <c r="B270" s="42">
        <v>264</v>
      </c>
      <c r="C270" s="516">
        <f>'ادخال البيانات'!A270</f>
        <v>0</v>
      </c>
      <c r="D270" s="516"/>
      <c r="E270" s="516"/>
      <c r="F270" s="6">
        <f>'ادخال البيانات'!BP270</f>
        <v>0</v>
      </c>
      <c r="G270" s="302">
        <f>'ادخال البيانات'!BS270</f>
        <v>0</v>
      </c>
      <c r="H270" s="437">
        <f>'ادخال البيانات'!W270</f>
        <v>0</v>
      </c>
      <c r="J270" s="3">
        <f t="shared" si="39"/>
        <v>0</v>
      </c>
      <c r="P270">
        <f t="shared" si="37"/>
        <v>0</v>
      </c>
      <c r="Q270" s="386">
        <f t="shared" si="40"/>
        <v>0</v>
      </c>
      <c r="R270">
        <f>RANK(Q270,$Q:$Q)+COUNTIF($Q$7:Q270,Q270)-1</f>
        <v>264</v>
      </c>
      <c r="T270">
        <f t="shared" si="41"/>
        <v>0</v>
      </c>
      <c r="X270" s="42">
        <v>264</v>
      </c>
      <c r="Y270" s="32">
        <f t="shared" si="42"/>
        <v>0</v>
      </c>
      <c r="Z270" s="302">
        <f t="shared" si="38"/>
        <v>0</v>
      </c>
      <c r="AA270" s="302">
        <f t="shared" si="43"/>
        <v>0</v>
      </c>
      <c r="AB270"/>
      <c r="AE270"/>
      <c r="AF270"/>
      <c r="AG270"/>
      <c r="AH270"/>
      <c r="AI270"/>
      <c r="AJ270"/>
      <c r="AK270"/>
      <c r="AL270"/>
      <c r="AM270"/>
      <c r="AN270"/>
    </row>
    <row r="271" spans="2:40" x14ac:dyDescent="0.2">
      <c r="B271" s="42">
        <v>265</v>
      </c>
      <c r="C271" s="516">
        <f>'ادخال البيانات'!A271</f>
        <v>0</v>
      </c>
      <c r="D271" s="516"/>
      <c r="E271" s="516"/>
      <c r="F271" s="6">
        <f>'ادخال البيانات'!BP271</f>
        <v>0</v>
      </c>
      <c r="G271" s="302">
        <f>'ادخال البيانات'!BS271</f>
        <v>0</v>
      </c>
      <c r="H271" s="437">
        <f>'ادخال البيانات'!W271</f>
        <v>0</v>
      </c>
      <c r="J271" s="3">
        <f t="shared" si="39"/>
        <v>0</v>
      </c>
      <c r="P271">
        <f t="shared" si="37"/>
        <v>0</v>
      </c>
      <c r="Q271" s="386">
        <f t="shared" si="40"/>
        <v>0</v>
      </c>
      <c r="R271">
        <f>RANK(Q271,$Q:$Q)+COUNTIF($Q$7:Q271,Q271)-1</f>
        <v>265</v>
      </c>
      <c r="T271">
        <f t="shared" si="41"/>
        <v>0</v>
      </c>
      <c r="X271" s="42">
        <v>265</v>
      </c>
      <c r="Y271" s="32">
        <f t="shared" si="42"/>
        <v>0</v>
      </c>
      <c r="Z271" s="302">
        <f t="shared" si="38"/>
        <v>0</v>
      </c>
      <c r="AA271" s="302">
        <f t="shared" si="43"/>
        <v>0</v>
      </c>
      <c r="AB271"/>
      <c r="AE271"/>
      <c r="AF271"/>
      <c r="AG271"/>
      <c r="AH271"/>
      <c r="AI271"/>
      <c r="AJ271"/>
      <c r="AK271"/>
      <c r="AL271"/>
      <c r="AM271"/>
      <c r="AN271"/>
    </row>
    <row r="272" spans="2:40" x14ac:dyDescent="0.2">
      <c r="B272" s="42">
        <v>266</v>
      </c>
      <c r="C272" s="516">
        <f>'ادخال البيانات'!A272</f>
        <v>0</v>
      </c>
      <c r="D272" s="516"/>
      <c r="E272" s="516"/>
      <c r="F272" s="6">
        <f>'ادخال البيانات'!BP272</f>
        <v>0</v>
      </c>
      <c r="G272" s="302">
        <f>'ادخال البيانات'!BS272</f>
        <v>0</v>
      </c>
      <c r="H272" s="437">
        <f>'ادخال البيانات'!W272</f>
        <v>0</v>
      </c>
      <c r="J272" s="3">
        <f t="shared" si="39"/>
        <v>0</v>
      </c>
      <c r="P272">
        <f t="shared" si="37"/>
        <v>0</v>
      </c>
      <c r="Q272" s="386">
        <f t="shared" si="40"/>
        <v>0</v>
      </c>
      <c r="R272">
        <f>RANK(Q272,$Q:$Q)+COUNTIF($Q$7:Q272,Q272)-1</f>
        <v>266</v>
      </c>
      <c r="T272">
        <f t="shared" si="41"/>
        <v>0</v>
      </c>
      <c r="X272" s="42">
        <v>266</v>
      </c>
      <c r="Y272" s="32">
        <f t="shared" si="42"/>
        <v>0</v>
      </c>
      <c r="Z272" s="302">
        <f t="shared" si="38"/>
        <v>0</v>
      </c>
      <c r="AA272" s="302">
        <f t="shared" si="43"/>
        <v>0</v>
      </c>
      <c r="AB272"/>
      <c r="AE272"/>
      <c r="AF272"/>
      <c r="AG272"/>
      <c r="AH272"/>
      <c r="AI272"/>
      <c r="AJ272"/>
      <c r="AK272"/>
      <c r="AL272"/>
      <c r="AM272"/>
      <c r="AN272"/>
    </row>
    <row r="273" spans="2:40" x14ac:dyDescent="0.2">
      <c r="B273" s="42">
        <v>267</v>
      </c>
      <c r="C273" s="516">
        <f>'ادخال البيانات'!A273</f>
        <v>0</v>
      </c>
      <c r="D273" s="516"/>
      <c r="E273" s="516"/>
      <c r="F273" s="6">
        <f>'ادخال البيانات'!BP273</f>
        <v>0</v>
      </c>
      <c r="G273" s="302">
        <f>'ادخال البيانات'!BS273</f>
        <v>0</v>
      </c>
      <c r="H273" s="437">
        <f>'ادخال البيانات'!W273</f>
        <v>0</v>
      </c>
      <c r="J273" s="3">
        <f t="shared" si="39"/>
        <v>0</v>
      </c>
      <c r="P273">
        <f t="shared" si="37"/>
        <v>0</v>
      </c>
      <c r="Q273" s="386">
        <f t="shared" si="40"/>
        <v>0</v>
      </c>
      <c r="R273">
        <f>RANK(Q273,$Q:$Q)+COUNTIF($Q$7:Q273,Q273)-1</f>
        <v>267</v>
      </c>
      <c r="T273">
        <f t="shared" si="41"/>
        <v>0</v>
      </c>
      <c r="X273" s="42">
        <v>267</v>
      </c>
      <c r="Y273" s="32">
        <f t="shared" si="42"/>
        <v>0</v>
      </c>
      <c r="Z273" s="302">
        <f t="shared" si="38"/>
        <v>0</v>
      </c>
      <c r="AA273" s="302">
        <f t="shared" si="43"/>
        <v>0</v>
      </c>
      <c r="AB273"/>
      <c r="AE273"/>
      <c r="AF273"/>
      <c r="AG273"/>
      <c r="AH273"/>
      <c r="AI273"/>
      <c r="AJ273"/>
      <c r="AK273"/>
      <c r="AL273"/>
      <c r="AM273"/>
      <c r="AN273"/>
    </row>
    <row r="274" spans="2:40" x14ac:dyDescent="0.2">
      <c r="B274" s="42">
        <v>268</v>
      </c>
      <c r="C274" s="516">
        <f>'ادخال البيانات'!A274</f>
        <v>0</v>
      </c>
      <c r="D274" s="516"/>
      <c r="E274" s="516"/>
      <c r="F274" s="6">
        <f>'ادخال البيانات'!BP274</f>
        <v>0</v>
      </c>
      <c r="G274" s="302">
        <f>'ادخال البيانات'!BS274</f>
        <v>0</v>
      </c>
      <c r="H274" s="437">
        <f>'ادخال البيانات'!W274</f>
        <v>0</v>
      </c>
      <c r="J274" s="3">
        <f t="shared" si="39"/>
        <v>0</v>
      </c>
      <c r="P274">
        <f t="shared" si="37"/>
        <v>0</v>
      </c>
      <c r="Q274" s="386">
        <f t="shared" si="40"/>
        <v>0</v>
      </c>
      <c r="R274">
        <f>RANK(Q274,$Q:$Q)+COUNTIF($Q$7:Q274,Q274)-1</f>
        <v>268</v>
      </c>
      <c r="T274">
        <f t="shared" si="41"/>
        <v>0</v>
      </c>
      <c r="X274" s="42">
        <v>268</v>
      </c>
      <c r="Y274" s="32">
        <f t="shared" si="42"/>
        <v>0</v>
      </c>
      <c r="Z274" s="302">
        <f t="shared" si="38"/>
        <v>0</v>
      </c>
      <c r="AA274" s="302">
        <f t="shared" si="43"/>
        <v>0</v>
      </c>
      <c r="AB274"/>
      <c r="AE274"/>
      <c r="AF274"/>
      <c r="AG274"/>
      <c r="AH274"/>
      <c r="AI274"/>
      <c r="AJ274"/>
      <c r="AK274"/>
      <c r="AL274"/>
      <c r="AM274"/>
      <c r="AN274"/>
    </row>
    <row r="275" spans="2:40" x14ac:dyDescent="0.2">
      <c r="B275" s="42">
        <v>269</v>
      </c>
      <c r="C275" s="516">
        <f>'ادخال البيانات'!A275</f>
        <v>0</v>
      </c>
      <c r="D275" s="516"/>
      <c r="E275" s="516"/>
      <c r="F275" s="6">
        <f>'ادخال البيانات'!BP275</f>
        <v>0</v>
      </c>
      <c r="G275" s="302">
        <f>'ادخال البيانات'!BS275</f>
        <v>0</v>
      </c>
      <c r="H275" s="437">
        <f>'ادخال البيانات'!W275</f>
        <v>0</v>
      </c>
      <c r="J275" s="3">
        <f t="shared" si="39"/>
        <v>0</v>
      </c>
      <c r="P275">
        <f t="shared" si="37"/>
        <v>0</v>
      </c>
      <c r="Q275" s="386">
        <f t="shared" si="40"/>
        <v>0</v>
      </c>
      <c r="R275">
        <f>RANK(Q275,$Q:$Q)+COUNTIF($Q$7:Q275,Q275)-1</f>
        <v>269</v>
      </c>
      <c r="T275">
        <f t="shared" si="41"/>
        <v>0</v>
      </c>
      <c r="X275" s="42">
        <v>269</v>
      </c>
      <c r="Y275" s="32">
        <f t="shared" si="42"/>
        <v>0</v>
      </c>
      <c r="Z275" s="302">
        <f t="shared" si="38"/>
        <v>0</v>
      </c>
      <c r="AA275" s="302">
        <f t="shared" si="43"/>
        <v>0</v>
      </c>
      <c r="AB275"/>
      <c r="AE275"/>
      <c r="AF275"/>
      <c r="AG275"/>
      <c r="AH275"/>
      <c r="AI275"/>
      <c r="AJ275"/>
      <c r="AK275"/>
      <c r="AL275"/>
      <c r="AM275"/>
      <c r="AN275"/>
    </row>
    <row r="276" spans="2:40" x14ac:dyDescent="0.2">
      <c r="B276" s="42">
        <v>270</v>
      </c>
      <c r="C276" s="516">
        <f>'ادخال البيانات'!A276</f>
        <v>0</v>
      </c>
      <c r="D276" s="516"/>
      <c r="E276" s="516"/>
      <c r="F276" s="6">
        <f>'ادخال البيانات'!BP276</f>
        <v>0</v>
      </c>
      <c r="G276" s="302">
        <f>'ادخال البيانات'!BS276</f>
        <v>0</v>
      </c>
      <c r="H276" s="437">
        <f>'ادخال البيانات'!W276</f>
        <v>0</v>
      </c>
      <c r="J276" s="3">
        <f t="shared" si="39"/>
        <v>0</v>
      </c>
      <c r="P276">
        <f t="shared" si="37"/>
        <v>0</v>
      </c>
      <c r="Q276" s="386">
        <f t="shared" si="40"/>
        <v>0</v>
      </c>
      <c r="R276">
        <f>RANK(Q276,$Q:$Q)+COUNTIF($Q$7:Q276,Q276)-1</f>
        <v>270</v>
      </c>
      <c r="T276">
        <f t="shared" si="41"/>
        <v>0</v>
      </c>
      <c r="X276" s="42">
        <v>270</v>
      </c>
      <c r="Y276" s="32">
        <f t="shared" si="42"/>
        <v>0</v>
      </c>
      <c r="Z276" s="302">
        <f t="shared" si="38"/>
        <v>0</v>
      </c>
      <c r="AA276" s="302">
        <f t="shared" si="43"/>
        <v>0</v>
      </c>
      <c r="AB276"/>
      <c r="AE276"/>
      <c r="AF276"/>
      <c r="AG276"/>
      <c r="AH276"/>
      <c r="AI276"/>
      <c r="AJ276"/>
      <c r="AK276"/>
      <c r="AL276"/>
      <c r="AM276"/>
      <c r="AN276"/>
    </row>
    <row r="277" spans="2:40" x14ac:dyDescent="0.2">
      <c r="B277" s="42">
        <v>271</v>
      </c>
      <c r="C277" s="516">
        <f>'ادخال البيانات'!A277</f>
        <v>0</v>
      </c>
      <c r="D277" s="516"/>
      <c r="E277" s="516"/>
      <c r="F277" s="6">
        <f>'ادخال البيانات'!BP277</f>
        <v>0</v>
      </c>
      <c r="G277" s="302">
        <f>'ادخال البيانات'!BS277</f>
        <v>0</v>
      </c>
      <c r="H277" s="437">
        <f>'ادخال البيانات'!W277</f>
        <v>0</v>
      </c>
      <c r="J277" s="3">
        <f t="shared" si="39"/>
        <v>0</v>
      </c>
      <c r="P277">
        <f t="shared" si="37"/>
        <v>0</v>
      </c>
      <c r="Q277" s="386">
        <f t="shared" si="40"/>
        <v>0</v>
      </c>
      <c r="R277">
        <f>RANK(Q277,$Q:$Q)+COUNTIF($Q$7:Q277,Q277)-1</f>
        <v>271</v>
      </c>
      <c r="T277">
        <f t="shared" si="41"/>
        <v>0</v>
      </c>
      <c r="X277" s="42">
        <v>271</v>
      </c>
      <c r="Y277" s="32">
        <f t="shared" si="42"/>
        <v>0</v>
      </c>
      <c r="Z277" s="302">
        <f t="shared" si="38"/>
        <v>0</v>
      </c>
      <c r="AA277" s="302">
        <f t="shared" si="43"/>
        <v>0</v>
      </c>
      <c r="AB277"/>
      <c r="AE277"/>
      <c r="AF277"/>
      <c r="AG277"/>
      <c r="AH277"/>
      <c r="AI277"/>
      <c r="AJ277"/>
      <c r="AK277"/>
      <c r="AL277"/>
      <c r="AM277"/>
      <c r="AN277"/>
    </row>
    <row r="278" spans="2:40" x14ac:dyDescent="0.2">
      <c r="B278" s="42">
        <v>272</v>
      </c>
      <c r="C278" s="516">
        <f>'ادخال البيانات'!A278</f>
        <v>0</v>
      </c>
      <c r="D278" s="516"/>
      <c r="E278" s="516"/>
      <c r="F278" s="6">
        <f>'ادخال البيانات'!BP278</f>
        <v>0</v>
      </c>
      <c r="G278" s="302">
        <f>'ادخال البيانات'!BS278</f>
        <v>0</v>
      </c>
      <c r="H278" s="437">
        <f>'ادخال البيانات'!W278</f>
        <v>0</v>
      </c>
      <c r="J278" s="3">
        <f t="shared" si="39"/>
        <v>0</v>
      </c>
      <c r="P278">
        <f t="shared" si="37"/>
        <v>0</v>
      </c>
      <c r="Q278" s="386">
        <f t="shared" si="40"/>
        <v>0</v>
      </c>
      <c r="R278">
        <f>RANK(Q278,$Q:$Q)+COUNTIF($Q$7:Q278,Q278)-1</f>
        <v>272</v>
      </c>
      <c r="T278">
        <f t="shared" si="41"/>
        <v>0</v>
      </c>
      <c r="X278" s="42">
        <v>272</v>
      </c>
      <c r="Y278" s="32">
        <f t="shared" si="42"/>
        <v>0</v>
      </c>
      <c r="Z278" s="302">
        <f t="shared" si="38"/>
        <v>0</v>
      </c>
      <c r="AA278" s="302">
        <f t="shared" si="43"/>
        <v>0</v>
      </c>
      <c r="AB278"/>
      <c r="AE278"/>
      <c r="AF278"/>
      <c r="AG278"/>
      <c r="AH278"/>
      <c r="AI278"/>
      <c r="AJ278"/>
      <c r="AK278"/>
      <c r="AL278"/>
      <c r="AM278"/>
      <c r="AN278"/>
    </row>
    <row r="279" spans="2:40" x14ac:dyDescent="0.2">
      <c r="B279" s="42">
        <v>273</v>
      </c>
      <c r="C279" s="516">
        <f>'ادخال البيانات'!A279</f>
        <v>0</v>
      </c>
      <c r="D279" s="516"/>
      <c r="E279" s="516"/>
      <c r="F279" s="6">
        <f>'ادخال البيانات'!BP279</f>
        <v>0</v>
      </c>
      <c r="G279" s="302">
        <f>'ادخال البيانات'!BS279</f>
        <v>0</v>
      </c>
      <c r="H279" s="437">
        <f>'ادخال البيانات'!W279</f>
        <v>0</v>
      </c>
      <c r="J279" s="3">
        <f t="shared" si="39"/>
        <v>0</v>
      </c>
      <c r="P279">
        <f t="shared" si="37"/>
        <v>0</v>
      </c>
      <c r="Q279" s="386">
        <f t="shared" si="40"/>
        <v>0</v>
      </c>
      <c r="R279">
        <f>RANK(Q279,$Q:$Q)+COUNTIF($Q$7:Q279,Q279)-1</f>
        <v>273</v>
      </c>
      <c r="T279">
        <f t="shared" si="41"/>
        <v>0</v>
      </c>
      <c r="X279" s="42">
        <v>273</v>
      </c>
      <c r="Y279" s="32">
        <f t="shared" si="42"/>
        <v>0</v>
      </c>
      <c r="Z279" s="302">
        <f t="shared" si="38"/>
        <v>0</v>
      </c>
      <c r="AA279" s="302">
        <f t="shared" si="43"/>
        <v>0</v>
      </c>
      <c r="AB279"/>
      <c r="AE279"/>
      <c r="AF279"/>
      <c r="AG279"/>
      <c r="AH279"/>
      <c r="AI279"/>
      <c r="AJ279"/>
      <c r="AK279"/>
      <c r="AL279"/>
      <c r="AM279"/>
      <c r="AN279"/>
    </row>
    <row r="280" spans="2:40" x14ac:dyDescent="0.2">
      <c r="B280" s="42">
        <v>274</v>
      </c>
      <c r="C280" s="516">
        <f>'ادخال البيانات'!A280</f>
        <v>0</v>
      </c>
      <c r="D280" s="516"/>
      <c r="E280" s="516"/>
      <c r="F280" s="6">
        <f>'ادخال البيانات'!BP280</f>
        <v>0</v>
      </c>
      <c r="G280" s="302">
        <f>'ادخال البيانات'!BS280</f>
        <v>0</v>
      </c>
      <c r="H280" s="437">
        <f>'ادخال البيانات'!W280</f>
        <v>0</v>
      </c>
      <c r="J280" s="3">
        <f t="shared" si="39"/>
        <v>0</v>
      </c>
      <c r="P280">
        <f t="shared" si="37"/>
        <v>0</v>
      </c>
      <c r="Q280" s="386">
        <f t="shared" si="40"/>
        <v>0</v>
      </c>
      <c r="R280">
        <f>RANK(Q280,$Q:$Q)+COUNTIF($Q$7:Q280,Q280)-1</f>
        <v>274</v>
      </c>
      <c r="T280">
        <f t="shared" si="41"/>
        <v>0</v>
      </c>
      <c r="X280" s="42">
        <v>274</v>
      </c>
      <c r="Y280" s="32">
        <f t="shared" si="42"/>
        <v>0</v>
      </c>
      <c r="Z280" s="302">
        <f t="shared" si="38"/>
        <v>0</v>
      </c>
      <c r="AA280" s="302">
        <f t="shared" si="43"/>
        <v>0</v>
      </c>
      <c r="AB280"/>
      <c r="AE280"/>
      <c r="AF280"/>
      <c r="AG280"/>
      <c r="AH280"/>
      <c r="AI280"/>
      <c r="AJ280"/>
      <c r="AK280"/>
      <c r="AL280"/>
      <c r="AM280"/>
      <c r="AN280"/>
    </row>
    <row r="281" spans="2:40" x14ac:dyDescent="0.2">
      <c r="B281" s="42">
        <v>275</v>
      </c>
      <c r="C281" s="516">
        <f>'ادخال البيانات'!A281</f>
        <v>0</v>
      </c>
      <c r="D281" s="516"/>
      <c r="E281" s="516"/>
      <c r="F281" s="6">
        <f>'ادخال البيانات'!BP281</f>
        <v>0</v>
      </c>
      <c r="G281" s="302">
        <f>'ادخال البيانات'!BS281</f>
        <v>0</v>
      </c>
      <c r="H281" s="437">
        <f>'ادخال البيانات'!W281</f>
        <v>0</v>
      </c>
      <c r="J281" s="3">
        <f t="shared" si="39"/>
        <v>0</v>
      </c>
      <c r="P281">
        <f t="shared" si="37"/>
        <v>0</v>
      </c>
      <c r="Q281" s="386">
        <f t="shared" si="40"/>
        <v>0</v>
      </c>
      <c r="R281">
        <f>RANK(Q281,$Q:$Q)+COUNTIF($Q$7:Q281,Q281)-1</f>
        <v>275</v>
      </c>
      <c r="T281">
        <f t="shared" si="41"/>
        <v>0</v>
      </c>
      <c r="X281" s="42">
        <v>275</v>
      </c>
      <c r="Y281" s="32">
        <f t="shared" si="42"/>
        <v>0</v>
      </c>
      <c r="Z281" s="302">
        <f t="shared" si="38"/>
        <v>0</v>
      </c>
      <c r="AA281" s="302">
        <f t="shared" si="43"/>
        <v>0</v>
      </c>
      <c r="AB281"/>
      <c r="AE281"/>
      <c r="AF281"/>
      <c r="AG281"/>
      <c r="AH281"/>
      <c r="AI281"/>
      <c r="AJ281"/>
      <c r="AK281"/>
      <c r="AL281"/>
      <c r="AM281"/>
      <c r="AN281"/>
    </row>
    <row r="282" spans="2:40" x14ac:dyDescent="0.2">
      <c r="B282" s="42">
        <v>276</v>
      </c>
      <c r="C282" s="516">
        <f>'ادخال البيانات'!A282</f>
        <v>0</v>
      </c>
      <c r="D282" s="516"/>
      <c r="E282" s="516"/>
      <c r="F282" s="6">
        <f>'ادخال البيانات'!BP282</f>
        <v>0</v>
      </c>
      <c r="G282" s="302">
        <f>'ادخال البيانات'!BS282</f>
        <v>0</v>
      </c>
      <c r="H282" s="437">
        <f>'ادخال البيانات'!W282</f>
        <v>0</v>
      </c>
      <c r="J282" s="3">
        <f t="shared" si="39"/>
        <v>0</v>
      </c>
      <c r="P282">
        <f t="shared" si="37"/>
        <v>0</v>
      </c>
      <c r="Q282" s="386">
        <f t="shared" si="40"/>
        <v>0</v>
      </c>
      <c r="R282">
        <f>RANK(Q282,$Q:$Q)+COUNTIF($Q$7:Q282,Q282)-1</f>
        <v>276</v>
      </c>
      <c r="T282">
        <f t="shared" si="41"/>
        <v>0</v>
      </c>
      <c r="X282" s="42">
        <v>276</v>
      </c>
      <c r="Y282" s="32">
        <f t="shared" si="42"/>
        <v>0</v>
      </c>
      <c r="Z282" s="302">
        <f t="shared" si="38"/>
        <v>0</v>
      </c>
      <c r="AA282" s="302">
        <f t="shared" si="43"/>
        <v>0</v>
      </c>
      <c r="AB282"/>
      <c r="AE282"/>
      <c r="AF282"/>
      <c r="AG282"/>
      <c r="AH282"/>
      <c r="AI282"/>
      <c r="AJ282"/>
      <c r="AK282"/>
      <c r="AL282"/>
      <c r="AM282"/>
      <c r="AN282"/>
    </row>
    <row r="283" spans="2:40" x14ac:dyDescent="0.2">
      <c r="B283" s="42">
        <v>277</v>
      </c>
      <c r="C283" s="516">
        <f>'ادخال البيانات'!A283</f>
        <v>0</v>
      </c>
      <c r="D283" s="516"/>
      <c r="E283" s="516"/>
      <c r="F283" s="6">
        <f>'ادخال البيانات'!BP283</f>
        <v>0</v>
      </c>
      <c r="G283" s="302">
        <f>'ادخال البيانات'!BS283</f>
        <v>0</v>
      </c>
      <c r="H283" s="437">
        <f>'ادخال البيانات'!W283</f>
        <v>0</v>
      </c>
      <c r="J283" s="3">
        <f t="shared" si="39"/>
        <v>0</v>
      </c>
      <c r="P283">
        <f t="shared" si="37"/>
        <v>0</v>
      </c>
      <c r="Q283" s="386">
        <f t="shared" si="40"/>
        <v>0</v>
      </c>
      <c r="R283">
        <f>RANK(Q283,$Q:$Q)+COUNTIF($Q$7:Q283,Q283)-1</f>
        <v>277</v>
      </c>
      <c r="T283">
        <f t="shared" si="41"/>
        <v>0</v>
      </c>
      <c r="X283" s="42">
        <v>277</v>
      </c>
      <c r="Y283" s="32">
        <f t="shared" si="42"/>
        <v>0</v>
      </c>
      <c r="Z283" s="302">
        <f t="shared" si="38"/>
        <v>0</v>
      </c>
      <c r="AA283" s="302">
        <f t="shared" si="43"/>
        <v>0</v>
      </c>
      <c r="AB283"/>
      <c r="AE283"/>
      <c r="AF283"/>
      <c r="AG283"/>
      <c r="AH283"/>
      <c r="AI283"/>
      <c r="AJ283"/>
      <c r="AK283"/>
      <c r="AL283"/>
      <c r="AM283"/>
      <c r="AN283"/>
    </row>
    <row r="284" spans="2:40" x14ac:dyDescent="0.2">
      <c r="B284" s="42">
        <v>278</v>
      </c>
      <c r="C284" s="516">
        <f>'ادخال البيانات'!A284</f>
        <v>0</v>
      </c>
      <c r="D284" s="516"/>
      <c r="E284" s="516"/>
      <c r="F284" s="6">
        <f>'ادخال البيانات'!BP284</f>
        <v>0</v>
      </c>
      <c r="G284" s="302">
        <f>'ادخال البيانات'!BS284</f>
        <v>0</v>
      </c>
      <c r="H284" s="437">
        <f>'ادخال البيانات'!W284</f>
        <v>0</v>
      </c>
      <c r="J284" s="3">
        <f t="shared" si="39"/>
        <v>0</v>
      </c>
      <c r="P284">
        <f t="shared" si="37"/>
        <v>0</v>
      </c>
      <c r="Q284" s="386">
        <f t="shared" si="40"/>
        <v>0</v>
      </c>
      <c r="R284">
        <f>RANK(Q284,$Q:$Q)+COUNTIF($Q$7:Q284,Q284)-1</f>
        <v>278</v>
      </c>
      <c r="T284">
        <f t="shared" si="41"/>
        <v>0</v>
      </c>
      <c r="X284" s="42">
        <v>278</v>
      </c>
      <c r="Y284" s="32">
        <f t="shared" si="42"/>
        <v>0</v>
      </c>
      <c r="Z284" s="302">
        <f t="shared" si="38"/>
        <v>0</v>
      </c>
      <c r="AA284" s="302">
        <f t="shared" si="43"/>
        <v>0</v>
      </c>
      <c r="AB284"/>
      <c r="AE284"/>
      <c r="AF284"/>
      <c r="AG284"/>
      <c r="AH284"/>
      <c r="AI284"/>
      <c r="AJ284"/>
      <c r="AK284"/>
      <c r="AL284"/>
      <c r="AM284"/>
      <c r="AN284"/>
    </row>
    <row r="285" spans="2:40" x14ac:dyDescent="0.2">
      <c r="B285" s="42">
        <v>279</v>
      </c>
      <c r="C285" s="516">
        <f>'ادخال البيانات'!A285</f>
        <v>0</v>
      </c>
      <c r="D285" s="516"/>
      <c r="E285" s="516"/>
      <c r="F285" s="6">
        <f>'ادخال البيانات'!BP285</f>
        <v>0</v>
      </c>
      <c r="G285" s="302">
        <f>'ادخال البيانات'!BS285</f>
        <v>0</v>
      </c>
      <c r="H285" s="437">
        <f>'ادخال البيانات'!W285</f>
        <v>0</v>
      </c>
      <c r="J285" s="3">
        <f t="shared" si="39"/>
        <v>0</v>
      </c>
      <c r="P285">
        <f t="shared" si="37"/>
        <v>0</v>
      </c>
      <c r="Q285" s="386">
        <f t="shared" si="40"/>
        <v>0</v>
      </c>
      <c r="R285">
        <f>RANK(Q285,$Q:$Q)+COUNTIF($Q$7:Q285,Q285)-1</f>
        <v>279</v>
      </c>
      <c r="T285">
        <f t="shared" si="41"/>
        <v>0</v>
      </c>
      <c r="X285" s="42">
        <v>279</v>
      </c>
      <c r="Y285" s="32">
        <f t="shared" si="42"/>
        <v>0</v>
      </c>
      <c r="Z285" s="302">
        <f t="shared" si="38"/>
        <v>0</v>
      </c>
      <c r="AA285" s="302">
        <f t="shared" si="43"/>
        <v>0</v>
      </c>
      <c r="AB285"/>
      <c r="AE285"/>
      <c r="AF285"/>
      <c r="AG285"/>
      <c r="AH285"/>
      <c r="AI285"/>
      <c r="AJ285"/>
      <c r="AK285"/>
      <c r="AL285"/>
      <c r="AM285"/>
      <c r="AN285"/>
    </row>
    <row r="286" spans="2:40" x14ac:dyDescent="0.2">
      <c r="B286" s="42">
        <v>280</v>
      </c>
      <c r="C286" s="516">
        <f>'ادخال البيانات'!A286</f>
        <v>0</v>
      </c>
      <c r="D286" s="516"/>
      <c r="E286" s="516"/>
      <c r="F286" s="6">
        <f>'ادخال البيانات'!BP286</f>
        <v>0</v>
      </c>
      <c r="G286" s="302">
        <f>'ادخال البيانات'!BS286</f>
        <v>0</v>
      </c>
      <c r="H286" s="437">
        <f>'ادخال البيانات'!W286</f>
        <v>0</v>
      </c>
      <c r="J286" s="3">
        <f t="shared" si="39"/>
        <v>0</v>
      </c>
      <c r="P286">
        <f t="shared" si="37"/>
        <v>0</v>
      </c>
      <c r="Q286" s="386">
        <f t="shared" si="40"/>
        <v>0</v>
      </c>
      <c r="R286">
        <f>RANK(Q286,$Q:$Q)+COUNTIF($Q$7:Q286,Q286)-1</f>
        <v>280</v>
      </c>
      <c r="T286">
        <f t="shared" si="41"/>
        <v>0</v>
      </c>
      <c r="X286" s="42">
        <v>280</v>
      </c>
      <c r="Y286" s="32">
        <f t="shared" si="42"/>
        <v>0</v>
      </c>
      <c r="Z286" s="302">
        <f t="shared" si="38"/>
        <v>0</v>
      </c>
      <c r="AA286" s="302">
        <f t="shared" si="43"/>
        <v>0</v>
      </c>
      <c r="AB286"/>
      <c r="AE286"/>
      <c r="AF286"/>
      <c r="AG286"/>
      <c r="AH286"/>
      <c r="AI286"/>
      <c r="AJ286"/>
      <c r="AK286"/>
      <c r="AL286"/>
      <c r="AM286"/>
      <c r="AN286"/>
    </row>
    <row r="287" spans="2:40" x14ac:dyDescent="0.2">
      <c r="B287" s="42">
        <v>281</v>
      </c>
      <c r="C287" s="516">
        <f>'ادخال البيانات'!A287</f>
        <v>0</v>
      </c>
      <c r="D287" s="516"/>
      <c r="E287" s="516"/>
      <c r="F287" s="6">
        <f>'ادخال البيانات'!BP287</f>
        <v>0</v>
      </c>
      <c r="G287" s="302">
        <f>'ادخال البيانات'!BS287</f>
        <v>0</v>
      </c>
      <c r="H287" s="437">
        <f>'ادخال البيانات'!W287</f>
        <v>0</v>
      </c>
      <c r="J287" s="3">
        <f t="shared" si="39"/>
        <v>0</v>
      </c>
      <c r="P287">
        <f t="shared" si="37"/>
        <v>0</v>
      </c>
      <c r="Q287" s="386">
        <f t="shared" si="40"/>
        <v>0</v>
      </c>
      <c r="R287">
        <f>RANK(Q287,$Q:$Q)+COUNTIF($Q$7:Q287,Q287)-1</f>
        <v>281</v>
      </c>
      <c r="T287">
        <f t="shared" si="41"/>
        <v>0</v>
      </c>
      <c r="X287" s="42">
        <v>281</v>
      </c>
      <c r="Y287" s="32">
        <f t="shared" si="42"/>
        <v>0</v>
      </c>
      <c r="Z287" s="302">
        <f t="shared" si="38"/>
        <v>0</v>
      </c>
      <c r="AA287" s="302">
        <f t="shared" si="43"/>
        <v>0</v>
      </c>
      <c r="AB287"/>
      <c r="AE287"/>
      <c r="AF287"/>
      <c r="AG287"/>
      <c r="AH287"/>
      <c r="AI287"/>
      <c r="AJ287"/>
      <c r="AK287"/>
      <c r="AL287"/>
      <c r="AM287"/>
      <c r="AN287"/>
    </row>
    <row r="288" spans="2:40" x14ac:dyDescent="0.2">
      <c r="B288" s="42">
        <v>282</v>
      </c>
      <c r="C288" s="516">
        <f>'ادخال البيانات'!A288</f>
        <v>0</v>
      </c>
      <c r="D288" s="516"/>
      <c r="E288" s="516"/>
      <c r="F288" s="6">
        <f>'ادخال البيانات'!BP288</f>
        <v>0</v>
      </c>
      <c r="G288" s="302">
        <f>'ادخال البيانات'!BS288</f>
        <v>0</v>
      </c>
      <c r="H288" s="437">
        <f>'ادخال البيانات'!W288</f>
        <v>0</v>
      </c>
      <c r="J288" s="3">
        <f t="shared" si="39"/>
        <v>0</v>
      </c>
      <c r="P288">
        <f t="shared" si="37"/>
        <v>0</v>
      </c>
      <c r="Q288" s="386">
        <f t="shared" si="40"/>
        <v>0</v>
      </c>
      <c r="R288">
        <f>RANK(Q288,$Q:$Q)+COUNTIF($Q$7:Q288,Q288)-1</f>
        <v>282</v>
      </c>
      <c r="T288">
        <f t="shared" si="41"/>
        <v>0</v>
      </c>
      <c r="X288" s="42">
        <v>282</v>
      </c>
      <c r="Y288" s="32">
        <f t="shared" si="42"/>
        <v>0</v>
      </c>
      <c r="Z288" s="302">
        <f t="shared" si="38"/>
        <v>0</v>
      </c>
      <c r="AA288" s="302">
        <f t="shared" si="43"/>
        <v>0</v>
      </c>
      <c r="AB288"/>
      <c r="AE288"/>
      <c r="AF288"/>
      <c r="AG288"/>
      <c r="AH288"/>
      <c r="AI288"/>
      <c r="AJ288"/>
      <c r="AK288"/>
      <c r="AL288"/>
      <c r="AM288"/>
      <c r="AN288"/>
    </row>
    <row r="289" spans="2:40" x14ac:dyDescent="0.2">
      <c r="B289" s="42">
        <v>283</v>
      </c>
      <c r="C289" s="516">
        <f>'ادخال البيانات'!A289</f>
        <v>0</v>
      </c>
      <c r="D289" s="516"/>
      <c r="E289" s="516"/>
      <c r="F289" s="6">
        <f>'ادخال البيانات'!BP289</f>
        <v>0</v>
      </c>
      <c r="G289" s="302">
        <f>'ادخال البيانات'!BS289</f>
        <v>0</v>
      </c>
      <c r="H289" s="437">
        <f>'ادخال البيانات'!W289</f>
        <v>0</v>
      </c>
      <c r="J289" s="3">
        <f t="shared" si="39"/>
        <v>0</v>
      </c>
      <c r="P289">
        <f t="shared" si="37"/>
        <v>0</v>
      </c>
      <c r="Q289" s="386">
        <f t="shared" si="40"/>
        <v>0</v>
      </c>
      <c r="R289">
        <f>RANK(Q289,$Q:$Q)+COUNTIF($Q$7:Q289,Q289)-1</f>
        <v>283</v>
      </c>
      <c r="T289">
        <f t="shared" si="41"/>
        <v>0</v>
      </c>
      <c r="X289" s="42">
        <v>283</v>
      </c>
      <c r="Y289" s="32">
        <f t="shared" si="42"/>
        <v>0</v>
      </c>
      <c r="Z289" s="302">
        <f t="shared" si="38"/>
        <v>0</v>
      </c>
      <c r="AA289" s="302">
        <f t="shared" si="43"/>
        <v>0</v>
      </c>
      <c r="AB289"/>
      <c r="AE289"/>
      <c r="AF289"/>
      <c r="AG289"/>
      <c r="AH289"/>
      <c r="AI289"/>
      <c r="AJ289"/>
      <c r="AK289"/>
      <c r="AL289"/>
      <c r="AM289"/>
      <c r="AN289"/>
    </row>
    <row r="290" spans="2:40" x14ac:dyDescent="0.2">
      <c r="B290" s="42">
        <v>284</v>
      </c>
      <c r="C290" s="516">
        <f>'ادخال البيانات'!A290</f>
        <v>0</v>
      </c>
      <c r="D290" s="516"/>
      <c r="E290" s="516"/>
      <c r="F290" s="6">
        <f>'ادخال البيانات'!BP290</f>
        <v>0</v>
      </c>
      <c r="G290" s="302">
        <f>'ادخال البيانات'!BS290</f>
        <v>0</v>
      </c>
      <c r="H290" s="437">
        <f>'ادخال البيانات'!W290</f>
        <v>0</v>
      </c>
      <c r="J290" s="3">
        <f t="shared" si="39"/>
        <v>0</v>
      </c>
      <c r="P290">
        <f t="shared" si="37"/>
        <v>0</v>
      </c>
      <c r="Q290" s="386">
        <f t="shared" si="40"/>
        <v>0</v>
      </c>
      <c r="R290">
        <f>RANK(Q290,$Q:$Q)+COUNTIF($Q$7:Q290,Q290)-1</f>
        <v>284</v>
      </c>
      <c r="T290">
        <f t="shared" si="41"/>
        <v>0</v>
      </c>
      <c r="X290" s="42">
        <v>284</v>
      </c>
      <c r="Y290" s="32">
        <f t="shared" si="42"/>
        <v>0</v>
      </c>
      <c r="Z290" s="302">
        <f t="shared" si="38"/>
        <v>0</v>
      </c>
      <c r="AA290" s="302">
        <f t="shared" si="43"/>
        <v>0</v>
      </c>
      <c r="AB290"/>
      <c r="AE290"/>
      <c r="AF290"/>
      <c r="AG290"/>
      <c r="AH290"/>
      <c r="AI290"/>
      <c r="AJ290"/>
      <c r="AK290"/>
      <c r="AL290"/>
      <c r="AM290"/>
      <c r="AN290"/>
    </row>
    <row r="291" spans="2:40" x14ac:dyDescent="0.2">
      <c r="B291" s="42">
        <v>285</v>
      </c>
      <c r="C291" s="516">
        <f>'ادخال البيانات'!A291</f>
        <v>0</v>
      </c>
      <c r="D291" s="516"/>
      <c r="E291" s="516"/>
      <c r="F291" s="6">
        <f>'ادخال البيانات'!BP291</f>
        <v>0</v>
      </c>
      <c r="G291" s="302">
        <f>'ادخال البيانات'!BS291</f>
        <v>0</v>
      </c>
      <c r="H291" s="437">
        <f>'ادخال البيانات'!W291</f>
        <v>0</v>
      </c>
      <c r="J291" s="3">
        <f t="shared" si="39"/>
        <v>0</v>
      </c>
      <c r="P291">
        <f t="shared" si="37"/>
        <v>0</v>
      </c>
      <c r="Q291" s="386">
        <f t="shared" si="40"/>
        <v>0</v>
      </c>
      <c r="R291">
        <f>RANK(Q291,$Q:$Q)+COUNTIF($Q$7:Q291,Q291)-1</f>
        <v>285</v>
      </c>
      <c r="T291">
        <f t="shared" si="41"/>
        <v>0</v>
      </c>
      <c r="X291" s="42">
        <v>285</v>
      </c>
      <c r="Y291" s="32">
        <f t="shared" si="42"/>
        <v>0</v>
      </c>
      <c r="Z291" s="302">
        <f t="shared" si="38"/>
        <v>0</v>
      </c>
      <c r="AA291" s="302">
        <f t="shared" si="43"/>
        <v>0</v>
      </c>
      <c r="AB291"/>
      <c r="AE291"/>
      <c r="AF291"/>
      <c r="AG291"/>
      <c r="AH291"/>
      <c r="AI291"/>
      <c r="AJ291"/>
      <c r="AK291"/>
      <c r="AL291"/>
      <c r="AM291"/>
      <c r="AN291"/>
    </row>
    <row r="292" spans="2:40" x14ac:dyDescent="0.2">
      <c r="B292" s="42">
        <v>286</v>
      </c>
      <c r="C292" s="516">
        <f>'ادخال البيانات'!A292</f>
        <v>0</v>
      </c>
      <c r="D292" s="516"/>
      <c r="E292" s="516"/>
      <c r="F292" s="6">
        <f>'ادخال البيانات'!BP292</f>
        <v>0</v>
      </c>
      <c r="G292" s="302">
        <f>'ادخال البيانات'!BS292</f>
        <v>0</v>
      </c>
      <c r="H292" s="437">
        <f>'ادخال البيانات'!W292</f>
        <v>0</v>
      </c>
      <c r="J292" s="3">
        <f t="shared" si="39"/>
        <v>0</v>
      </c>
      <c r="P292">
        <f t="shared" si="37"/>
        <v>0</v>
      </c>
      <c r="Q292" s="386">
        <f t="shared" si="40"/>
        <v>0</v>
      </c>
      <c r="R292">
        <f>RANK(Q292,$Q:$Q)+COUNTIF($Q$7:Q292,Q292)-1</f>
        <v>286</v>
      </c>
      <c r="T292">
        <f t="shared" si="41"/>
        <v>0</v>
      </c>
      <c r="X292" s="42">
        <v>286</v>
      </c>
      <c r="Y292" s="32">
        <f t="shared" si="42"/>
        <v>0</v>
      </c>
      <c r="Z292" s="302">
        <f t="shared" si="38"/>
        <v>0</v>
      </c>
      <c r="AA292" s="302">
        <f t="shared" si="43"/>
        <v>0</v>
      </c>
      <c r="AB292"/>
      <c r="AE292"/>
      <c r="AF292"/>
      <c r="AG292"/>
      <c r="AH292"/>
      <c r="AI292"/>
      <c r="AJ292"/>
      <c r="AK292"/>
      <c r="AL292"/>
      <c r="AM292"/>
      <c r="AN292"/>
    </row>
    <row r="293" spans="2:40" x14ac:dyDescent="0.2">
      <c r="B293" s="42">
        <v>287</v>
      </c>
      <c r="C293" s="516">
        <f>'ادخال البيانات'!A293</f>
        <v>0</v>
      </c>
      <c r="D293" s="516"/>
      <c r="E293" s="516"/>
      <c r="F293" s="6">
        <f>'ادخال البيانات'!BP293</f>
        <v>0</v>
      </c>
      <c r="G293" s="302">
        <f>'ادخال البيانات'!BS293</f>
        <v>0</v>
      </c>
      <c r="H293" s="437">
        <f>'ادخال البيانات'!W293</f>
        <v>0</v>
      </c>
      <c r="J293" s="3">
        <f t="shared" si="39"/>
        <v>0</v>
      </c>
      <c r="P293">
        <f t="shared" si="37"/>
        <v>0</v>
      </c>
      <c r="Q293" s="386">
        <f t="shared" si="40"/>
        <v>0</v>
      </c>
      <c r="R293">
        <f>RANK(Q293,$Q:$Q)+COUNTIF($Q$7:Q293,Q293)-1</f>
        <v>287</v>
      </c>
      <c r="T293">
        <f t="shared" si="41"/>
        <v>0</v>
      </c>
      <c r="X293" s="42">
        <v>287</v>
      </c>
      <c r="Y293" s="32">
        <f t="shared" si="42"/>
        <v>0</v>
      </c>
      <c r="Z293" s="302">
        <f t="shared" si="38"/>
        <v>0</v>
      </c>
      <c r="AA293" s="302">
        <f t="shared" si="43"/>
        <v>0</v>
      </c>
      <c r="AB293"/>
      <c r="AE293"/>
      <c r="AF293"/>
      <c r="AG293"/>
      <c r="AH293"/>
      <c r="AI293"/>
      <c r="AJ293"/>
      <c r="AK293"/>
      <c r="AL293"/>
      <c r="AM293"/>
      <c r="AN293"/>
    </row>
    <row r="294" spans="2:40" x14ac:dyDescent="0.2">
      <c r="B294" s="42">
        <v>288</v>
      </c>
      <c r="C294" s="516">
        <f>'ادخال البيانات'!A294</f>
        <v>0</v>
      </c>
      <c r="D294" s="516"/>
      <c r="E294" s="516"/>
      <c r="F294" s="6">
        <f>'ادخال البيانات'!BP294</f>
        <v>0</v>
      </c>
      <c r="G294" s="302">
        <f>'ادخال البيانات'!BS294</f>
        <v>0</v>
      </c>
      <c r="H294" s="437">
        <f>'ادخال البيانات'!W294</f>
        <v>0</v>
      </c>
      <c r="J294" s="3">
        <f t="shared" si="39"/>
        <v>0</v>
      </c>
      <c r="P294">
        <f t="shared" si="37"/>
        <v>0</v>
      </c>
      <c r="Q294" s="386">
        <f t="shared" si="40"/>
        <v>0</v>
      </c>
      <c r="R294">
        <f>RANK(Q294,$Q:$Q)+COUNTIF($Q$7:Q294,Q294)-1</f>
        <v>288</v>
      </c>
      <c r="T294">
        <f t="shared" si="41"/>
        <v>0</v>
      </c>
      <c r="X294" s="42">
        <v>288</v>
      </c>
      <c r="Y294" s="32">
        <f t="shared" si="42"/>
        <v>0</v>
      </c>
      <c r="Z294" s="302">
        <f t="shared" si="38"/>
        <v>0</v>
      </c>
      <c r="AA294" s="302">
        <f t="shared" si="43"/>
        <v>0</v>
      </c>
      <c r="AB294"/>
      <c r="AE294"/>
      <c r="AF294"/>
      <c r="AG294"/>
      <c r="AH294"/>
      <c r="AI294"/>
      <c r="AJ294"/>
      <c r="AK294"/>
      <c r="AL294"/>
      <c r="AM294"/>
      <c r="AN294"/>
    </row>
    <row r="295" spans="2:40" x14ac:dyDescent="0.2">
      <c r="B295" s="42">
        <v>289</v>
      </c>
      <c r="C295" s="516">
        <f>'ادخال البيانات'!A295</f>
        <v>0</v>
      </c>
      <c r="D295" s="516"/>
      <c r="E295" s="516"/>
      <c r="F295" s="6">
        <f>'ادخال البيانات'!BP295</f>
        <v>0</v>
      </c>
      <c r="G295" s="302">
        <f>'ادخال البيانات'!BS295</f>
        <v>0</v>
      </c>
      <c r="H295" s="437">
        <f>'ادخال البيانات'!W295</f>
        <v>0</v>
      </c>
      <c r="J295" s="3">
        <f t="shared" si="39"/>
        <v>0</v>
      </c>
      <c r="P295">
        <f t="shared" si="37"/>
        <v>0</v>
      </c>
      <c r="Q295" s="386">
        <f t="shared" si="40"/>
        <v>0</v>
      </c>
      <c r="R295">
        <f>RANK(Q295,$Q:$Q)+COUNTIF($Q$7:Q295,Q295)-1</f>
        <v>289</v>
      </c>
      <c r="T295">
        <f t="shared" si="41"/>
        <v>0</v>
      </c>
      <c r="X295" s="42">
        <v>289</v>
      </c>
      <c r="Y295" s="32">
        <f t="shared" si="42"/>
        <v>0</v>
      </c>
      <c r="Z295" s="302">
        <f t="shared" si="38"/>
        <v>0</v>
      </c>
      <c r="AA295" s="302">
        <f t="shared" si="43"/>
        <v>0</v>
      </c>
      <c r="AB295"/>
      <c r="AE295"/>
      <c r="AF295"/>
      <c r="AG295"/>
      <c r="AH295"/>
      <c r="AI295"/>
      <c r="AJ295"/>
      <c r="AK295"/>
      <c r="AL295"/>
      <c r="AM295"/>
      <c r="AN295"/>
    </row>
    <row r="296" spans="2:40" x14ac:dyDescent="0.2">
      <c r="B296" s="42">
        <v>290</v>
      </c>
      <c r="C296" s="516">
        <f>'ادخال البيانات'!A296</f>
        <v>0</v>
      </c>
      <c r="D296" s="516"/>
      <c r="E296" s="516"/>
      <c r="F296" s="6">
        <f>'ادخال البيانات'!BP296</f>
        <v>0</v>
      </c>
      <c r="G296" s="302">
        <f>'ادخال البيانات'!BS296</f>
        <v>0</v>
      </c>
      <c r="H296" s="437">
        <f>'ادخال البيانات'!W296</f>
        <v>0</v>
      </c>
      <c r="J296" s="3">
        <f t="shared" si="39"/>
        <v>0</v>
      </c>
      <c r="P296">
        <f t="shared" si="37"/>
        <v>0</v>
      </c>
      <c r="Q296" s="386">
        <f t="shared" si="40"/>
        <v>0</v>
      </c>
      <c r="R296">
        <f>RANK(Q296,$Q:$Q)+COUNTIF($Q$7:Q296,Q296)-1</f>
        <v>290</v>
      </c>
      <c r="T296">
        <f t="shared" si="41"/>
        <v>0</v>
      </c>
      <c r="X296" s="42">
        <v>290</v>
      </c>
      <c r="Y296" s="32">
        <f t="shared" si="42"/>
        <v>0</v>
      </c>
      <c r="Z296" s="302">
        <f t="shared" si="38"/>
        <v>0</v>
      </c>
      <c r="AA296" s="302">
        <f t="shared" si="43"/>
        <v>0</v>
      </c>
      <c r="AB296"/>
      <c r="AE296"/>
      <c r="AF296"/>
      <c r="AG296"/>
      <c r="AH296"/>
      <c r="AI296"/>
      <c r="AJ296"/>
      <c r="AK296"/>
      <c r="AL296"/>
      <c r="AM296"/>
      <c r="AN296"/>
    </row>
    <row r="297" spans="2:40" x14ac:dyDescent="0.2">
      <c r="B297" s="42">
        <v>291</v>
      </c>
      <c r="C297" s="516">
        <f>'ادخال البيانات'!A297</f>
        <v>0</v>
      </c>
      <c r="D297" s="516"/>
      <c r="E297" s="516"/>
      <c r="F297" s="6">
        <f>'ادخال البيانات'!BP297</f>
        <v>0</v>
      </c>
      <c r="G297" s="302">
        <f>'ادخال البيانات'!BS297</f>
        <v>0</v>
      </c>
      <c r="H297" s="437">
        <f>'ادخال البيانات'!W297</f>
        <v>0</v>
      </c>
      <c r="J297" s="3">
        <f t="shared" si="39"/>
        <v>0</v>
      </c>
      <c r="P297">
        <f t="shared" si="37"/>
        <v>0</v>
      </c>
      <c r="Q297" s="386">
        <f t="shared" si="40"/>
        <v>0</v>
      </c>
      <c r="R297">
        <f>RANK(Q297,$Q:$Q)+COUNTIF($Q$7:Q297,Q297)-1</f>
        <v>291</v>
      </c>
      <c r="T297">
        <f t="shared" si="41"/>
        <v>0</v>
      </c>
      <c r="X297" s="42">
        <v>291</v>
      </c>
      <c r="Y297" s="32">
        <f t="shared" si="42"/>
        <v>0</v>
      </c>
      <c r="Z297" s="302">
        <f t="shared" si="38"/>
        <v>0</v>
      </c>
      <c r="AA297" s="302">
        <f t="shared" si="43"/>
        <v>0</v>
      </c>
      <c r="AB297"/>
      <c r="AE297"/>
      <c r="AF297"/>
      <c r="AG297"/>
      <c r="AH297"/>
      <c r="AI297"/>
      <c r="AJ297"/>
      <c r="AK297"/>
      <c r="AL297"/>
      <c r="AM297"/>
      <c r="AN297"/>
    </row>
    <row r="298" spans="2:40" x14ac:dyDescent="0.2">
      <c r="B298" s="42">
        <v>292</v>
      </c>
      <c r="C298" s="516">
        <f>'ادخال البيانات'!A298</f>
        <v>0</v>
      </c>
      <c r="D298" s="516"/>
      <c r="E298" s="516"/>
      <c r="F298" s="6">
        <f>'ادخال البيانات'!BP298</f>
        <v>0</v>
      </c>
      <c r="G298" s="302">
        <f>'ادخال البيانات'!BS298</f>
        <v>0</v>
      </c>
      <c r="H298" s="437">
        <f>'ادخال البيانات'!W298</f>
        <v>0</v>
      </c>
      <c r="J298" s="3">
        <f t="shared" si="39"/>
        <v>0</v>
      </c>
      <c r="P298">
        <f t="shared" si="37"/>
        <v>0</v>
      </c>
      <c r="Q298" s="386">
        <f t="shared" si="40"/>
        <v>0</v>
      </c>
      <c r="R298">
        <f>RANK(Q298,$Q:$Q)+COUNTIF($Q$7:Q298,Q298)-1</f>
        <v>292</v>
      </c>
      <c r="T298">
        <f t="shared" si="41"/>
        <v>0</v>
      </c>
      <c r="X298" s="42">
        <v>292</v>
      </c>
      <c r="Y298" s="32">
        <f t="shared" si="42"/>
        <v>0</v>
      </c>
      <c r="Z298" s="302">
        <f t="shared" si="38"/>
        <v>0</v>
      </c>
      <c r="AA298" s="302">
        <f t="shared" si="43"/>
        <v>0</v>
      </c>
      <c r="AB298"/>
      <c r="AE298"/>
      <c r="AF298"/>
      <c r="AG298"/>
      <c r="AH298"/>
      <c r="AI298"/>
      <c r="AJ298"/>
      <c r="AK298"/>
      <c r="AL298"/>
      <c r="AM298"/>
      <c r="AN298"/>
    </row>
    <row r="299" spans="2:40" x14ac:dyDescent="0.2">
      <c r="B299" s="42">
        <v>293</v>
      </c>
      <c r="C299" s="516">
        <f>'ادخال البيانات'!A299</f>
        <v>0</v>
      </c>
      <c r="D299" s="516"/>
      <c r="E299" s="516"/>
      <c r="F299" s="6">
        <f>'ادخال البيانات'!BP299</f>
        <v>0</v>
      </c>
      <c r="G299" s="302">
        <f>'ادخال البيانات'!BS299</f>
        <v>0</v>
      </c>
      <c r="H299" s="437">
        <f>'ادخال البيانات'!W299</f>
        <v>0</v>
      </c>
      <c r="J299" s="3">
        <f t="shared" si="39"/>
        <v>0</v>
      </c>
      <c r="P299">
        <f t="shared" si="37"/>
        <v>0</v>
      </c>
      <c r="Q299" s="386">
        <f t="shared" si="40"/>
        <v>0</v>
      </c>
      <c r="R299">
        <f>RANK(Q299,$Q:$Q)+COUNTIF($Q$7:Q299,Q299)-1</f>
        <v>293</v>
      </c>
      <c r="T299">
        <f t="shared" si="41"/>
        <v>0</v>
      </c>
      <c r="X299" s="42">
        <v>293</v>
      </c>
      <c r="Y299" s="32">
        <f t="shared" si="42"/>
        <v>0</v>
      </c>
      <c r="Z299" s="302">
        <f t="shared" si="38"/>
        <v>0</v>
      </c>
      <c r="AA299" s="302">
        <f t="shared" si="43"/>
        <v>0</v>
      </c>
      <c r="AB299"/>
      <c r="AE299"/>
      <c r="AF299"/>
      <c r="AG299"/>
      <c r="AH299"/>
      <c r="AI299"/>
      <c r="AJ299"/>
      <c r="AK299"/>
      <c r="AL299"/>
      <c r="AM299"/>
      <c r="AN299"/>
    </row>
    <row r="300" spans="2:40" x14ac:dyDescent="0.2">
      <c r="B300" s="42">
        <v>294</v>
      </c>
      <c r="C300" s="516">
        <f>'ادخال البيانات'!A300</f>
        <v>0</v>
      </c>
      <c r="D300" s="516"/>
      <c r="E300" s="516"/>
      <c r="F300" s="6">
        <f>'ادخال البيانات'!BP300</f>
        <v>0</v>
      </c>
      <c r="G300" s="302">
        <f>'ادخال البيانات'!BS300</f>
        <v>0</v>
      </c>
      <c r="H300" s="437">
        <f>'ادخال البيانات'!W300</f>
        <v>0</v>
      </c>
      <c r="J300" s="3">
        <f t="shared" si="39"/>
        <v>0</v>
      </c>
      <c r="P300">
        <f t="shared" si="37"/>
        <v>0</v>
      </c>
      <c r="Q300" s="386">
        <f t="shared" si="40"/>
        <v>0</v>
      </c>
      <c r="R300">
        <f>RANK(Q300,$Q:$Q)+COUNTIF($Q$7:Q300,Q300)-1</f>
        <v>294</v>
      </c>
      <c r="T300">
        <f t="shared" si="41"/>
        <v>0</v>
      </c>
      <c r="X300" s="42">
        <v>294</v>
      </c>
      <c r="Y300" s="32">
        <f t="shared" si="42"/>
        <v>0</v>
      </c>
      <c r="Z300" s="302">
        <f t="shared" si="38"/>
        <v>0</v>
      </c>
      <c r="AA300" s="302">
        <f t="shared" si="43"/>
        <v>0</v>
      </c>
      <c r="AB300"/>
      <c r="AE300"/>
      <c r="AF300"/>
      <c r="AG300"/>
      <c r="AH300"/>
      <c r="AI300"/>
      <c r="AJ300"/>
      <c r="AK300"/>
      <c r="AL300"/>
      <c r="AM300"/>
      <c r="AN300"/>
    </row>
    <row r="301" spans="2:40" x14ac:dyDescent="0.2">
      <c r="B301" s="42">
        <v>295</v>
      </c>
      <c r="C301" s="516">
        <f>'ادخال البيانات'!A301</f>
        <v>0</v>
      </c>
      <c r="D301" s="516"/>
      <c r="E301" s="516"/>
      <c r="F301" s="6">
        <f>'ادخال البيانات'!BP301</f>
        <v>0</v>
      </c>
      <c r="G301" s="302">
        <f>'ادخال البيانات'!BS301</f>
        <v>0</v>
      </c>
      <c r="H301" s="437">
        <f>'ادخال البيانات'!W301</f>
        <v>0</v>
      </c>
      <c r="J301" s="3">
        <f t="shared" si="39"/>
        <v>0</v>
      </c>
      <c r="P301">
        <f t="shared" si="37"/>
        <v>0</v>
      </c>
      <c r="Q301" s="386">
        <f t="shared" si="40"/>
        <v>0</v>
      </c>
      <c r="R301">
        <f>RANK(Q301,$Q:$Q)+COUNTIF($Q$7:Q301,Q301)-1</f>
        <v>295</v>
      </c>
      <c r="T301">
        <f t="shared" si="41"/>
        <v>0</v>
      </c>
      <c r="X301" s="42">
        <v>295</v>
      </c>
      <c r="Y301" s="32">
        <f t="shared" si="42"/>
        <v>0</v>
      </c>
      <c r="Z301" s="302">
        <f t="shared" si="38"/>
        <v>0</v>
      </c>
      <c r="AA301" s="302">
        <f t="shared" si="43"/>
        <v>0</v>
      </c>
      <c r="AB301"/>
      <c r="AE301"/>
      <c r="AF301"/>
      <c r="AG301"/>
      <c r="AH301"/>
      <c r="AI301"/>
      <c r="AJ301"/>
      <c r="AK301"/>
      <c r="AL301"/>
      <c r="AM301"/>
      <c r="AN301"/>
    </row>
    <row r="302" spans="2:40" x14ac:dyDescent="0.2">
      <c r="B302" s="42">
        <v>296</v>
      </c>
      <c r="C302" s="516">
        <f>'ادخال البيانات'!A302</f>
        <v>0</v>
      </c>
      <c r="D302" s="516"/>
      <c r="E302" s="516"/>
      <c r="F302" s="6">
        <f>'ادخال البيانات'!BP302</f>
        <v>0</v>
      </c>
      <c r="G302" s="302">
        <f>'ادخال البيانات'!BS302</f>
        <v>0</v>
      </c>
      <c r="H302" s="437">
        <f>'ادخال البيانات'!W302</f>
        <v>0</v>
      </c>
      <c r="J302" s="3">
        <f t="shared" si="39"/>
        <v>0</v>
      </c>
      <c r="P302">
        <f t="shared" si="37"/>
        <v>0</v>
      </c>
      <c r="Q302" s="386">
        <f t="shared" si="40"/>
        <v>0</v>
      </c>
      <c r="R302">
        <f>RANK(Q302,$Q:$Q)+COUNTIF($Q$7:Q302,Q302)-1</f>
        <v>296</v>
      </c>
      <c r="T302">
        <f t="shared" si="41"/>
        <v>0</v>
      </c>
      <c r="X302" s="42">
        <v>296</v>
      </c>
      <c r="Y302" s="32">
        <f t="shared" si="42"/>
        <v>0</v>
      </c>
      <c r="Z302" s="302">
        <f t="shared" si="38"/>
        <v>0</v>
      </c>
      <c r="AA302" s="302">
        <f t="shared" si="43"/>
        <v>0</v>
      </c>
      <c r="AB302"/>
      <c r="AE302"/>
      <c r="AF302"/>
      <c r="AG302"/>
      <c r="AH302"/>
      <c r="AI302"/>
      <c r="AJ302"/>
      <c r="AK302"/>
      <c r="AL302"/>
      <c r="AM302"/>
      <c r="AN302"/>
    </row>
    <row r="303" spans="2:40" x14ac:dyDescent="0.2">
      <c r="B303" s="42">
        <v>297</v>
      </c>
      <c r="C303" s="516">
        <f>'ادخال البيانات'!A303</f>
        <v>0</v>
      </c>
      <c r="D303" s="516"/>
      <c r="E303" s="516"/>
      <c r="F303" s="6">
        <f>'ادخال البيانات'!BP303</f>
        <v>0</v>
      </c>
      <c r="G303" s="302">
        <f>'ادخال البيانات'!BS303</f>
        <v>0</v>
      </c>
      <c r="H303" s="437">
        <f>'ادخال البيانات'!W303</f>
        <v>0</v>
      </c>
      <c r="J303" s="3">
        <f t="shared" si="39"/>
        <v>0</v>
      </c>
      <c r="P303">
        <f t="shared" si="37"/>
        <v>0</v>
      </c>
      <c r="Q303" s="386">
        <f t="shared" si="40"/>
        <v>0</v>
      </c>
      <c r="R303">
        <f>RANK(Q303,$Q:$Q)+COUNTIF($Q$7:Q303,Q303)-1</f>
        <v>297</v>
      </c>
      <c r="T303">
        <f t="shared" si="41"/>
        <v>0</v>
      </c>
      <c r="X303" s="42">
        <v>297</v>
      </c>
      <c r="Y303" s="32">
        <f t="shared" si="42"/>
        <v>0</v>
      </c>
      <c r="Z303" s="302">
        <f t="shared" si="38"/>
        <v>0</v>
      </c>
      <c r="AA303" s="302">
        <f t="shared" si="43"/>
        <v>0</v>
      </c>
      <c r="AB303"/>
      <c r="AE303"/>
      <c r="AF303"/>
      <c r="AG303"/>
      <c r="AH303"/>
      <c r="AI303"/>
      <c r="AJ303"/>
      <c r="AK303"/>
      <c r="AL303"/>
      <c r="AM303"/>
      <c r="AN303"/>
    </row>
    <row r="304" spans="2:40" x14ac:dyDescent="0.2">
      <c r="B304" s="42">
        <v>298</v>
      </c>
      <c r="C304" s="516">
        <f>'ادخال البيانات'!A304</f>
        <v>0</v>
      </c>
      <c r="D304" s="516"/>
      <c r="E304" s="516"/>
      <c r="F304" s="6">
        <f>'ادخال البيانات'!BP304</f>
        <v>0</v>
      </c>
      <c r="G304" s="302">
        <f>'ادخال البيانات'!BS304</f>
        <v>0</v>
      </c>
      <c r="H304" s="437">
        <f>'ادخال البيانات'!W304</f>
        <v>0</v>
      </c>
      <c r="J304" s="3">
        <f t="shared" si="39"/>
        <v>0</v>
      </c>
      <c r="P304">
        <f t="shared" si="37"/>
        <v>0</v>
      </c>
      <c r="Q304" s="386">
        <f t="shared" si="40"/>
        <v>0</v>
      </c>
      <c r="R304">
        <f>RANK(Q304,$Q:$Q)+COUNTIF($Q$7:Q304,Q304)-1</f>
        <v>298</v>
      </c>
      <c r="T304">
        <f t="shared" si="41"/>
        <v>0</v>
      </c>
      <c r="X304" s="42">
        <v>298</v>
      </c>
      <c r="Y304" s="32">
        <f t="shared" si="42"/>
        <v>0</v>
      </c>
      <c r="Z304" s="302">
        <f t="shared" si="38"/>
        <v>0</v>
      </c>
      <c r="AA304" s="302">
        <f t="shared" si="43"/>
        <v>0</v>
      </c>
      <c r="AB304"/>
      <c r="AE304"/>
      <c r="AF304"/>
      <c r="AG304"/>
      <c r="AH304"/>
      <c r="AI304"/>
      <c r="AJ304"/>
      <c r="AK304"/>
      <c r="AL304"/>
      <c r="AM304"/>
      <c r="AN304"/>
    </row>
    <row r="305" spans="2:40" x14ac:dyDescent="0.2">
      <c r="B305" s="42">
        <v>299</v>
      </c>
      <c r="C305" s="516">
        <f>'ادخال البيانات'!A305</f>
        <v>0</v>
      </c>
      <c r="D305" s="516"/>
      <c r="E305" s="516"/>
      <c r="F305" s="6">
        <f>'ادخال البيانات'!BP305</f>
        <v>0</v>
      </c>
      <c r="G305" s="302">
        <f>'ادخال البيانات'!BS305</f>
        <v>0</v>
      </c>
      <c r="H305" s="437">
        <f>'ادخال البيانات'!W305</f>
        <v>0</v>
      </c>
      <c r="J305" s="3">
        <f t="shared" si="39"/>
        <v>0</v>
      </c>
      <c r="P305">
        <f t="shared" si="37"/>
        <v>0</v>
      </c>
      <c r="Q305" s="386">
        <f t="shared" si="40"/>
        <v>0</v>
      </c>
      <c r="R305">
        <f>RANK(Q305,$Q:$Q)+COUNTIF($Q$7:Q305,Q305)-1</f>
        <v>299</v>
      </c>
      <c r="T305">
        <f t="shared" si="41"/>
        <v>0</v>
      </c>
      <c r="X305" s="42">
        <v>299</v>
      </c>
      <c r="Y305" s="32">
        <f t="shared" si="42"/>
        <v>0</v>
      </c>
      <c r="Z305" s="302">
        <f t="shared" si="38"/>
        <v>0</v>
      </c>
      <c r="AA305" s="302">
        <f t="shared" si="43"/>
        <v>0</v>
      </c>
      <c r="AB305"/>
      <c r="AE305"/>
      <c r="AF305"/>
      <c r="AG305"/>
      <c r="AH305"/>
      <c r="AI305"/>
      <c r="AJ305"/>
      <c r="AK305"/>
      <c r="AL305"/>
      <c r="AM305"/>
      <c r="AN305"/>
    </row>
    <row r="306" spans="2:40" x14ac:dyDescent="0.2">
      <c r="B306" s="42">
        <v>300</v>
      </c>
      <c r="C306" s="516">
        <f>'ادخال البيانات'!A306</f>
        <v>0</v>
      </c>
      <c r="D306" s="516"/>
      <c r="E306" s="516"/>
      <c r="F306" s="6">
        <f>'ادخال البيانات'!BP306</f>
        <v>0</v>
      </c>
      <c r="G306" s="302">
        <f>'ادخال البيانات'!BS306</f>
        <v>0</v>
      </c>
      <c r="H306" s="437">
        <f>'ادخال البيانات'!W306</f>
        <v>0</v>
      </c>
      <c r="J306" s="3">
        <f t="shared" si="39"/>
        <v>0</v>
      </c>
      <c r="P306">
        <f t="shared" si="37"/>
        <v>0</v>
      </c>
      <c r="Q306" s="386">
        <f t="shared" si="40"/>
        <v>0</v>
      </c>
      <c r="R306">
        <f>RANK(Q306,$Q:$Q)+COUNTIF($Q$7:Q306,Q306)-1</f>
        <v>300</v>
      </c>
      <c r="T306">
        <f t="shared" si="41"/>
        <v>0</v>
      </c>
      <c r="X306" s="42">
        <v>300</v>
      </c>
      <c r="Y306" s="32">
        <f t="shared" si="42"/>
        <v>0</v>
      </c>
      <c r="Z306" s="302">
        <f t="shared" si="38"/>
        <v>0</v>
      </c>
      <c r="AA306" s="302">
        <f t="shared" si="43"/>
        <v>0</v>
      </c>
      <c r="AB306"/>
      <c r="AE306"/>
      <c r="AF306"/>
      <c r="AG306"/>
      <c r="AH306"/>
      <c r="AI306"/>
      <c r="AJ306"/>
      <c r="AK306"/>
      <c r="AL306"/>
      <c r="AM306"/>
      <c r="AN306"/>
    </row>
    <row r="307" spans="2:40" x14ac:dyDescent="0.2">
      <c r="B307" s="42">
        <v>301</v>
      </c>
      <c r="C307" s="516">
        <f>'ادخال البيانات'!A307</f>
        <v>0</v>
      </c>
      <c r="D307" s="516"/>
      <c r="E307" s="516"/>
      <c r="F307" s="6">
        <f>'ادخال البيانات'!BP307</f>
        <v>0</v>
      </c>
      <c r="G307" s="302">
        <f>'ادخال البيانات'!BS307</f>
        <v>0</v>
      </c>
      <c r="H307" s="437">
        <f>'ادخال البيانات'!W307</f>
        <v>0</v>
      </c>
      <c r="J307" s="3">
        <f t="shared" si="39"/>
        <v>0</v>
      </c>
      <c r="P307">
        <f t="shared" si="37"/>
        <v>0</v>
      </c>
      <c r="Q307" s="386">
        <f t="shared" si="40"/>
        <v>0</v>
      </c>
      <c r="R307">
        <f>RANK(Q307,$Q:$Q)+COUNTIF($Q$7:Q307,Q307)-1</f>
        <v>301</v>
      </c>
      <c r="T307">
        <f t="shared" si="41"/>
        <v>0</v>
      </c>
      <c r="X307" s="42">
        <v>301</v>
      </c>
      <c r="Y307" s="32">
        <f t="shared" si="42"/>
        <v>0</v>
      </c>
      <c r="Z307" s="302">
        <f t="shared" si="38"/>
        <v>0</v>
      </c>
      <c r="AA307" s="302">
        <f t="shared" si="43"/>
        <v>0</v>
      </c>
      <c r="AB307"/>
      <c r="AE307"/>
      <c r="AF307"/>
      <c r="AG307"/>
      <c r="AH307"/>
      <c r="AI307"/>
      <c r="AJ307"/>
      <c r="AK307"/>
      <c r="AL307"/>
      <c r="AM307"/>
      <c r="AN307"/>
    </row>
    <row r="308" spans="2:40" x14ac:dyDescent="0.2">
      <c r="B308" s="42">
        <v>302</v>
      </c>
      <c r="C308" s="516">
        <f>'ادخال البيانات'!A308</f>
        <v>0</v>
      </c>
      <c r="D308" s="516"/>
      <c r="E308" s="516"/>
      <c r="F308" s="6">
        <f>'ادخال البيانات'!BP308</f>
        <v>0</v>
      </c>
      <c r="G308" s="302">
        <f>'ادخال البيانات'!BS308</f>
        <v>0</v>
      </c>
      <c r="H308" s="437">
        <f>'ادخال البيانات'!W308</f>
        <v>0</v>
      </c>
      <c r="J308" s="3">
        <f t="shared" si="39"/>
        <v>0</v>
      </c>
      <c r="P308">
        <f t="shared" si="37"/>
        <v>0</v>
      </c>
      <c r="Q308" s="386">
        <f t="shared" si="40"/>
        <v>0</v>
      </c>
      <c r="R308">
        <f>RANK(Q308,$Q:$Q)+COUNTIF($Q$7:Q308,Q308)-1</f>
        <v>302</v>
      </c>
      <c r="T308">
        <f t="shared" si="41"/>
        <v>0</v>
      </c>
      <c r="X308" s="42">
        <v>302</v>
      </c>
      <c r="Y308" s="32">
        <f t="shared" si="42"/>
        <v>0</v>
      </c>
      <c r="Z308" s="302">
        <f t="shared" si="38"/>
        <v>0</v>
      </c>
      <c r="AA308" s="302">
        <f t="shared" si="43"/>
        <v>0</v>
      </c>
      <c r="AB308"/>
      <c r="AE308"/>
      <c r="AF308"/>
      <c r="AG308"/>
      <c r="AH308"/>
      <c r="AI308"/>
      <c r="AJ308"/>
      <c r="AK308"/>
      <c r="AL308"/>
      <c r="AM308"/>
      <c r="AN308"/>
    </row>
    <row r="309" spans="2:40" x14ac:dyDescent="0.2">
      <c r="B309" s="42">
        <v>303</v>
      </c>
      <c r="C309" s="516">
        <f>'ادخال البيانات'!A309</f>
        <v>0</v>
      </c>
      <c r="D309" s="516"/>
      <c r="E309" s="516"/>
      <c r="F309" s="6">
        <f>'ادخال البيانات'!BP309</f>
        <v>0</v>
      </c>
      <c r="G309" s="302">
        <f>'ادخال البيانات'!BS309</f>
        <v>0</v>
      </c>
      <c r="H309" s="437">
        <f>'ادخال البيانات'!W309</f>
        <v>0</v>
      </c>
      <c r="J309" s="3">
        <f t="shared" si="39"/>
        <v>0</v>
      </c>
      <c r="P309">
        <f t="shared" si="37"/>
        <v>0</v>
      </c>
      <c r="Q309" s="386">
        <f t="shared" si="40"/>
        <v>0</v>
      </c>
      <c r="R309">
        <f>RANK(Q309,$Q:$Q)+COUNTIF($Q$7:Q309,Q309)-1</f>
        <v>303</v>
      </c>
      <c r="T309">
        <f t="shared" si="41"/>
        <v>0</v>
      </c>
      <c r="X309" s="42">
        <v>303</v>
      </c>
      <c r="Y309" s="32">
        <f t="shared" si="42"/>
        <v>0</v>
      </c>
      <c r="Z309" s="302">
        <f t="shared" si="38"/>
        <v>0</v>
      </c>
      <c r="AA309" s="302">
        <f t="shared" si="43"/>
        <v>0</v>
      </c>
      <c r="AB309"/>
      <c r="AE309"/>
      <c r="AF309"/>
      <c r="AG309"/>
      <c r="AH309"/>
      <c r="AI309"/>
      <c r="AJ309"/>
      <c r="AK309"/>
      <c r="AL309"/>
      <c r="AM309"/>
      <c r="AN309"/>
    </row>
    <row r="310" spans="2:40" x14ac:dyDescent="0.2">
      <c r="B310" s="42">
        <v>304</v>
      </c>
      <c r="C310" s="516">
        <f>'ادخال البيانات'!A310</f>
        <v>0</v>
      </c>
      <c r="D310" s="516"/>
      <c r="E310" s="516"/>
      <c r="F310" s="6">
        <f>'ادخال البيانات'!BP310</f>
        <v>0</v>
      </c>
      <c r="G310" s="302">
        <f>'ادخال البيانات'!BS310</f>
        <v>0</v>
      </c>
      <c r="H310" s="437">
        <f>'ادخال البيانات'!W310</f>
        <v>0</v>
      </c>
      <c r="J310" s="3">
        <f t="shared" si="39"/>
        <v>0</v>
      </c>
      <c r="P310">
        <f t="shared" si="37"/>
        <v>0</v>
      </c>
      <c r="Q310" s="386">
        <f t="shared" si="40"/>
        <v>0</v>
      </c>
      <c r="R310">
        <f>RANK(Q310,$Q:$Q)+COUNTIF($Q$7:Q310,Q310)-1</f>
        <v>304</v>
      </c>
      <c r="T310">
        <f t="shared" si="41"/>
        <v>0</v>
      </c>
      <c r="X310" s="42">
        <v>304</v>
      </c>
      <c r="Y310" s="32">
        <f t="shared" si="42"/>
        <v>0</v>
      </c>
      <c r="Z310" s="302">
        <f t="shared" si="38"/>
        <v>0</v>
      </c>
      <c r="AA310" s="302">
        <f t="shared" si="43"/>
        <v>0</v>
      </c>
      <c r="AB310"/>
      <c r="AE310"/>
      <c r="AF310"/>
      <c r="AG310"/>
      <c r="AH310"/>
      <c r="AI310"/>
      <c r="AJ310"/>
      <c r="AK310"/>
      <c r="AL310"/>
      <c r="AM310"/>
      <c r="AN310"/>
    </row>
    <row r="311" spans="2:40" x14ac:dyDescent="0.2">
      <c r="B311" s="42">
        <v>305</v>
      </c>
      <c r="C311" s="516">
        <f>'ادخال البيانات'!A311</f>
        <v>0</v>
      </c>
      <c r="D311" s="516"/>
      <c r="E311" s="516"/>
      <c r="F311" s="6">
        <f>'ادخال البيانات'!BP311</f>
        <v>0</v>
      </c>
      <c r="G311" s="302">
        <f>'ادخال البيانات'!BS311</f>
        <v>0</v>
      </c>
      <c r="H311" s="437">
        <f>'ادخال البيانات'!W311</f>
        <v>0</v>
      </c>
      <c r="J311" s="3">
        <f t="shared" si="39"/>
        <v>0</v>
      </c>
      <c r="P311">
        <f t="shared" si="37"/>
        <v>0</v>
      </c>
      <c r="Q311" s="386">
        <f t="shared" si="40"/>
        <v>0</v>
      </c>
      <c r="R311">
        <f>RANK(Q311,$Q:$Q)+COUNTIF($Q$7:Q311,Q311)-1</f>
        <v>305</v>
      </c>
      <c r="T311">
        <f t="shared" si="41"/>
        <v>0</v>
      </c>
      <c r="X311" s="42">
        <v>305</v>
      </c>
      <c r="Y311" s="32">
        <f t="shared" si="42"/>
        <v>0</v>
      </c>
      <c r="Z311" s="302">
        <f t="shared" si="38"/>
        <v>0</v>
      </c>
      <c r="AA311" s="302">
        <f t="shared" si="43"/>
        <v>0</v>
      </c>
      <c r="AB311"/>
      <c r="AE311"/>
      <c r="AF311"/>
      <c r="AG311"/>
      <c r="AH311"/>
      <c r="AI311"/>
      <c r="AJ311"/>
      <c r="AK311"/>
      <c r="AL311"/>
      <c r="AM311"/>
      <c r="AN311"/>
    </row>
    <row r="312" spans="2:40" x14ac:dyDescent="0.2">
      <c r="B312" s="42">
        <v>306</v>
      </c>
      <c r="C312" s="516">
        <f>'ادخال البيانات'!A312</f>
        <v>0</v>
      </c>
      <c r="D312" s="516"/>
      <c r="E312" s="516"/>
      <c r="F312" s="6">
        <f>'ادخال البيانات'!BP312</f>
        <v>0</v>
      </c>
      <c r="G312" s="302">
        <f>'ادخال البيانات'!BS312</f>
        <v>0</v>
      </c>
      <c r="H312" s="437">
        <f>'ادخال البيانات'!W312</f>
        <v>0</v>
      </c>
      <c r="J312" s="3">
        <f t="shared" si="39"/>
        <v>0</v>
      </c>
      <c r="P312">
        <f t="shared" si="37"/>
        <v>0</v>
      </c>
      <c r="Q312" s="386">
        <f t="shared" si="40"/>
        <v>0</v>
      </c>
      <c r="R312">
        <f>RANK(Q312,$Q:$Q)+COUNTIF($Q$7:Q312,Q312)-1</f>
        <v>306</v>
      </c>
      <c r="T312">
        <f t="shared" si="41"/>
        <v>0</v>
      </c>
      <c r="X312" s="42">
        <v>306</v>
      </c>
      <c r="Y312" s="32">
        <f t="shared" si="42"/>
        <v>0</v>
      </c>
      <c r="Z312" s="302">
        <f t="shared" si="38"/>
        <v>0</v>
      </c>
      <c r="AA312" s="302">
        <f t="shared" si="43"/>
        <v>0</v>
      </c>
      <c r="AB312"/>
      <c r="AE312"/>
      <c r="AF312"/>
      <c r="AG312"/>
      <c r="AH312"/>
      <c r="AI312"/>
      <c r="AJ312"/>
      <c r="AK312"/>
      <c r="AL312"/>
      <c r="AM312"/>
      <c r="AN312"/>
    </row>
    <row r="313" spans="2:40" x14ac:dyDescent="0.2">
      <c r="B313" s="42">
        <v>307</v>
      </c>
      <c r="C313" s="516">
        <f>'ادخال البيانات'!A313</f>
        <v>0</v>
      </c>
      <c r="D313" s="516"/>
      <c r="E313" s="516"/>
      <c r="F313" s="6">
        <f>'ادخال البيانات'!BP313</f>
        <v>0</v>
      </c>
      <c r="G313" s="302">
        <f>'ادخال البيانات'!BS313</f>
        <v>0</v>
      </c>
      <c r="H313" s="437">
        <f>'ادخال البيانات'!W313</f>
        <v>0</v>
      </c>
      <c r="J313" s="3">
        <f t="shared" si="39"/>
        <v>0</v>
      </c>
      <c r="P313">
        <f t="shared" si="37"/>
        <v>0</v>
      </c>
      <c r="Q313" s="386">
        <f t="shared" si="40"/>
        <v>0</v>
      </c>
      <c r="R313">
        <f>RANK(Q313,$Q:$Q)+COUNTIF($Q$7:Q313,Q313)-1</f>
        <v>307</v>
      </c>
      <c r="T313">
        <f t="shared" si="41"/>
        <v>0</v>
      </c>
      <c r="X313" s="42">
        <v>307</v>
      </c>
      <c r="Y313" s="32">
        <f t="shared" si="42"/>
        <v>0</v>
      </c>
      <c r="Z313" s="302">
        <f t="shared" si="38"/>
        <v>0</v>
      </c>
      <c r="AA313" s="302">
        <f t="shared" si="43"/>
        <v>0</v>
      </c>
      <c r="AB313"/>
      <c r="AE313"/>
      <c r="AF313"/>
      <c r="AG313"/>
      <c r="AH313"/>
      <c r="AI313"/>
      <c r="AJ313"/>
      <c r="AK313"/>
      <c r="AL313"/>
      <c r="AM313"/>
      <c r="AN313"/>
    </row>
    <row r="314" spans="2:40" x14ac:dyDescent="0.2">
      <c r="B314" s="42">
        <v>308</v>
      </c>
      <c r="C314" s="516">
        <f>'ادخال البيانات'!A314</f>
        <v>0</v>
      </c>
      <c r="D314" s="516"/>
      <c r="E314" s="516"/>
      <c r="F314" s="6">
        <f>'ادخال البيانات'!BP314</f>
        <v>0</v>
      </c>
      <c r="G314" s="302">
        <f>'ادخال البيانات'!BS314</f>
        <v>0</v>
      </c>
      <c r="H314" s="437">
        <f>'ادخال البيانات'!W314</f>
        <v>0</v>
      </c>
      <c r="J314" s="3">
        <f t="shared" si="39"/>
        <v>0</v>
      </c>
      <c r="P314">
        <f t="shared" si="37"/>
        <v>0</v>
      </c>
      <c r="Q314" s="386">
        <f t="shared" si="40"/>
        <v>0</v>
      </c>
      <c r="R314">
        <f>RANK(Q314,$Q:$Q)+COUNTIF($Q$7:Q314,Q314)-1</f>
        <v>308</v>
      </c>
      <c r="T314">
        <f t="shared" si="41"/>
        <v>0</v>
      </c>
      <c r="X314" s="42">
        <v>308</v>
      </c>
      <c r="Y314" s="32">
        <f t="shared" si="42"/>
        <v>0</v>
      </c>
      <c r="Z314" s="302">
        <f t="shared" si="38"/>
        <v>0</v>
      </c>
      <c r="AA314" s="302">
        <f t="shared" si="43"/>
        <v>0</v>
      </c>
      <c r="AB314"/>
      <c r="AE314"/>
      <c r="AF314"/>
      <c r="AG314"/>
      <c r="AH314"/>
      <c r="AI314"/>
      <c r="AJ314"/>
      <c r="AK314"/>
      <c r="AL314"/>
      <c r="AM314"/>
      <c r="AN314"/>
    </row>
    <row r="315" spans="2:40" x14ac:dyDescent="0.2">
      <c r="B315" s="42">
        <v>309</v>
      </c>
      <c r="C315" s="516">
        <f>'ادخال البيانات'!A315</f>
        <v>0</v>
      </c>
      <c r="D315" s="516"/>
      <c r="E315" s="516"/>
      <c r="F315" s="6">
        <f>'ادخال البيانات'!BP315</f>
        <v>0</v>
      </c>
      <c r="G315" s="302">
        <f>'ادخال البيانات'!BS315</f>
        <v>0</v>
      </c>
      <c r="H315" s="437">
        <f>'ادخال البيانات'!W315</f>
        <v>0</v>
      </c>
      <c r="J315" s="3">
        <f t="shared" si="39"/>
        <v>0</v>
      </c>
      <c r="P315">
        <f t="shared" si="37"/>
        <v>0</v>
      </c>
      <c r="Q315" s="386">
        <f t="shared" si="40"/>
        <v>0</v>
      </c>
      <c r="R315">
        <f>RANK(Q315,$Q:$Q)+COUNTIF($Q$7:Q315,Q315)-1</f>
        <v>309</v>
      </c>
      <c r="T315">
        <f t="shared" si="41"/>
        <v>0</v>
      </c>
      <c r="X315" s="42">
        <v>309</v>
      </c>
      <c r="Y315" s="32">
        <f t="shared" si="42"/>
        <v>0</v>
      </c>
      <c r="Z315" s="302">
        <f t="shared" si="38"/>
        <v>0</v>
      </c>
      <c r="AA315" s="302">
        <f t="shared" si="43"/>
        <v>0</v>
      </c>
      <c r="AB315"/>
      <c r="AE315"/>
      <c r="AF315"/>
      <c r="AG315"/>
      <c r="AH315"/>
      <c r="AI315"/>
      <c r="AJ315"/>
      <c r="AK315"/>
      <c r="AL315"/>
      <c r="AM315"/>
      <c r="AN315"/>
    </row>
    <row r="316" spans="2:40" x14ac:dyDescent="0.2">
      <c r="B316" s="42">
        <v>310</v>
      </c>
      <c r="C316" s="516">
        <f>'ادخال البيانات'!A316</f>
        <v>0</v>
      </c>
      <c r="D316" s="516"/>
      <c r="E316" s="516"/>
      <c r="F316" s="6">
        <f>'ادخال البيانات'!BP316</f>
        <v>0</v>
      </c>
      <c r="G316" s="302">
        <f>'ادخال البيانات'!BS316</f>
        <v>0</v>
      </c>
      <c r="H316" s="437">
        <f>'ادخال البيانات'!W316</f>
        <v>0</v>
      </c>
      <c r="J316" s="3">
        <f t="shared" si="39"/>
        <v>0</v>
      </c>
      <c r="P316">
        <f t="shared" si="37"/>
        <v>0</v>
      </c>
      <c r="Q316" s="386">
        <f t="shared" si="40"/>
        <v>0</v>
      </c>
      <c r="R316">
        <f>RANK(Q316,$Q:$Q)+COUNTIF($Q$7:Q316,Q316)-1</f>
        <v>310</v>
      </c>
      <c r="T316">
        <f t="shared" si="41"/>
        <v>0</v>
      </c>
      <c r="X316" s="42">
        <v>310</v>
      </c>
      <c r="Y316" s="32">
        <f t="shared" si="42"/>
        <v>0</v>
      </c>
      <c r="Z316" s="302">
        <f t="shared" si="38"/>
        <v>0</v>
      </c>
      <c r="AA316" s="302">
        <f t="shared" si="43"/>
        <v>0</v>
      </c>
      <c r="AB316"/>
      <c r="AE316"/>
      <c r="AF316"/>
      <c r="AG316"/>
      <c r="AH316"/>
      <c r="AI316"/>
      <c r="AJ316"/>
      <c r="AK316"/>
      <c r="AL316"/>
      <c r="AM316"/>
      <c r="AN316"/>
    </row>
    <row r="317" spans="2:40" x14ac:dyDescent="0.2">
      <c r="B317" s="42">
        <v>311</v>
      </c>
      <c r="C317" s="516">
        <f>'ادخال البيانات'!A317</f>
        <v>0</v>
      </c>
      <c r="D317" s="516"/>
      <c r="E317" s="516"/>
      <c r="F317" s="6">
        <f>'ادخال البيانات'!BP317</f>
        <v>0</v>
      </c>
      <c r="G317" s="302">
        <f>'ادخال البيانات'!BS317</f>
        <v>0</v>
      </c>
      <c r="H317" s="437">
        <f>'ادخال البيانات'!W317</f>
        <v>0</v>
      </c>
      <c r="J317" s="3">
        <f t="shared" si="39"/>
        <v>0</v>
      </c>
      <c r="P317">
        <f t="shared" si="37"/>
        <v>0</v>
      </c>
      <c r="Q317" s="386">
        <f t="shared" si="40"/>
        <v>0</v>
      </c>
      <c r="R317">
        <f>RANK(Q317,$Q:$Q)+COUNTIF($Q$7:Q317,Q317)-1</f>
        <v>311</v>
      </c>
      <c r="T317">
        <f t="shared" si="41"/>
        <v>0</v>
      </c>
      <c r="X317" s="42">
        <v>311</v>
      </c>
      <c r="Y317" s="32">
        <f t="shared" si="42"/>
        <v>0</v>
      </c>
      <c r="Z317" s="302">
        <f t="shared" si="38"/>
        <v>0</v>
      </c>
      <c r="AA317" s="302">
        <f t="shared" si="43"/>
        <v>0</v>
      </c>
      <c r="AB317"/>
      <c r="AE317"/>
      <c r="AF317"/>
      <c r="AG317"/>
      <c r="AH317"/>
      <c r="AI317"/>
      <c r="AJ317"/>
      <c r="AK317"/>
      <c r="AL317"/>
      <c r="AM317"/>
      <c r="AN317"/>
    </row>
    <row r="318" spans="2:40" x14ac:dyDescent="0.2">
      <c r="B318" s="42">
        <v>312</v>
      </c>
      <c r="C318" s="516">
        <f>'ادخال البيانات'!A318</f>
        <v>0</v>
      </c>
      <c r="D318" s="516"/>
      <c r="E318" s="516"/>
      <c r="F318" s="6">
        <f>'ادخال البيانات'!BP318</f>
        <v>0</v>
      </c>
      <c r="G318" s="302">
        <f>'ادخال البيانات'!BS318</f>
        <v>0</v>
      </c>
      <c r="H318" s="437">
        <f>'ادخال البيانات'!W318</f>
        <v>0</v>
      </c>
      <c r="J318" s="3">
        <f t="shared" si="39"/>
        <v>0</v>
      </c>
      <c r="P318">
        <f t="shared" si="37"/>
        <v>0</v>
      </c>
      <c r="Q318" s="386">
        <f t="shared" si="40"/>
        <v>0</v>
      </c>
      <c r="R318">
        <f>RANK(Q318,$Q:$Q)+COUNTIF($Q$7:Q318,Q318)-1</f>
        <v>312</v>
      </c>
      <c r="T318">
        <f t="shared" si="41"/>
        <v>0</v>
      </c>
      <c r="X318" s="42">
        <v>312</v>
      </c>
      <c r="Y318" s="32">
        <f t="shared" si="42"/>
        <v>0</v>
      </c>
      <c r="Z318" s="302">
        <f t="shared" si="38"/>
        <v>0</v>
      </c>
      <c r="AA318" s="302">
        <f t="shared" si="43"/>
        <v>0</v>
      </c>
      <c r="AB318"/>
      <c r="AE318"/>
      <c r="AF318"/>
      <c r="AG318"/>
      <c r="AH318"/>
      <c r="AI318"/>
      <c r="AJ318"/>
      <c r="AK318"/>
      <c r="AL318"/>
      <c r="AM318"/>
      <c r="AN318"/>
    </row>
    <row r="319" spans="2:40" x14ac:dyDescent="0.2">
      <c r="B319" s="42">
        <v>313</v>
      </c>
      <c r="C319" s="516">
        <f>'ادخال البيانات'!A319</f>
        <v>0</v>
      </c>
      <c r="D319" s="516"/>
      <c r="E319" s="516"/>
      <c r="F319" s="6">
        <f>'ادخال البيانات'!BP319</f>
        <v>0</v>
      </c>
      <c r="G319" s="302">
        <f>'ادخال البيانات'!BS319</f>
        <v>0</v>
      </c>
      <c r="H319" s="437">
        <f>'ادخال البيانات'!W319</f>
        <v>0</v>
      </c>
      <c r="J319" s="3">
        <f t="shared" si="39"/>
        <v>0</v>
      </c>
      <c r="P319">
        <f t="shared" si="37"/>
        <v>0</v>
      </c>
      <c r="Q319" s="386">
        <f t="shared" si="40"/>
        <v>0</v>
      </c>
      <c r="R319">
        <f>RANK(Q319,$Q:$Q)+COUNTIF($Q$7:Q319,Q319)-1</f>
        <v>313</v>
      </c>
      <c r="T319">
        <f t="shared" si="41"/>
        <v>0</v>
      </c>
      <c r="X319" s="42">
        <v>313</v>
      </c>
      <c r="Y319" s="32">
        <f t="shared" si="42"/>
        <v>0</v>
      </c>
      <c r="Z319" s="302">
        <f t="shared" si="38"/>
        <v>0</v>
      </c>
      <c r="AA319" s="302">
        <f t="shared" si="43"/>
        <v>0</v>
      </c>
      <c r="AB319"/>
      <c r="AE319"/>
      <c r="AF319"/>
      <c r="AG319"/>
      <c r="AH319"/>
      <c r="AI319"/>
      <c r="AJ319"/>
      <c r="AK319"/>
      <c r="AL319"/>
      <c r="AM319"/>
      <c r="AN319"/>
    </row>
    <row r="320" spans="2:40" x14ac:dyDescent="0.2">
      <c r="B320" s="42">
        <v>314</v>
      </c>
      <c r="C320" s="516">
        <f>'ادخال البيانات'!A320</f>
        <v>0</v>
      </c>
      <c r="D320" s="516"/>
      <c r="E320" s="516"/>
      <c r="F320" s="6">
        <f>'ادخال البيانات'!BP320</f>
        <v>0</v>
      </c>
      <c r="G320" s="302">
        <f>'ادخال البيانات'!BS320</f>
        <v>0</v>
      </c>
      <c r="H320" s="437">
        <f>'ادخال البيانات'!W320</f>
        <v>0</v>
      </c>
      <c r="J320" s="3">
        <f t="shared" si="39"/>
        <v>0</v>
      </c>
      <c r="P320">
        <f t="shared" si="37"/>
        <v>0</v>
      </c>
      <c r="Q320" s="386">
        <f t="shared" si="40"/>
        <v>0</v>
      </c>
      <c r="R320">
        <f>RANK(Q320,$Q:$Q)+COUNTIF($Q$7:Q320,Q320)-1</f>
        <v>314</v>
      </c>
      <c r="T320">
        <f t="shared" si="41"/>
        <v>0</v>
      </c>
      <c r="X320" s="42">
        <v>314</v>
      </c>
      <c r="Y320" s="32">
        <f t="shared" si="42"/>
        <v>0</v>
      </c>
      <c r="Z320" s="302">
        <f t="shared" si="38"/>
        <v>0</v>
      </c>
      <c r="AA320" s="302">
        <f t="shared" si="43"/>
        <v>0</v>
      </c>
      <c r="AB320"/>
      <c r="AE320"/>
      <c r="AF320"/>
      <c r="AG320"/>
      <c r="AH320"/>
      <c r="AI320"/>
      <c r="AJ320"/>
      <c r="AK320"/>
      <c r="AL320"/>
      <c r="AM320"/>
      <c r="AN320"/>
    </row>
    <row r="321" spans="2:40" x14ac:dyDescent="0.2">
      <c r="B321" s="42">
        <v>315</v>
      </c>
      <c r="C321" s="516">
        <f>'ادخال البيانات'!A321</f>
        <v>0</v>
      </c>
      <c r="D321" s="516"/>
      <c r="E321" s="516"/>
      <c r="F321" s="6">
        <f>'ادخال البيانات'!BP321</f>
        <v>0</v>
      </c>
      <c r="G321" s="302">
        <f>'ادخال البيانات'!BS321</f>
        <v>0</v>
      </c>
      <c r="H321" s="437">
        <f>'ادخال البيانات'!W321</f>
        <v>0</v>
      </c>
      <c r="J321" s="3">
        <f t="shared" si="39"/>
        <v>0</v>
      </c>
      <c r="P321">
        <f t="shared" si="37"/>
        <v>0</v>
      </c>
      <c r="Q321" s="386">
        <f t="shared" si="40"/>
        <v>0</v>
      </c>
      <c r="R321">
        <f>RANK(Q321,$Q:$Q)+COUNTIF($Q$7:Q321,Q321)-1</f>
        <v>315</v>
      </c>
      <c r="T321">
        <f t="shared" si="41"/>
        <v>0</v>
      </c>
      <c r="X321" s="42">
        <v>315</v>
      </c>
      <c r="Y321" s="32">
        <f t="shared" si="42"/>
        <v>0</v>
      </c>
      <c r="Z321" s="302">
        <f t="shared" si="38"/>
        <v>0</v>
      </c>
      <c r="AA321" s="302">
        <f t="shared" si="43"/>
        <v>0</v>
      </c>
      <c r="AB321"/>
      <c r="AE321"/>
      <c r="AF321"/>
      <c r="AG321"/>
      <c r="AH321"/>
      <c r="AI321"/>
      <c r="AJ321"/>
      <c r="AK321"/>
      <c r="AL321"/>
      <c r="AM321"/>
      <c r="AN321"/>
    </row>
    <row r="322" spans="2:40" x14ac:dyDescent="0.2">
      <c r="B322" s="42">
        <v>316</v>
      </c>
      <c r="C322" s="516">
        <f>'ادخال البيانات'!A322</f>
        <v>0</v>
      </c>
      <c r="D322" s="516"/>
      <c r="E322" s="516"/>
      <c r="F322" s="6">
        <f>'ادخال البيانات'!BP322</f>
        <v>0</v>
      </c>
      <c r="G322" s="302">
        <f>'ادخال البيانات'!BS322</f>
        <v>0</v>
      </c>
      <c r="H322" s="437">
        <f>'ادخال البيانات'!W322</f>
        <v>0</v>
      </c>
      <c r="J322" s="3">
        <f t="shared" si="39"/>
        <v>0</v>
      </c>
      <c r="P322">
        <f t="shared" si="37"/>
        <v>0</v>
      </c>
      <c r="Q322" s="386">
        <f t="shared" si="40"/>
        <v>0</v>
      </c>
      <c r="R322">
        <f>RANK(Q322,$Q:$Q)+COUNTIF($Q$7:Q322,Q322)-1</f>
        <v>316</v>
      </c>
      <c r="T322">
        <f t="shared" si="41"/>
        <v>0</v>
      </c>
      <c r="X322" s="42">
        <v>316</v>
      </c>
      <c r="Y322" s="32">
        <f t="shared" si="42"/>
        <v>0</v>
      </c>
      <c r="Z322" s="302">
        <f t="shared" si="38"/>
        <v>0</v>
      </c>
      <c r="AA322" s="302">
        <f t="shared" si="43"/>
        <v>0</v>
      </c>
      <c r="AB322"/>
      <c r="AE322"/>
      <c r="AF322"/>
      <c r="AG322"/>
      <c r="AH322"/>
      <c r="AI322"/>
      <c r="AJ322"/>
      <c r="AK322"/>
      <c r="AL322"/>
      <c r="AM322"/>
      <c r="AN322"/>
    </row>
    <row r="323" spans="2:40" x14ac:dyDescent="0.2">
      <c r="B323" s="42">
        <v>317</v>
      </c>
      <c r="C323" s="516">
        <f>'ادخال البيانات'!A323</f>
        <v>0</v>
      </c>
      <c r="D323" s="516"/>
      <c r="E323" s="516"/>
      <c r="F323" s="6">
        <f>'ادخال البيانات'!BP323</f>
        <v>0</v>
      </c>
      <c r="G323" s="302">
        <f>'ادخال البيانات'!BS323</f>
        <v>0</v>
      </c>
      <c r="H323" s="437">
        <f>'ادخال البيانات'!W323</f>
        <v>0</v>
      </c>
      <c r="J323" s="3">
        <f t="shared" si="39"/>
        <v>0</v>
      </c>
      <c r="P323">
        <f t="shared" si="37"/>
        <v>0</v>
      </c>
      <c r="Q323" s="386">
        <f t="shared" si="40"/>
        <v>0</v>
      </c>
      <c r="R323">
        <f>RANK(Q323,$Q:$Q)+COUNTIF($Q$7:Q323,Q323)-1</f>
        <v>317</v>
      </c>
      <c r="T323">
        <f t="shared" si="41"/>
        <v>0</v>
      </c>
      <c r="X323" s="42">
        <v>317</v>
      </c>
      <c r="Y323" s="32">
        <f t="shared" si="42"/>
        <v>0</v>
      </c>
      <c r="Z323" s="302">
        <f t="shared" si="38"/>
        <v>0</v>
      </c>
      <c r="AA323" s="302">
        <f t="shared" si="43"/>
        <v>0</v>
      </c>
      <c r="AB323"/>
      <c r="AE323"/>
      <c r="AF323"/>
      <c r="AG323"/>
      <c r="AH323"/>
      <c r="AI323"/>
      <c r="AJ323"/>
      <c r="AK323"/>
      <c r="AL323"/>
      <c r="AM323"/>
      <c r="AN323"/>
    </row>
    <row r="324" spans="2:40" x14ac:dyDescent="0.2">
      <c r="B324" s="42">
        <v>318</v>
      </c>
      <c r="C324" s="516">
        <f>'ادخال البيانات'!A324</f>
        <v>0</v>
      </c>
      <c r="D324" s="516"/>
      <c r="E324" s="516"/>
      <c r="F324" s="6">
        <f>'ادخال البيانات'!BP324</f>
        <v>0</v>
      </c>
      <c r="G324" s="302">
        <f>'ادخال البيانات'!BS324</f>
        <v>0</v>
      </c>
      <c r="H324" s="437">
        <f>'ادخال البيانات'!W324</f>
        <v>0</v>
      </c>
      <c r="J324" s="3">
        <f t="shared" si="39"/>
        <v>0</v>
      </c>
      <c r="P324">
        <f t="shared" si="37"/>
        <v>0</v>
      </c>
      <c r="Q324" s="386">
        <f t="shared" si="40"/>
        <v>0</v>
      </c>
      <c r="R324">
        <f>RANK(Q324,$Q:$Q)+COUNTIF($Q$7:Q324,Q324)-1</f>
        <v>318</v>
      </c>
      <c r="T324">
        <f t="shared" si="41"/>
        <v>0</v>
      </c>
      <c r="X324" s="42">
        <v>318</v>
      </c>
      <c r="Y324" s="32">
        <f t="shared" si="42"/>
        <v>0</v>
      </c>
      <c r="Z324" s="302">
        <f t="shared" si="38"/>
        <v>0</v>
      </c>
      <c r="AA324" s="302">
        <f t="shared" si="43"/>
        <v>0</v>
      </c>
      <c r="AB324"/>
      <c r="AE324"/>
      <c r="AF324"/>
      <c r="AG324"/>
      <c r="AH324"/>
      <c r="AI324"/>
      <c r="AJ324"/>
      <c r="AK324"/>
      <c r="AL324"/>
      <c r="AM324"/>
      <c r="AN324"/>
    </row>
    <row r="325" spans="2:40" x14ac:dyDescent="0.2">
      <c r="B325" s="42">
        <v>319</v>
      </c>
      <c r="C325" s="516">
        <f>'ادخال البيانات'!A325</f>
        <v>0</v>
      </c>
      <c r="D325" s="516"/>
      <c r="E325" s="516"/>
      <c r="F325" s="6">
        <f>'ادخال البيانات'!BP325</f>
        <v>0</v>
      </c>
      <c r="G325" s="302">
        <f>'ادخال البيانات'!BS325</f>
        <v>0</v>
      </c>
      <c r="H325" s="437">
        <f>'ادخال البيانات'!W325</f>
        <v>0</v>
      </c>
      <c r="J325" s="3">
        <f t="shared" si="39"/>
        <v>0</v>
      </c>
      <c r="P325">
        <f t="shared" si="37"/>
        <v>0</v>
      </c>
      <c r="Q325" s="386">
        <f t="shared" si="40"/>
        <v>0</v>
      </c>
      <c r="R325">
        <f>RANK(Q325,$Q:$Q)+COUNTIF($Q$7:Q325,Q325)-1</f>
        <v>319</v>
      </c>
      <c r="T325">
        <f t="shared" si="41"/>
        <v>0</v>
      </c>
      <c r="X325" s="42">
        <v>319</v>
      </c>
      <c r="Y325" s="32">
        <f t="shared" si="42"/>
        <v>0</v>
      </c>
      <c r="Z325" s="302">
        <f t="shared" si="38"/>
        <v>0</v>
      </c>
      <c r="AA325" s="302">
        <f t="shared" si="43"/>
        <v>0</v>
      </c>
      <c r="AB325"/>
      <c r="AE325"/>
      <c r="AF325"/>
      <c r="AG325"/>
      <c r="AH325"/>
      <c r="AI325"/>
      <c r="AJ325"/>
      <c r="AK325"/>
      <c r="AL325"/>
      <c r="AM325"/>
      <c r="AN325"/>
    </row>
    <row r="326" spans="2:40" x14ac:dyDescent="0.2">
      <c r="B326" s="42">
        <v>320</v>
      </c>
      <c r="C326" s="516">
        <f>'ادخال البيانات'!A326</f>
        <v>0</v>
      </c>
      <c r="D326" s="516"/>
      <c r="E326" s="516"/>
      <c r="F326" s="6">
        <f>'ادخال البيانات'!BP326</f>
        <v>0</v>
      </c>
      <c r="G326" s="302">
        <f>'ادخال البيانات'!BS326</f>
        <v>0</v>
      </c>
      <c r="H326" s="437">
        <f>'ادخال البيانات'!W326</f>
        <v>0</v>
      </c>
      <c r="J326" s="3">
        <f t="shared" si="39"/>
        <v>0</v>
      </c>
      <c r="P326">
        <f t="shared" si="37"/>
        <v>0</v>
      </c>
      <c r="Q326" s="386">
        <f t="shared" si="40"/>
        <v>0</v>
      </c>
      <c r="R326">
        <f>RANK(Q326,$Q:$Q)+COUNTIF($Q$7:Q326,Q326)-1</f>
        <v>320</v>
      </c>
      <c r="T326">
        <f t="shared" si="41"/>
        <v>0</v>
      </c>
      <c r="X326" s="42">
        <v>320</v>
      </c>
      <c r="Y326" s="32">
        <f t="shared" si="42"/>
        <v>0</v>
      </c>
      <c r="Z326" s="302">
        <f t="shared" si="38"/>
        <v>0</v>
      </c>
      <c r="AA326" s="302">
        <f t="shared" si="43"/>
        <v>0</v>
      </c>
      <c r="AB326"/>
      <c r="AE326"/>
      <c r="AF326"/>
      <c r="AG326"/>
      <c r="AH326"/>
      <c r="AI326"/>
      <c r="AJ326"/>
      <c r="AK326"/>
      <c r="AL326"/>
      <c r="AM326"/>
      <c r="AN326"/>
    </row>
    <row r="327" spans="2:40" x14ac:dyDescent="0.2">
      <c r="B327" s="42">
        <v>321</v>
      </c>
      <c r="C327" s="516">
        <f>'ادخال البيانات'!A327</f>
        <v>0</v>
      </c>
      <c r="D327" s="516"/>
      <c r="E327" s="516"/>
      <c r="F327" s="6">
        <f>'ادخال البيانات'!BP327</f>
        <v>0</v>
      </c>
      <c r="G327" s="302">
        <f>'ادخال البيانات'!BS327</f>
        <v>0</v>
      </c>
      <c r="H327" s="437">
        <f>'ادخال البيانات'!W327</f>
        <v>0</v>
      </c>
      <c r="J327" s="3">
        <f t="shared" si="39"/>
        <v>0</v>
      </c>
      <c r="P327">
        <f t="shared" ref="P327:P390" si="44">C327</f>
        <v>0</v>
      </c>
      <c r="Q327" s="386">
        <f t="shared" si="40"/>
        <v>0</v>
      </c>
      <c r="R327">
        <f>RANK(Q327,$Q:$Q)+COUNTIF($Q$7:Q327,Q327)-1</f>
        <v>321</v>
      </c>
      <c r="T327">
        <f t="shared" si="41"/>
        <v>0</v>
      </c>
      <c r="X327" s="42">
        <v>321</v>
      </c>
      <c r="Y327" s="32">
        <f t="shared" si="42"/>
        <v>0</v>
      </c>
      <c r="Z327" s="302">
        <f t="shared" ref="Z327:Z390" si="45">INDEX($Q$7:$Q$450,MATCH(X327,$R$7:$R$450,0))</f>
        <v>0</v>
      </c>
      <c r="AA327" s="302">
        <f t="shared" si="43"/>
        <v>0</v>
      </c>
      <c r="AB327"/>
      <c r="AE327"/>
      <c r="AF327"/>
      <c r="AG327"/>
      <c r="AH327"/>
      <c r="AI327"/>
      <c r="AJ327"/>
      <c r="AK327"/>
      <c r="AL327"/>
      <c r="AM327"/>
      <c r="AN327"/>
    </row>
    <row r="328" spans="2:40" x14ac:dyDescent="0.2">
      <c r="B328" s="42">
        <v>322</v>
      </c>
      <c r="C328" s="516">
        <f>'ادخال البيانات'!A328</f>
        <v>0</v>
      </c>
      <c r="D328" s="516"/>
      <c r="E328" s="516"/>
      <c r="F328" s="6">
        <f>'ادخال البيانات'!BP328</f>
        <v>0</v>
      </c>
      <c r="G328" s="302">
        <f>'ادخال البيانات'!BS328</f>
        <v>0</v>
      </c>
      <c r="H328" s="437">
        <f>'ادخال البيانات'!W328</f>
        <v>0</v>
      </c>
      <c r="J328" s="3">
        <f t="shared" ref="J328:J391" si="46">G328</f>
        <v>0</v>
      </c>
      <c r="P328">
        <f t="shared" si="44"/>
        <v>0</v>
      </c>
      <c r="Q328" s="386">
        <f t="shared" ref="Q328:Q391" si="47">G328</f>
        <v>0</v>
      </c>
      <c r="R328">
        <f>RANK(Q328,$Q:$Q)+COUNTIF($Q$7:Q328,Q328)-1</f>
        <v>322</v>
      </c>
      <c r="T328">
        <f t="shared" ref="T328:T391" si="48">H328</f>
        <v>0</v>
      </c>
      <c r="X328" s="42">
        <v>322</v>
      </c>
      <c r="Y328" s="32">
        <f t="shared" ref="Y328:Y391" si="49">INDEX($P$7:$P$450,MATCH(X328,$R$7:$R$450,0))</f>
        <v>0</v>
      </c>
      <c r="Z328" s="302">
        <f t="shared" si="45"/>
        <v>0</v>
      </c>
      <c r="AA328" s="302">
        <f t="shared" ref="AA328:AA391" si="50">INDEX($T$7:$T$450,MATCH(Y328,$P$7:$P$450,0))</f>
        <v>0</v>
      </c>
      <c r="AB328"/>
      <c r="AE328"/>
      <c r="AF328"/>
      <c r="AG328"/>
      <c r="AH328"/>
      <c r="AI328"/>
      <c r="AJ328"/>
      <c r="AK328"/>
      <c r="AL328"/>
      <c r="AM328"/>
      <c r="AN328"/>
    </row>
    <row r="329" spans="2:40" x14ac:dyDescent="0.2">
      <c r="B329" s="42">
        <v>323</v>
      </c>
      <c r="C329" s="516">
        <f>'ادخال البيانات'!A329</f>
        <v>0</v>
      </c>
      <c r="D329" s="516"/>
      <c r="E329" s="516"/>
      <c r="F329" s="6">
        <f>'ادخال البيانات'!BP329</f>
        <v>0</v>
      </c>
      <c r="G329" s="302">
        <f>'ادخال البيانات'!BS329</f>
        <v>0</v>
      </c>
      <c r="H329" s="437">
        <f>'ادخال البيانات'!W329</f>
        <v>0</v>
      </c>
      <c r="J329" s="3">
        <f t="shared" si="46"/>
        <v>0</v>
      </c>
      <c r="P329">
        <f t="shared" si="44"/>
        <v>0</v>
      </c>
      <c r="Q329" s="386">
        <f t="shared" si="47"/>
        <v>0</v>
      </c>
      <c r="R329">
        <f>RANK(Q329,$Q:$Q)+COUNTIF($Q$7:Q329,Q329)-1</f>
        <v>323</v>
      </c>
      <c r="T329">
        <f t="shared" si="48"/>
        <v>0</v>
      </c>
      <c r="X329" s="42">
        <v>323</v>
      </c>
      <c r="Y329" s="32">
        <f t="shared" si="49"/>
        <v>0</v>
      </c>
      <c r="Z329" s="302">
        <f t="shared" si="45"/>
        <v>0</v>
      </c>
      <c r="AA329" s="302">
        <f t="shared" si="50"/>
        <v>0</v>
      </c>
      <c r="AB329"/>
      <c r="AE329"/>
      <c r="AF329"/>
      <c r="AG329"/>
      <c r="AH329"/>
      <c r="AI329"/>
      <c r="AJ329"/>
      <c r="AK329"/>
      <c r="AL329"/>
      <c r="AM329"/>
      <c r="AN329"/>
    </row>
    <row r="330" spans="2:40" x14ac:dyDescent="0.2">
      <c r="B330" s="42">
        <v>324</v>
      </c>
      <c r="C330" s="516">
        <f>'ادخال البيانات'!A330</f>
        <v>0</v>
      </c>
      <c r="D330" s="516"/>
      <c r="E330" s="516"/>
      <c r="F330" s="6">
        <f>'ادخال البيانات'!BP330</f>
        <v>0</v>
      </c>
      <c r="G330" s="302">
        <f>'ادخال البيانات'!BS330</f>
        <v>0</v>
      </c>
      <c r="H330" s="437">
        <f>'ادخال البيانات'!W330</f>
        <v>0</v>
      </c>
      <c r="J330" s="3">
        <f t="shared" si="46"/>
        <v>0</v>
      </c>
      <c r="P330">
        <f t="shared" si="44"/>
        <v>0</v>
      </c>
      <c r="Q330" s="386">
        <f t="shared" si="47"/>
        <v>0</v>
      </c>
      <c r="R330">
        <f>RANK(Q330,$Q:$Q)+COUNTIF($Q$7:Q330,Q330)-1</f>
        <v>324</v>
      </c>
      <c r="T330">
        <f t="shared" si="48"/>
        <v>0</v>
      </c>
      <c r="X330" s="42">
        <v>324</v>
      </c>
      <c r="Y330" s="32">
        <f t="shared" si="49"/>
        <v>0</v>
      </c>
      <c r="Z330" s="302">
        <f t="shared" si="45"/>
        <v>0</v>
      </c>
      <c r="AA330" s="302">
        <f t="shared" si="50"/>
        <v>0</v>
      </c>
      <c r="AB330"/>
      <c r="AE330"/>
      <c r="AF330"/>
      <c r="AG330"/>
      <c r="AH330"/>
      <c r="AI330"/>
      <c r="AJ330"/>
      <c r="AK330"/>
      <c r="AL330"/>
      <c r="AM330"/>
      <c r="AN330"/>
    </row>
    <row r="331" spans="2:40" x14ac:dyDescent="0.2">
      <c r="B331" s="42">
        <v>325</v>
      </c>
      <c r="C331" s="516">
        <f>'ادخال البيانات'!A331</f>
        <v>0</v>
      </c>
      <c r="D331" s="516"/>
      <c r="E331" s="516"/>
      <c r="F331" s="6">
        <f>'ادخال البيانات'!BP331</f>
        <v>0</v>
      </c>
      <c r="G331" s="302">
        <f>'ادخال البيانات'!BS331</f>
        <v>0</v>
      </c>
      <c r="H331" s="437">
        <f>'ادخال البيانات'!W331</f>
        <v>0</v>
      </c>
      <c r="J331" s="3">
        <f t="shared" si="46"/>
        <v>0</v>
      </c>
      <c r="P331">
        <f t="shared" si="44"/>
        <v>0</v>
      </c>
      <c r="Q331" s="386">
        <f t="shared" si="47"/>
        <v>0</v>
      </c>
      <c r="R331">
        <f>RANK(Q331,$Q:$Q)+COUNTIF($Q$7:Q331,Q331)-1</f>
        <v>325</v>
      </c>
      <c r="T331">
        <f t="shared" si="48"/>
        <v>0</v>
      </c>
      <c r="X331" s="42">
        <v>325</v>
      </c>
      <c r="Y331" s="32">
        <f t="shared" si="49"/>
        <v>0</v>
      </c>
      <c r="Z331" s="302">
        <f t="shared" si="45"/>
        <v>0</v>
      </c>
      <c r="AA331" s="302">
        <f t="shared" si="50"/>
        <v>0</v>
      </c>
      <c r="AB331"/>
      <c r="AE331"/>
      <c r="AF331"/>
      <c r="AG331"/>
      <c r="AH331"/>
      <c r="AI331"/>
      <c r="AJ331"/>
      <c r="AK331"/>
      <c r="AL331"/>
      <c r="AM331"/>
      <c r="AN331"/>
    </row>
    <row r="332" spans="2:40" x14ac:dyDescent="0.2">
      <c r="B332" s="42">
        <v>326</v>
      </c>
      <c r="C332" s="516">
        <f>'ادخال البيانات'!A332</f>
        <v>0</v>
      </c>
      <c r="D332" s="516"/>
      <c r="E332" s="516"/>
      <c r="F332" s="6">
        <f>'ادخال البيانات'!BP332</f>
        <v>0</v>
      </c>
      <c r="G332" s="302">
        <f>'ادخال البيانات'!BS332</f>
        <v>0</v>
      </c>
      <c r="H332" s="437">
        <f>'ادخال البيانات'!W332</f>
        <v>0</v>
      </c>
      <c r="J332" s="3">
        <f t="shared" si="46"/>
        <v>0</v>
      </c>
      <c r="P332">
        <f t="shared" si="44"/>
        <v>0</v>
      </c>
      <c r="Q332" s="386">
        <f t="shared" si="47"/>
        <v>0</v>
      </c>
      <c r="R332">
        <f>RANK(Q332,$Q:$Q)+COUNTIF($Q$7:Q332,Q332)-1</f>
        <v>326</v>
      </c>
      <c r="T332">
        <f t="shared" si="48"/>
        <v>0</v>
      </c>
      <c r="X332" s="42">
        <v>326</v>
      </c>
      <c r="Y332" s="32">
        <f t="shared" si="49"/>
        <v>0</v>
      </c>
      <c r="Z332" s="302">
        <f t="shared" si="45"/>
        <v>0</v>
      </c>
      <c r="AA332" s="302">
        <f t="shared" si="50"/>
        <v>0</v>
      </c>
      <c r="AB332"/>
      <c r="AE332"/>
      <c r="AF332"/>
      <c r="AG332"/>
      <c r="AH332"/>
      <c r="AI332"/>
      <c r="AJ332"/>
      <c r="AK332"/>
      <c r="AL332"/>
      <c r="AM332"/>
      <c r="AN332"/>
    </row>
    <row r="333" spans="2:40" x14ac:dyDescent="0.2">
      <c r="B333" s="42">
        <v>327</v>
      </c>
      <c r="C333" s="516">
        <f>'ادخال البيانات'!A333</f>
        <v>0</v>
      </c>
      <c r="D333" s="516"/>
      <c r="E333" s="516"/>
      <c r="F333" s="6">
        <f>'ادخال البيانات'!BP333</f>
        <v>0</v>
      </c>
      <c r="G333" s="302">
        <f>'ادخال البيانات'!BS333</f>
        <v>0</v>
      </c>
      <c r="H333" s="437">
        <f>'ادخال البيانات'!W333</f>
        <v>0</v>
      </c>
      <c r="J333" s="3">
        <f t="shared" si="46"/>
        <v>0</v>
      </c>
      <c r="P333">
        <f t="shared" si="44"/>
        <v>0</v>
      </c>
      <c r="Q333" s="386">
        <f t="shared" si="47"/>
        <v>0</v>
      </c>
      <c r="R333">
        <f>RANK(Q333,$Q:$Q)+COUNTIF($Q$7:Q333,Q333)-1</f>
        <v>327</v>
      </c>
      <c r="T333">
        <f t="shared" si="48"/>
        <v>0</v>
      </c>
      <c r="X333" s="42">
        <v>327</v>
      </c>
      <c r="Y333" s="32">
        <f t="shared" si="49"/>
        <v>0</v>
      </c>
      <c r="Z333" s="302">
        <f t="shared" si="45"/>
        <v>0</v>
      </c>
      <c r="AA333" s="302">
        <f t="shared" si="50"/>
        <v>0</v>
      </c>
      <c r="AB333"/>
      <c r="AE333"/>
      <c r="AF333"/>
      <c r="AG333"/>
      <c r="AH333"/>
      <c r="AI333"/>
      <c r="AJ333"/>
      <c r="AK333"/>
      <c r="AL333"/>
      <c r="AM333"/>
      <c r="AN333"/>
    </row>
    <row r="334" spans="2:40" x14ac:dyDescent="0.2">
      <c r="B334" s="42">
        <v>328</v>
      </c>
      <c r="C334" s="516">
        <f>'ادخال البيانات'!A334</f>
        <v>0</v>
      </c>
      <c r="D334" s="516"/>
      <c r="E334" s="516"/>
      <c r="F334" s="6">
        <f>'ادخال البيانات'!BP334</f>
        <v>0</v>
      </c>
      <c r="G334" s="302">
        <f>'ادخال البيانات'!BS334</f>
        <v>0</v>
      </c>
      <c r="H334" s="437">
        <f>'ادخال البيانات'!W334</f>
        <v>0</v>
      </c>
      <c r="J334" s="3">
        <f t="shared" si="46"/>
        <v>0</v>
      </c>
      <c r="P334">
        <f t="shared" si="44"/>
        <v>0</v>
      </c>
      <c r="Q334" s="386">
        <f t="shared" si="47"/>
        <v>0</v>
      </c>
      <c r="R334">
        <f>RANK(Q334,$Q:$Q)+COUNTIF($Q$7:Q334,Q334)-1</f>
        <v>328</v>
      </c>
      <c r="T334">
        <f t="shared" si="48"/>
        <v>0</v>
      </c>
      <c r="X334" s="42">
        <v>328</v>
      </c>
      <c r="Y334" s="32">
        <f t="shared" si="49"/>
        <v>0</v>
      </c>
      <c r="Z334" s="302">
        <f t="shared" si="45"/>
        <v>0</v>
      </c>
      <c r="AA334" s="302">
        <f t="shared" si="50"/>
        <v>0</v>
      </c>
      <c r="AB334"/>
      <c r="AE334"/>
      <c r="AF334"/>
      <c r="AG334"/>
      <c r="AH334"/>
      <c r="AI334"/>
      <c r="AJ334"/>
      <c r="AK334"/>
      <c r="AL334"/>
      <c r="AM334"/>
      <c r="AN334"/>
    </row>
    <row r="335" spans="2:40" x14ac:dyDescent="0.2">
      <c r="B335" s="42">
        <v>329</v>
      </c>
      <c r="C335" s="516">
        <f>'ادخال البيانات'!A335</f>
        <v>0</v>
      </c>
      <c r="D335" s="516"/>
      <c r="E335" s="516"/>
      <c r="F335" s="6">
        <f>'ادخال البيانات'!BP335</f>
        <v>0</v>
      </c>
      <c r="G335" s="302">
        <f>'ادخال البيانات'!BS335</f>
        <v>0</v>
      </c>
      <c r="H335" s="437">
        <f>'ادخال البيانات'!W335</f>
        <v>0</v>
      </c>
      <c r="J335" s="3">
        <f t="shared" si="46"/>
        <v>0</v>
      </c>
      <c r="P335">
        <f t="shared" si="44"/>
        <v>0</v>
      </c>
      <c r="Q335" s="386">
        <f t="shared" si="47"/>
        <v>0</v>
      </c>
      <c r="R335">
        <f>RANK(Q335,$Q:$Q)+COUNTIF($Q$7:Q335,Q335)-1</f>
        <v>329</v>
      </c>
      <c r="T335">
        <f t="shared" si="48"/>
        <v>0</v>
      </c>
      <c r="X335" s="42">
        <v>329</v>
      </c>
      <c r="Y335" s="32">
        <f t="shared" si="49"/>
        <v>0</v>
      </c>
      <c r="Z335" s="302">
        <f t="shared" si="45"/>
        <v>0</v>
      </c>
      <c r="AA335" s="302">
        <f t="shared" si="50"/>
        <v>0</v>
      </c>
      <c r="AB335"/>
      <c r="AE335"/>
      <c r="AF335"/>
      <c r="AG335"/>
      <c r="AH335"/>
      <c r="AI335"/>
      <c r="AJ335"/>
      <c r="AK335"/>
      <c r="AL335"/>
      <c r="AM335"/>
      <c r="AN335"/>
    </row>
    <row r="336" spans="2:40" x14ac:dyDescent="0.2">
      <c r="B336" s="42">
        <v>330</v>
      </c>
      <c r="C336" s="516">
        <f>'ادخال البيانات'!A336</f>
        <v>0</v>
      </c>
      <c r="D336" s="516"/>
      <c r="E336" s="516"/>
      <c r="F336" s="6">
        <f>'ادخال البيانات'!BP336</f>
        <v>0</v>
      </c>
      <c r="G336" s="302">
        <f>'ادخال البيانات'!BS336</f>
        <v>0</v>
      </c>
      <c r="H336" s="437">
        <f>'ادخال البيانات'!W336</f>
        <v>0</v>
      </c>
      <c r="J336" s="3">
        <f t="shared" si="46"/>
        <v>0</v>
      </c>
      <c r="P336">
        <f t="shared" si="44"/>
        <v>0</v>
      </c>
      <c r="Q336" s="386">
        <f t="shared" si="47"/>
        <v>0</v>
      </c>
      <c r="R336">
        <f>RANK(Q336,$Q:$Q)+COUNTIF($Q$7:Q336,Q336)-1</f>
        <v>330</v>
      </c>
      <c r="T336">
        <f t="shared" si="48"/>
        <v>0</v>
      </c>
      <c r="X336" s="42">
        <v>330</v>
      </c>
      <c r="Y336" s="32">
        <f t="shared" si="49"/>
        <v>0</v>
      </c>
      <c r="Z336" s="302">
        <f t="shared" si="45"/>
        <v>0</v>
      </c>
      <c r="AA336" s="302">
        <f t="shared" si="50"/>
        <v>0</v>
      </c>
      <c r="AB336"/>
      <c r="AE336"/>
      <c r="AF336"/>
      <c r="AG336"/>
      <c r="AH336"/>
      <c r="AI336"/>
      <c r="AJ336"/>
      <c r="AK336"/>
      <c r="AL336"/>
      <c r="AM336"/>
      <c r="AN336"/>
    </row>
    <row r="337" spans="2:40" x14ac:dyDescent="0.2">
      <c r="B337" s="42">
        <v>331</v>
      </c>
      <c r="C337" s="516">
        <f>'ادخال البيانات'!A337</f>
        <v>0</v>
      </c>
      <c r="D337" s="516"/>
      <c r="E337" s="516"/>
      <c r="F337" s="6">
        <f>'ادخال البيانات'!BP337</f>
        <v>0</v>
      </c>
      <c r="G337" s="302">
        <f>'ادخال البيانات'!BS337</f>
        <v>0</v>
      </c>
      <c r="H337" s="437">
        <f>'ادخال البيانات'!W337</f>
        <v>0</v>
      </c>
      <c r="J337" s="3">
        <f t="shared" si="46"/>
        <v>0</v>
      </c>
      <c r="P337">
        <f t="shared" si="44"/>
        <v>0</v>
      </c>
      <c r="Q337" s="386">
        <f t="shared" si="47"/>
        <v>0</v>
      </c>
      <c r="R337">
        <f>RANK(Q337,$Q:$Q)+COUNTIF($Q$7:Q337,Q337)-1</f>
        <v>331</v>
      </c>
      <c r="T337">
        <f t="shared" si="48"/>
        <v>0</v>
      </c>
      <c r="X337" s="42">
        <v>331</v>
      </c>
      <c r="Y337" s="32">
        <f t="shared" si="49"/>
        <v>0</v>
      </c>
      <c r="Z337" s="302">
        <f t="shared" si="45"/>
        <v>0</v>
      </c>
      <c r="AA337" s="302">
        <f t="shared" si="50"/>
        <v>0</v>
      </c>
      <c r="AB337"/>
      <c r="AE337"/>
      <c r="AF337"/>
      <c r="AG337"/>
      <c r="AH337"/>
      <c r="AI337"/>
      <c r="AJ337"/>
      <c r="AK337"/>
      <c r="AL337"/>
      <c r="AM337"/>
      <c r="AN337"/>
    </row>
    <row r="338" spans="2:40" x14ac:dyDescent="0.2">
      <c r="B338" s="42">
        <v>332</v>
      </c>
      <c r="C338" s="516">
        <f>'ادخال البيانات'!A338</f>
        <v>0</v>
      </c>
      <c r="D338" s="516"/>
      <c r="E338" s="516"/>
      <c r="F338" s="6">
        <f>'ادخال البيانات'!BP338</f>
        <v>0</v>
      </c>
      <c r="G338" s="302">
        <f>'ادخال البيانات'!BS338</f>
        <v>0</v>
      </c>
      <c r="H338" s="437">
        <f>'ادخال البيانات'!W338</f>
        <v>0</v>
      </c>
      <c r="J338" s="3">
        <f t="shared" si="46"/>
        <v>0</v>
      </c>
      <c r="P338">
        <f t="shared" si="44"/>
        <v>0</v>
      </c>
      <c r="Q338" s="386">
        <f t="shared" si="47"/>
        <v>0</v>
      </c>
      <c r="R338">
        <f>RANK(Q338,$Q:$Q)+COUNTIF($Q$7:Q338,Q338)-1</f>
        <v>332</v>
      </c>
      <c r="T338">
        <f t="shared" si="48"/>
        <v>0</v>
      </c>
      <c r="X338" s="42">
        <v>332</v>
      </c>
      <c r="Y338" s="32">
        <f t="shared" si="49"/>
        <v>0</v>
      </c>
      <c r="Z338" s="302">
        <f t="shared" si="45"/>
        <v>0</v>
      </c>
      <c r="AA338" s="302">
        <f t="shared" si="50"/>
        <v>0</v>
      </c>
      <c r="AB338"/>
      <c r="AE338"/>
      <c r="AF338"/>
      <c r="AG338"/>
      <c r="AH338"/>
      <c r="AI338"/>
      <c r="AJ338"/>
      <c r="AK338"/>
      <c r="AL338"/>
      <c r="AM338"/>
      <c r="AN338"/>
    </row>
    <row r="339" spans="2:40" x14ac:dyDescent="0.2">
      <c r="B339" s="42">
        <v>333</v>
      </c>
      <c r="C339" s="516">
        <f>'ادخال البيانات'!A339</f>
        <v>0</v>
      </c>
      <c r="D339" s="516"/>
      <c r="E339" s="516"/>
      <c r="F339" s="6">
        <f>'ادخال البيانات'!BP339</f>
        <v>0</v>
      </c>
      <c r="G339" s="302">
        <f>'ادخال البيانات'!BS339</f>
        <v>0</v>
      </c>
      <c r="H339" s="437">
        <f>'ادخال البيانات'!W339</f>
        <v>0</v>
      </c>
      <c r="J339" s="3">
        <f t="shared" si="46"/>
        <v>0</v>
      </c>
      <c r="P339">
        <f t="shared" si="44"/>
        <v>0</v>
      </c>
      <c r="Q339" s="386">
        <f t="shared" si="47"/>
        <v>0</v>
      </c>
      <c r="R339">
        <f>RANK(Q339,$Q:$Q)+COUNTIF($Q$7:Q339,Q339)-1</f>
        <v>333</v>
      </c>
      <c r="T339">
        <f t="shared" si="48"/>
        <v>0</v>
      </c>
      <c r="X339" s="42">
        <v>333</v>
      </c>
      <c r="Y339" s="32">
        <f t="shared" si="49"/>
        <v>0</v>
      </c>
      <c r="Z339" s="302">
        <f t="shared" si="45"/>
        <v>0</v>
      </c>
      <c r="AA339" s="302">
        <f t="shared" si="50"/>
        <v>0</v>
      </c>
      <c r="AB339"/>
      <c r="AE339"/>
      <c r="AF339"/>
      <c r="AG339"/>
      <c r="AH339"/>
      <c r="AI339"/>
      <c r="AJ339"/>
      <c r="AK339"/>
      <c r="AL339"/>
      <c r="AM339"/>
      <c r="AN339"/>
    </row>
    <row r="340" spans="2:40" x14ac:dyDescent="0.2">
      <c r="B340" s="42">
        <v>334</v>
      </c>
      <c r="C340" s="516">
        <f>'ادخال البيانات'!A340</f>
        <v>0</v>
      </c>
      <c r="D340" s="516"/>
      <c r="E340" s="516"/>
      <c r="F340" s="6">
        <f>'ادخال البيانات'!BP340</f>
        <v>0</v>
      </c>
      <c r="G340" s="302">
        <f>'ادخال البيانات'!BS340</f>
        <v>0</v>
      </c>
      <c r="H340" s="437">
        <f>'ادخال البيانات'!W340</f>
        <v>0</v>
      </c>
      <c r="J340" s="3">
        <f t="shared" si="46"/>
        <v>0</v>
      </c>
      <c r="P340">
        <f t="shared" si="44"/>
        <v>0</v>
      </c>
      <c r="Q340" s="386">
        <f t="shared" si="47"/>
        <v>0</v>
      </c>
      <c r="R340">
        <f>RANK(Q340,$Q:$Q)+COUNTIF($Q$7:Q340,Q340)-1</f>
        <v>334</v>
      </c>
      <c r="T340">
        <f t="shared" si="48"/>
        <v>0</v>
      </c>
      <c r="X340" s="42">
        <v>334</v>
      </c>
      <c r="Y340" s="32">
        <f t="shared" si="49"/>
        <v>0</v>
      </c>
      <c r="Z340" s="302">
        <f t="shared" si="45"/>
        <v>0</v>
      </c>
      <c r="AA340" s="302">
        <f t="shared" si="50"/>
        <v>0</v>
      </c>
      <c r="AB340"/>
      <c r="AE340"/>
      <c r="AF340"/>
      <c r="AG340"/>
      <c r="AH340"/>
      <c r="AI340"/>
      <c r="AJ340"/>
      <c r="AK340"/>
      <c r="AL340"/>
      <c r="AM340"/>
      <c r="AN340"/>
    </row>
    <row r="341" spans="2:40" x14ac:dyDescent="0.2">
      <c r="B341" s="42">
        <v>335</v>
      </c>
      <c r="C341" s="516">
        <f>'ادخال البيانات'!A341</f>
        <v>0</v>
      </c>
      <c r="D341" s="516"/>
      <c r="E341" s="516"/>
      <c r="F341" s="6">
        <f>'ادخال البيانات'!BP341</f>
        <v>0</v>
      </c>
      <c r="G341" s="302">
        <f>'ادخال البيانات'!BS341</f>
        <v>0</v>
      </c>
      <c r="H341" s="437">
        <f>'ادخال البيانات'!W341</f>
        <v>0</v>
      </c>
      <c r="J341" s="3">
        <f t="shared" si="46"/>
        <v>0</v>
      </c>
      <c r="P341">
        <f t="shared" si="44"/>
        <v>0</v>
      </c>
      <c r="Q341" s="386">
        <f t="shared" si="47"/>
        <v>0</v>
      </c>
      <c r="R341">
        <f>RANK(Q341,$Q:$Q)+COUNTIF($Q$7:Q341,Q341)-1</f>
        <v>335</v>
      </c>
      <c r="T341">
        <f t="shared" si="48"/>
        <v>0</v>
      </c>
      <c r="X341" s="42">
        <v>335</v>
      </c>
      <c r="Y341" s="32">
        <f t="shared" si="49"/>
        <v>0</v>
      </c>
      <c r="Z341" s="302">
        <f t="shared" si="45"/>
        <v>0</v>
      </c>
      <c r="AA341" s="302">
        <f t="shared" si="50"/>
        <v>0</v>
      </c>
      <c r="AB341"/>
      <c r="AE341"/>
      <c r="AF341"/>
      <c r="AG341"/>
      <c r="AH341"/>
      <c r="AI341"/>
      <c r="AJ341"/>
      <c r="AK341"/>
      <c r="AL341"/>
      <c r="AM341"/>
      <c r="AN341"/>
    </row>
    <row r="342" spans="2:40" x14ac:dyDescent="0.2">
      <c r="B342" s="42">
        <v>336</v>
      </c>
      <c r="C342" s="516">
        <f>'ادخال البيانات'!A342</f>
        <v>0</v>
      </c>
      <c r="D342" s="516"/>
      <c r="E342" s="516"/>
      <c r="F342" s="6">
        <f>'ادخال البيانات'!BP342</f>
        <v>0</v>
      </c>
      <c r="G342" s="302">
        <f>'ادخال البيانات'!BS342</f>
        <v>0</v>
      </c>
      <c r="H342" s="437">
        <f>'ادخال البيانات'!W342</f>
        <v>0</v>
      </c>
      <c r="J342" s="3">
        <f t="shared" si="46"/>
        <v>0</v>
      </c>
      <c r="P342">
        <f t="shared" si="44"/>
        <v>0</v>
      </c>
      <c r="Q342" s="386">
        <f t="shared" si="47"/>
        <v>0</v>
      </c>
      <c r="R342">
        <f>RANK(Q342,$Q:$Q)+COUNTIF($Q$7:Q342,Q342)-1</f>
        <v>336</v>
      </c>
      <c r="T342">
        <f t="shared" si="48"/>
        <v>0</v>
      </c>
      <c r="X342" s="42">
        <v>336</v>
      </c>
      <c r="Y342" s="32">
        <f t="shared" si="49"/>
        <v>0</v>
      </c>
      <c r="Z342" s="302">
        <f t="shared" si="45"/>
        <v>0</v>
      </c>
      <c r="AA342" s="302">
        <f t="shared" si="50"/>
        <v>0</v>
      </c>
      <c r="AB342"/>
      <c r="AE342"/>
      <c r="AF342"/>
      <c r="AG342"/>
      <c r="AH342"/>
      <c r="AI342"/>
      <c r="AJ342"/>
      <c r="AK342"/>
      <c r="AL342"/>
      <c r="AM342"/>
      <c r="AN342"/>
    </row>
    <row r="343" spans="2:40" x14ac:dyDescent="0.2">
      <c r="B343" s="42">
        <v>337</v>
      </c>
      <c r="C343" s="516">
        <f>'ادخال البيانات'!A343</f>
        <v>0</v>
      </c>
      <c r="D343" s="516"/>
      <c r="E343" s="516"/>
      <c r="F343" s="6">
        <f>'ادخال البيانات'!BP343</f>
        <v>0</v>
      </c>
      <c r="G343" s="302">
        <f>'ادخال البيانات'!BS343</f>
        <v>0</v>
      </c>
      <c r="H343" s="437">
        <f>'ادخال البيانات'!W343</f>
        <v>0</v>
      </c>
      <c r="J343" s="3">
        <f t="shared" si="46"/>
        <v>0</v>
      </c>
      <c r="P343">
        <f t="shared" si="44"/>
        <v>0</v>
      </c>
      <c r="Q343" s="386">
        <f t="shared" si="47"/>
        <v>0</v>
      </c>
      <c r="R343">
        <f>RANK(Q343,$Q:$Q)+COUNTIF($Q$7:Q343,Q343)-1</f>
        <v>337</v>
      </c>
      <c r="T343">
        <f t="shared" si="48"/>
        <v>0</v>
      </c>
      <c r="X343" s="42">
        <v>337</v>
      </c>
      <c r="Y343" s="32">
        <f t="shared" si="49"/>
        <v>0</v>
      </c>
      <c r="Z343" s="302">
        <f t="shared" si="45"/>
        <v>0</v>
      </c>
      <c r="AA343" s="302">
        <f t="shared" si="50"/>
        <v>0</v>
      </c>
      <c r="AB343"/>
      <c r="AE343"/>
      <c r="AF343"/>
      <c r="AG343"/>
      <c r="AH343"/>
      <c r="AI343"/>
      <c r="AJ343"/>
      <c r="AK343"/>
      <c r="AL343"/>
      <c r="AM343"/>
      <c r="AN343"/>
    </row>
    <row r="344" spans="2:40" x14ac:dyDescent="0.2">
      <c r="B344" s="42">
        <v>338</v>
      </c>
      <c r="C344" s="516">
        <f>'ادخال البيانات'!A344</f>
        <v>0</v>
      </c>
      <c r="D344" s="516"/>
      <c r="E344" s="516"/>
      <c r="F344" s="6">
        <f>'ادخال البيانات'!BP344</f>
        <v>0</v>
      </c>
      <c r="G344" s="302">
        <f>'ادخال البيانات'!BS344</f>
        <v>0</v>
      </c>
      <c r="H344" s="437">
        <f>'ادخال البيانات'!W344</f>
        <v>0</v>
      </c>
      <c r="J344" s="3">
        <f t="shared" si="46"/>
        <v>0</v>
      </c>
      <c r="P344">
        <f t="shared" si="44"/>
        <v>0</v>
      </c>
      <c r="Q344" s="386">
        <f t="shared" si="47"/>
        <v>0</v>
      </c>
      <c r="R344">
        <f>RANK(Q344,$Q:$Q)+COUNTIF($Q$7:Q344,Q344)-1</f>
        <v>338</v>
      </c>
      <c r="T344">
        <f t="shared" si="48"/>
        <v>0</v>
      </c>
      <c r="X344" s="42">
        <v>338</v>
      </c>
      <c r="Y344" s="32">
        <f t="shared" si="49"/>
        <v>0</v>
      </c>
      <c r="Z344" s="302">
        <f t="shared" si="45"/>
        <v>0</v>
      </c>
      <c r="AA344" s="302">
        <f t="shared" si="50"/>
        <v>0</v>
      </c>
      <c r="AB344"/>
      <c r="AE344"/>
      <c r="AF344"/>
      <c r="AG344"/>
      <c r="AH344"/>
      <c r="AI344"/>
      <c r="AJ344"/>
      <c r="AK344"/>
      <c r="AL344"/>
      <c r="AM344"/>
      <c r="AN344"/>
    </row>
    <row r="345" spans="2:40" x14ac:dyDescent="0.2">
      <c r="B345" s="42">
        <v>339</v>
      </c>
      <c r="C345" s="516">
        <f>'ادخال البيانات'!A345</f>
        <v>0</v>
      </c>
      <c r="D345" s="516"/>
      <c r="E345" s="516"/>
      <c r="F345" s="6">
        <f>'ادخال البيانات'!BP345</f>
        <v>0</v>
      </c>
      <c r="G345" s="302">
        <f>'ادخال البيانات'!BS345</f>
        <v>0</v>
      </c>
      <c r="H345" s="437">
        <f>'ادخال البيانات'!W345</f>
        <v>0</v>
      </c>
      <c r="J345" s="3">
        <f t="shared" si="46"/>
        <v>0</v>
      </c>
      <c r="P345">
        <f t="shared" si="44"/>
        <v>0</v>
      </c>
      <c r="Q345" s="386">
        <f t="shared" si="47"/>
        <v>0</v>
      </c>
      <c r="R345">
        <f>RANK(Q345,$Q:$Q)+COUNTIF($Q$7:Q345,Q345)-1</f>
        <v>339</v>
      </c>
      <c r="T345">
        <f t="shared" si="48"/>
        <v>0</v>
      </c>
      <c r="X345" s="42">
        <v>339</v>
      </c>
      <c r="Y345" s="32">
        <f t="shared" si="49"/>
        <v>0</v>
      </c>
      <c r="Z345" s="302">
        <f t="shared" si="45"/>
        <v>0</v>
      </c>
      <c r="AA345" s="302">
        <f t="shared" si="50"/>
        <v>0</v>
      </c>
      <c r="AB345"/>
      <c r="AE345"/>
      <c r="AF345"/>
      <c r="AG345"/>
      <c r="AH345"/>
      <c r="AI345"/>
      <c r="AJ345"/>
      <c r="AK345"/>
      <c r="AL345"/>
      <c r="AM345"/>
      <c r="AN345"/>
    </row>
    <row r="346" spans="2:40" x14ac:dyDescent="0.2">
      <c r="B346" s="42">
        <v>340</v>
      </c>
      <c r="C346" s="516">
        <f>'ادخال البيانات'!A346</f>
        <v>0</v>
      </c>
      <c r="D346" s="516"/>
      <c r="E346" s="516"/>
      <c r="F346" s="6">
        <f>'ادخال البيانات'!BP346</f>
        <v>0</v>
      </c>
      <c r="G346" s="302">
        <f>'ادخال البيانات'!BS346</f>
        <v>0</v>
      </c>
      <c r="H346" s="437">
        <f>'ادخال البيانات'!W346</f>
        <v>0</v>
      </c>
      <c r="J346" s="3">
        <f t="shared" si="46"/>
        <v>0</v>
      </c>
      <c r="P346">
        <f t="shared" si="44"/>
        <v>0</v>
      </c>
      <c r="Q346" s="386">
        <f t="shared" si="47"/>
        <v>0</v>
      </c>
      <c r="R346">
        <f>RANK(Q346,$Q:$Q)+COUNTIF($Q$7:Q346,Q346)-1</f>
        <v>340</v>
      </c>
      <c r="T346">
        <f t="shared" si="48"/>
        <v>0</v>
      </c>
      <c r="X346" s="42">
        <v>340</v>
      </c>
      <c r="Y346" s="32">
        <f t="shared" si="49"/>
        <v>0</v>
      </c>
      <c r="Z346" s="302">
        <f t="shared" si="45"/>
        <v>0</v>
      </c>
      <c r="AA346" s="302">
        <f t="shared" si="50"/>
        <v>0</v>
      </c>
      <c r="AB346"/>
      <c r="AE346"/>
      <c r="AF346"/>
      <c r="AG346"/>
      <c r="AH346"/>
      <c r="AI346"/>
      <c r="AJ346"/>
      <c r="AK346"/>
      <c r="AL346"/>
      <c r="AM346"/>
      <c r="AN346"/>
    </row>
    <row r="347" spans="2:40" x14ac:dyDescent="0.2">
      <c r="B347" s="42">
        <v>341</v>
      </c>
      <c r="C347" s="516">
        <f>'ادخال البيانات'!A347</f>
        <v>0</v>
      </c>
      <c r="D347" s="516"/>
      <c r="E347" s="516"/>
      <c r="F347" s="6">
        <f>'ادخال البيانات'!BP347</f>
        <v>0</v>
      </c>
      <c r="G347" s="302">
        <f>'ادخال البيانات'!BS347</f>
        <v>0</v>
      </c>
      <c r="H347" s="437">
        <f>'ادخال البيانات'!W347</f>
        <v>0</v>
      </c>
      <c r="J347" s="3">
        <f t="shared" si="46"/>
        <v>0</v>
      </c>
      <c r="P347">
        <f t="shared" si="44"/>
        <v>0</v>
      </c>
      <c r="Q347" s="386">
        <f t="shared" si="47"/>
        <v>0</v>
      </c>
      <c r="R347">
        <f>RANK(Q347,$Q:$Q)+COUNTIF($Q$7:Q347,Q347)-1</f>
        <v>341</v>
      </c>
      <c r="T347">
        <f t="shared" si="48"/>
        <v>0</v>
      </c>
      <c r="X347" s="42">
        <v>341</v>
      </c>
      <c r="Y347" s="32">
        <f t="shared" si="49"/>
        <v>0</v>
      </c>
      <c r="Z347" s="302">
        <f t="shared" si="45"/>
        <v>0</v>
      </c>
      <c r="AA347" s="302">
        <f t="shared" si="50"/>
        <v>0</v>
      </c>
      <c r="AB347"/>
      <c r="AE347"/>
      <c r="AF347"/>
      <c r="AG347"/>
      <c r="AH347"/>
      <c r="AI347"/>
      <c r="AJ347"/>
      <c r="AK347"/>
      <c r="AL347"/>
      <c r="AM347"/>
      <c r="AN347"/>
    </row>
    <row r="348" spans="2:40" x14ac:dyDescent="0.2">
      <c r="B348" s="42">
        <v>342</v>
      </c>
      <c r="C348" s="516">
        <f>'ادخال البيانات'!A348</f>
        <v>0</v>
      </c>
      <c r="D348" s="516"/>
      <c r="E348" s="516"/>
      <c r="F348" s="6">
        <f>'ادخال البيانات'!BP348</f>
        <v>0</v>
      </c>
      <c r="G348" s="302">
        <f>'ادخال البيانات'!BS348</f>
        <v>0</v>
      </c>
      <c r="H348" s="437">
        <f>'ادخال البيانات'!W348</f>
        <v>0</v>
      </c>
      <c r="J348" s="3">
        <f t="shared" si="46"/>
        <v>0</v>
      </c>
      <c r="P348">
        <f t="shared" si="44"/>
        <v>0</v>
      </c>
      <c r="Q348" s="386">
        <f t="shared" si="47"/>
        <v>0</v>
      </c>
      <c r="R348">
        <f>RANK(Q348,$Q:$Q)+COUNTIF($Q$7:Q348,Q348)-1</f>
        <v>342</v>
      </c>
      <c r="T348">
        <f t="shared" si="48"/>
        <v>0</v>
      </c>
      <c r="X348" s="42">
        <v>342</v>
      </c>
      <c r="Y348" s="32">
        <f t="shared" si="49"/>
        <v>0</v>
      </c>
      <c r="Z348" s="302">
        <f t="shared" si="45"/>
        <v>0</v>
      </c>
      <c r="AA348" s="302">
        <f t="shared" si="50"/>
        <v>0</v>
      </c>
      <c r="AB348"/>
      <c r="AE348"/>
      <c r="AF348"/>
      <c r="AG348"/>
      <c r="AH348"/>
      <c r="AI348"/>
      <c r="AJ348"/>
      <c r="AK348"/>
      <c r="AL348"/>
      <c r="AM348"/>
      <c r="AN348"/>
    </row>
    <row r="349" spans="2:40" x14ac:dyDescent="0.2">
      <c r="B349" s="42">
        <v>343</v>
      </c>
      <c r="C349" s="516">
        <f>'ادخال البيانات'!A349</f>
        <v>0</v>
      </c>
      <c r="D349" s="516"/>
      <c r="E349" s="516"/>
      <c r="F349" s="6">
        <f>'ادخال البيانات'!BP349</f>
        <v>0</v>
      </c>
      <c r="G349" s="302">
        <f>'ادخال البيانات'!BS349</f>
        <v>0</v>
      </c>
      <c r="H349" s="437">
        <f>'ادخال البيانات'!W349</f>
        <v>0</v>
      </c>
      <c r="J349" s="3">
        <f t="shared" si="46"/>
        <v>0</v>
      </c>
      <c r="P349">
        <f t="shared" si="44"/>
        <v>0</v>
      </c>
      <c r="Q349" s="386">
        <f t="shared" si="47"/>
        <v>0</v>
      </c>
      <c r="R349">
        <f>RANK(Q349,$Q:$Q)+COUNTIF($Q$7:Q349,Q349)-1</f>
        <v>343</v>
      </c>
      <c r="T349">
        <f t="shared" si="48"/>
        <v>0</v>
      </c>
      <c r="X349" s="42">
        <v>343</v>
      </c>
      <c r="Y349" s="32">
        <f t="shared" si="49"/>
        <v>0</v>
      </c>
      <c r="Z349" s="302">
        <f t="shared" si="45"/>
        <v>0</v>
      </c>
      <c r="AA349" s="302">
        <f t="shared" si="50"/>
        <v>0</v>
      </c>
      <c r="AB349"/>
      <c r="AE349"/>
      <c r="AF349"/>
      <c r="AG349"/>
      <c r="AH349"/>
      <c r="AI349"/>
      <c r="AJ349"/>
      <c r="AK349"/>
      <c r="AL349"/>
      <c r="AM349"/>
      <c r="AN349"/>
    </row>
    <row r="350" spans="2:40" x14ac:dyDescent="0.2">
      <c r="B350" s="42">
        <v>344</v>
      </c>
      <c r="C350" s="516">
        <f>'ادخال البيانات'!A350</f>
        <v>0</v>
      </c>
      <c r="D350" s="516"/>
      <c r="E350" s="516"/>
      <c r="F350" s="6">
        <f>'ادخال البيانات'!BP350</f>
        <v>0</v>
      </c>
      <c r="G350" s="302">
        <f>'ادخال البيانات'!BS350</f>
        <v>0</v>
      </c>
      <c r="H350" s="437">
        <f>'ادخال البيانات'!W350</f>
        <v>0</v>
      </c>
      <c r="J350" s="3">
        <f t="shared" si="46"/>
        <v>0</v>
      </c>
      <c r="P350">
        <f t="shared" si="44"/>
        <v>0</v>
      </c>
      <c r="Q350" s="386">
        <f t="shared" si="47"/>
        <v>0</v>
      </c>
      <c r="R350">
        <f>RANK(Q350,$Q:$Q)+COUNTIF($Q$7:Q350,Q350)-1</f>
        <v>344</v>
      </c>
      <c r="T350">
        <f t="shared" si="48"/>
        <v>0</v>
      </c>
      <c r="X350" s="42">
        <v>344</v>
      </c>
      <c r="Y350" s="32">
        <f t="shared" si="49"/>
        <v>0</v>
      </c>
      <c r="Z350" s="302">
        <f t="shared" si="45"/>
        <v>0</v>
      </c>
      <c r="AA350" s="302">
        <f t="shared" si="50"/>
        <v>0</v>
      </c>
      <c r="AB350"/>
      <c r="AE350"/>
      <c r="AF350"/>
      <c r="AG350"/>
      <c r="AH350"/>
      <c r="AI350"/>
      <c r="AJ350"/>
      <c r="AK350"/>
      <c r="AL350"/>
      <c r="AM350"/>
      <c r="AN350"/>
    </row>
    <row r="351" spans="2:40" x14ac:dyDescent="0.2">
      <c r="B351" s="42">
        <v>345</v>
      </c>
      <c r="C351" s="516">
        <f>'ادخال البيانات'!A351</f>
        <v>0</v>
      </c>
      <c r="D351" s="516"/>
      <c r="E351" s="516"/>
      <c r="F351" s="6">
        <f>'ادخال البيانات'!BP351</f>
        <v>0</v>
      </c>
      <c r="G351" s="302">
        <f>'ادخال البيانات'!BS351</f>
        <v>0</v>
      </c>
      <c r="H351" s="437">
        <f>'ادخال البيانات'!W351</f>
        <v>0</v>
      </c>
      <c r="J351" s="3">
        <f t="shared" si="46"/>
        <v>0</v>
      </c>
      <c r="P351">
        <f t="shared" si="44"/>
        <v>0</v>
      </c>
      <c r="Q351" s="386">
        <f t="shared" si="47"/>
        <v>0</v>
      </c>
      <c r="R351">
        <f>RANK(Q351,$Q:$Q)+COUNTIF($Q$7:Q351,Q351)-1</f>
        <v>345</v>
      </c>
      <c r="T351">
        <f t="shared" si="48"/>
        <v>0</v>
      </c>
      <c r="X351" s="42">
        <v>345</v>
      </c>
      <c r="Y351" s="32">
        <f t="shared" si="49"/>
        <v>0</v>
      </c>
      <c r="Z351" s="302">
        <f t="shared" si="45"/>
        <v>0</v>
      </c>
      <c r="AA351" s="302">
        <f t="shared" si="50"/>
        <v>0</v>
      </c>
      <c r="AB351"/>
      <c r="AE351"/>
      <c r="AF351"/>
      <c r="AG351"/>
      <c r="AH351"/>
      <c r="AI351"/>
      <c r="AJ351"/>
      <c r="AK351"/>
      <c r="AL351"/>
      <c r="AM351"/>
      <c r="AN351"/>
    </row>
    <row r="352" spans="2:40" x14ac:dyDescent="0.2">
      <c r="B352" s="42">
        <v>346</v>
      </c>
      <c r="C352" s="516">
        <f>'ادخال البيانات'!A352</f>
        <v>0</v>
      </c>
      <c r="D352" s="516"/>
      <c r="E352" s="516"/>
      <c r="F352" s="6">
        <f>'ادخال البيانات'!BP352</f>
        <v>0</v>
      </c>
      <c r="G352" s="302">
        <f>'ادخال البيانات'!BS352</f>
        <v>0</v>
      </c>
      <c r="H352" s="437">
        <f>'ادخال البيانات'!W352</f>
        <v>0</v>
      </c>
      <c r="J352" s="3">
        <f t="shared" si="46"/>
        <v>0</v>
      </c>
      <c r="P352">
        <f t="shared" si="44"/>
        <v>0</v>
      </c>
      <c r="Q352" s="386">
        <f t="shared" si="47"/>
        <v>0</v>
      </c>
      <c r="R352">
        <f>RANK(Q352,$Q:$Q)+COUNTIF($Q$7:Q352,Q352)-1</f>
        <v>346</v>
      </c>
      <c r="T352">
        <f t="shared" si="48"/>
        <v>0</v>
      </c>
      <c r="X352" s="42">
        <v>346</v>
      </c>
      <c r="Y352" s="32">
        <f t="shared" si="49"/>
        <v>0</v>
      </c>
      <c r="Z352" s="302">
        <f t="shared" si="45"/>
        <v>0</v>
      </c>
      <c r="AA352" s="302">
        <f t="shared" si="50"/>
        <v>0</v>
      </c>
      <c r="AB352"/>
      <c r="AE352"/>
      <c r="AF352"/>
      <c r="AG352"/>
      <c r="AH352"/>
      <c r="AI352"/>
      <c r="AJ352"/>
      <c r="AK352"/>
      <c r="AL352"/>
      <c r="AM352"/>
      <c r="AN352"/>
    </row>
    <row r="353" spans="2:40" x14ac:dyDescent="0.2">
      <c r="B353" s="42">
        <v>347</v>
      </c>
      <c r="C353" s="516">
        <f>'ادخال البيانات'!A353</f>
        <v>0</v>
      </c>
      <c r="D353" s="516"/>
      <c r="E353" s="516"/>
      <c r="F353" s="6">
        <f>'ادخال البيانات'!BP353</f>
        <v>0</v>
      </c>
      <c r="G353" s="302">
        <f>'ادخال البيانات'!BS353</f>
        <v>0</v>
      </c>
      <c r="H353" s="437">
        <f>'ادخال البيانات'!W353</f>
        <v>0</v>
      </c>
      <c r="J353" s="3">
        <f t="shared" si="46"/>
        <v>0</v>
      </c>
      <c r="P353">
        <f t="shared" si="44"/>
        <v>0</v>
      </c>
      <c r="Q353" s="386">
        <f t="shared" si="47"/>
        <v>0</v>
      </c>
      <c r="R353">
        <f>RANK(Q353,$Q:$Q)+COUNTIF($Q$7:Q353,Q353)-1</f>
        <v>347</v>
      </c>
      <c r="T353">
        <f t="shared" si="48"/>
        <v>0</v>
      </c>
      <c r="X353" s="42">
        <v>347</v>
      </c>
      <c r="Y353" s="32">
        <f t="shared" si="49"/>
        <v>0</v>
      </c>
      <c r="Z353" s="302">
        <f t="shared" si="45"/>
        <v>0</v>
      </c>
      <c r="AA353" s="302">
        <f t="shared" si="50"/>
        <v>0</v>
      </c>
      <c r="AB353"/>
      <c r="AE353"/>
      <c r="AF353"/>
      <c r="AG353"/>
      <c r="AH353"/>
      <c r="AI353"/>
      <c r="AJ353"/>
      <c r="AK353"/>
      <c r="AL353"/>
      <c r="AM353"/>
      <c r="AN353"/>
    </row>
    <row r="354" spans="2:40" x14ac:dyDescent="0.2">
      <c r="B354" s="42">
        <v>348</v>
      </c>
      <c r="C354" s="516">
        <f>'ادخال البيانات'!A354</f>
        <v>0</v>
      </c>
      <c r="D354" s="516"/>
      <c r="E354" s="516"/>
      <c r="F354" s="6">
        <f>'ادخال البيانات'!BP354</f>
        <v>0</v>
      </c>
      <c r="G354" s="302">
        <f>'ادخال البيانات'!BS354</f>
        <v>0</v>
      </c>
      <c r="H354" s="437">
        <f>'ادخال البيانات'!W354</f>
        <v>0</v>
      </c>
      <c r="J354" s="3">
        <f t="shared" si="46"/>
        <v>0</v>
      </c>
      <c r="P354">
        <f t="shared" si="44"/>
        <v>0</v>
      </c>
      <c r="Q354" s="386">
        <f t="shared" si="47"/>
        <v>0</v>
      </c>
      <c r="R354">
        <f>RANK(Q354,$Q:$Q)+COUNTIF($Q$7:Q354,Q354)-1</f>
        <v>348</v>
      </c>
      <c r="T354">
        <f t="shared" si="48"/>
        <v>0</v>
      </c>
      <c r="X354" s="42">
        <v>348</v>
      </c>
      <c r="Y354" s="32">
        <f t="shared" si="49"/>
        <v>0</v>
      </c>
      <c r="Z354" s="302">
        <f t="shared" si="45"/>
        <v>0</v>
      </c>
      <c r="AA354" s="302">
        <f t="shared" si="50"/>
        <v>0</v>
      </c>
      <c r="AB354"/>
      <c r="AE354"/>
      <c r="AF354"/>
      <c r="AG354"/>
      <c r="AH354"/>
      <c r="AI354"/>
      <c r="AJ354"/>
      <c r="AK354"/>
      <c r="AL354"/>
      <c r="AM354"/>
      <c r="AN354"/>
    </row>
    <row r="355" spans="2:40" x14ac:dyDescent="0.2">
      <c r="B355" s="42">
        <v>349</v>
      </c>
      <c r="C355" s="516">
        <f>'ادخال البيانات'!A355</f>
        <v>0</v>
      </c>
      <c r="D355" s="516"/>
      <c r="E355" s="516"/>
      <c r="F355" s="6">
        <f>'ادخال البيانات'!BP355</f>
        <v>0</v>
      </c>
      <c r="G355" s="302">
        <f>'ادخال البيانات'!BS355</f>
        <v>0</v>
      </c>
      <c r="H355" s="437">
        <f>'ادخال البيانات'!W355</f>
        <v>0</v>
      </c>
      <c r="J355" s="3">
        <f t="shared" si="46"/>
        <v>0</v>
      </c>
      <c r="P355">
        <f t="shared" si="44"/>
        <v>0</v>
      </c>
      <c r="Q355" s="386">
        <f t="shared" si="47"/>
        <v>0</v>
      </c>
      <c r="R355">
        <f>RANK(Q355,$Q:$Q)+COUNTIF($Q$7:Q355,Q355)-1</f>
        <v>349</v>
      </c>
      <c r="T355">
        <f t="shared" si="48"/>
        <v>0</v>
      </c>
      <c r="X355" s="42">
        <v>349</v>
      </c>
      <c r="Y355" s="32">
        <f t="shared" si="49"/>
        <v>0</v>
      </c>
      <c r="Z355" s="302">
        <f t="shared" si="45"/>
        <v>0</v>
      </c>
      <c r="AA355" s="302">
        <f t="shared" si="50"/>
        <v>0</v>
      </c>
      <c r="AB355"/>
      <c r="AE355"/>
      <c r="AF355"/>
      <c r="AG355"/>
      <c r="AH355"/>
      <c r="AI355"/>
      <c r="AJ355"/>
      <c r="AK355"/>
      <c r="AL355"/>
      <c r="AM355"/>
      <c r="AN355"/>
    </row>
    <row r="356" spans="2:40" x14ac:dyDescent="0.2">
      <c r="B356" s="42">
        <v>350</v>
      </c>
      <c r="C356" s="516">
        <f>'ادخال البيانات'!A356</f>
        <v>0</v>
      </c>
      <c r="D356" s="516"/>
      <c r="E356" s="516"/>
      <c r="F356" s="6">
        <f>'ادخال البيانات'!BP356</f>
        <v>0</v>
      </c>
      <c r="G356" s="302">
        <f>'ادخال البيانات'!BS356</f>
        <v>0</v>
      </c>
      <c r="H356" s="437">
        <f>'ادخال البيانات'!W356</f>
        <v>0</v>
      </c>
      <c r="J356" s="3">
        <f t="shared" si="46"/>
        <v>0</v>
      </c>
      <c r="P356">
        <f t="shared" si="44"/>
        <v>0</v>
      </c>
      <c r="Q356" s="386">
        <f t="shared" si="47"/>
        <v>0</v>
      </c>
      <c r="R356">
        <f>RANK(Q356,$Q:$Q)+COUNTIF($Q$7:Q356,Q356)-1</f>
        <v>350</v>
      </c>
      <c r="T356">
        <f t="shared" si="48"/>
        <v>0</v>
      </c>
      <c r="X356" s="42">
        <v>350</v>
      </c>
      <c r="Y356" s="32">
        <f t="shared" si="49"/>
        <v>0</v>
      </c>
      <c r="Z356" s="302">
        <f t="shared" si="45"/>
        <v>0</v>
      </c>
      <c r="AA356" s="302">
        <f t="shared" si="50"/>
        <v>0</v>
      </c>
      <c r="AB356"/>
      <c r="AE356"/>
      <c r="AF356"/>
      <c r="AG356"/>
      <c r="AH356"/>
      <c r="AI356"/>
      <c r="AJ356"/>
      <c r="AK356"/>
      <c r="AL356"/>
      <c r="AM356"/>
      <c r="AN356"/>
    </row>
    <row r="357" spans="2:40" x14ac:dyDescent="0.2">
      <c r="B357" s="42">
        <v>351</v>
      </c>
      <c r="C357" s="516">
        <f>'ادخال البيانات'!A357</f>
        <v>0</v>
      </c>
      <c r="D357" s="516"/>
      <c r="E357" s="516"/>
      <c r="F357" s="6">
        <f>'ادخال البيانات'!BP357</f>
        <v>0</v>
      </c>
      <c r="G357" s="302">
        <f>'ادخال البيانات'!BS357</f>
        <v>0</v>
      </c>
      <c r="H357" s="437">
        <f>'ادخال البيانات'!W357</f>
        <v>0</v>
      </c>
      <c r="J357" s="3">
        <f t="shared" si="46"/>
        <v>0</v>
      </c>
      <c r="P357">
        <f t="shared" si="44"/>
        <v>0</v>
      </c>
      <c r="Q357" s="386">
        <f t="shared" si="47"/>
        <v>0</v>
      </c>
      <c r="R357">
        <f>RANK(Q357,$Q:$Q)+COUNTIF($Q$7:Q357,Q357)-1</f>
        <v>351</v>
      </c>
      <c r="T357">
        <f t="shared" si="48"/>
        <v>0</v>
      </c>
      <c r="X357" s="42">
        <v>351</v>
      </c>
      <c r="Y357" s="32">
        <f t="shared" si="49"/>
        <v>0</v>
      </c>
      <c r="Z357" s="302">
        <f t="shared" si="45"/>
        <v>0</v>
      </c>
      <c r="AA357" s="302">
        <f t="shared" si="50"/>
        <v>0</v>
      </c>
      <c r="AB357"/>
      <c r="AE357"/>
      <c r="AF357"/>
      <c r="AG357"/>
      <c r="AH357"/>
      <c r="AI357"/>
      <c r="AJ357"/>
      <c r="AK357"/>
      <c r="AL357"/>
      <c r="AM357"/>
      <c r="AN357"/>
    </row>
    <row r="358" spans="2:40" x14ac:dyDescent="0.2">
      <c r="B358" s="42">
        <v>352</v>
      </c>
      <c r="C358" s="516">
        <f>'ادخال البيانات'!A358</f>
        <v>0</v>
      </c>
      <c r="D358" s="516"/>
      <c r="E358" s="516"/>
      <c r="F358" s="6">
        <f>'ادخال البيانات'!BP358</f>
        <v>0</v>
      </c>
      <c r="G358" s="302">
        <f>'ادخال البيانات'!BS358</f>
        <v>0</v>
      </c>
      <c r="H358" s="437">
        <f>'ادخال البيانات'!W358</f>
        <v>0</v>
      </c>
      <c r="J358" s="3">
        <f t="shared" si="46"/>
        <v>0</v>
      </c>
      <c r="P358">
        <f t="shared" si="44"/>
        <v>0</v>
      </c>
      <c r="Q358" s="386">
        <f t="shared" si="47"/>
        <v>0</v>
      </c>
      <c r="R358">
        <f>RANK(Q358,$Q:$Q)+COUNTIF($Q$7:Q358,Q358)-1</f>
        <v>352</v>
      </c>
      <c r="T358">
        <f t="shared" si="48"/>
        <v>0</v>
      </c>
      <c r="X358" s="42">
        <v>352</v>
      </c>
      <c r="Y358" s="32">
        <f t="shared" si="49"/>
        <v>0</v>
      </c>
      <c r="Z358" s="302">
        <f t="shared" si="45"/>
        <v>0</v>
      </c>
      <c r="AA358" s="302">
        <f t="shared" si="50"/>
        <v>0</v>
      </c>
      <c r="AB358"/>
      <c r="AE358"/>
      <c r="AF358"/>
      <c r="AG358"/>
      <c r="AH358"/>
      <c r="AI358"/>
      <c r="AJ358"/>
      <c r="AK358"/>
      <c r="AL358"/>
      <c r="AM358"/>
      <c r="AN358"/>
    </row>
    <row r="359" spans="2:40" x14ac:dyDescent="0.2">
      <c r="B359" s="42">
        <v>353</v>
      </c>
      <c r="C359" s="516">
        <f>'ادخال البيانات'!A359</f>
        <v>0</v>
      </c>
      <c r="D359" s="516"/>
      <c r="E359" s="516"/>
      <c r="F359" s="6">
        <f>'ادخال البيانات'!BP359</f>
        <v>0</v>
      </c>
      <c r="G359" s="302">
        <f>'ادخال البيانات'!BS359</f>
        <v>0</v>
      </c>
      <c r="H359" s="437">
        <f>'ادخال البيانات'!W359</f>
        <v>0</v>
      </c>
      <c r="J359" s="3">
        <f t="shared" si="46"/>
        <v>0</v>
      </c>
      <c r="P359">
        <f t="shared" si="44"/>
        <v>0</v>
      </c>
      <c r="Q359" s="386">
        <f t="shared" si="47"/>
        <v>0</v>
      </c>
      <c r="R359">
        <f>RANK(Q359,$Q:$Q)+COUNTIF($Q$7:Q359,Q359)-1</f>
        <v>353</v>
      </c>
      <c r="T359">
        <f t="shared" si="48"/>
        <v>0</v>
      </c>
      <c r="X359" s="42">
        <v>353</v>
      </c>
      <c r="Y359" s="32">
        <f t="shared" si="49"/>
        <v>0</v>
      </c>
      <c r="Z359" s="302">
        <f t="shared" si="45"/>
        <v>0</v>
      </c>
      <c r="AA359" s="302">
        <f t="shared" si="50"/>
        <v>0</v>
      </c>
      <c r="AB359"/>
      <c r="AE359"/>
      <c r="AF359"/>
      <c r="AG359"/>
      <c r="AH359"/>
      <c r="AI359"/>
      <c r="AJ359"/>
      <c r="AK359"/>
      <c r="AL359"/>
      <c r="AM359"/>
      <c r="AN359"/>
    </row>
    <row r="360" spans="2:40" x14ac:dyDescent="0.2">
      <c r="B360" s="42">
        <v>354</v>
      </c>
      <c r="C360" s="516">
        <f>'ادخال البيانات'!A360</f>
        <v>0</v>
      </c>
      <c r="D360" s="516"/>
      <c r="E360" s="516"/>
      <c r="F360" s="6">
        <f>'ادخال البيانات'!BP360</f>
        <v>0</v>
      </c>
      <c r="G360" s="302">
        <f>'ادخال البيانات'!BS360</f>
        <v>0</v>
      </c>
      <c r="H360" s="437">
        <f>'ادخال البيانات'!W360</f>
        <v>0</v>
      </c>
      <c r="J360" s="3">
        <f t="shared" si="46"/>
        <v>0</v>
      </c>
      <c r="P360">
        <f t="shared" si="44"/>
        <v>0</v>
      </c>
      <c r="Q360" s="386">
        <f t="shared" si="47"/>
        <v>0</v>
      </c>
      <c r="R360">
        <f>RANK(Q360,$Q:$Q)+COUNTIF($Q$7:Q360,Q360)-1</f>
        <v>354</v>
      </c>
      <c r="T360">
        <f t="shared" si="48"/>
        <v>0</v>
      </c>
      <c r="X360" s="42">
        <v>354</v>
      </c>
      <c r="Y360" s="32">
        <f t="shared" si="49"/>
        <v>0</v>
      </c>
      <c r="Z360" s="302">
        <f t="shared" si="45"/>
        <v>0</v>
      </c>
      <c r="AA360" s="302">
        <f t="shared" si="50"/>
        <v>0</v>
      </c>
      <c r="AB360"/>
      <c r="AE360"/>
      <c r="AF360"/>
      <c r="AG360"/>
      <c r="AH360"/>
      <c r="AI360"/>
      <c r="AJ360"/>
      <c r="AK360"/>
      <c r="AL360"/>
      <c r="AM360"/>
      <c r="AN360"/>
    </row>
    <row r="361" spans="2:40" x14ac:dyDescent="0.2">
      <c r="B361" s="42">
        <v>355</v>
      </c>
      <c r="C361" s="516">
        <f>'ادخال البيانات'!A361</f>
        <v>0</v>
      </c>
      <c r="D361" s="516"/>
      <c r="E361" s="516"/>
      <c r="F361" s="6">
        <f>'ادخال البيانات'!BP361</f>
        <v>0</v>
      </c>
      <c r="G361" s="302">
        <f>'ادخال البيانات'!BS361</f>
        <v>0</v>
      </c>
      <c r="H361" s="437">
        <f>'ادخال البيانات'!W361</f>
        <v>0</v>
      </c>
      <c r="J361" s="3">
        <f t="shared" si="46"/>
        <v>0</v>
      </c>
      <c r="P361">
        <f t="shared" si="44"/>
        <v>0</v>
      </c>
      <c r="Q361" s="386">
        <f t="shared" si="47"/>
        <v>0</v>
      </c>
      <c r="R361">
        <f>RANK(Q361,$Q:$Q)+COUNTIF($Q$7:Q361,Q361)-1</f>
        <v>355</v>
      </c>
      <c r="T361">
        <f t="shared" si="48"/>
        <v>0</v>
      </c>
      <c r="X361" s="42">
        <v>355</v>
      </c>
      <c r="Y361" s="32">
        <f t="shared" si="49"/>
        <v>0</v>
      </c>
      <c r="Z361" s="302">
        <f t="shared" si="45"/>
        <v>0</v>
      </c>
      <c r="AA361" s="302">
        <f t="shared" si="50"/>
        <v>0</v>
      </c>
      <c r="AB361"/>
      <c r="AE361"/>
      <c r="AF361"/>
      <c r="AG361"/>
      <c r="AH361"/>
      <c r="AI361"/>
      <c r="AJ361"/>
      <c r="AK361"/>
      <c r="AL361"/>
      <c r="AM361"/>
      <c r="AN361"/>
    </row>
    <row r="362" spans="2:40" x14ac:dyDescent="0.2">
      <c r="B362" s="42">
        <v>356</v>
      </c>
      <c r="C362" s="516">
        <f>'ادخال البيانات'!A362</f>
        <v>0</v>
      </c>
      <c r="D362" s="516"/>
      <c r="E362" s="516"/>
      <c r="F362" s="6">
        <f>'ادخال البيانات'!BP362</f>
        <v>0</v>
      </c>
      <c r="G362" s="302">
        <f>'ادخال البيانات'!BS362</f>
        <v>0</v>
      </c>
      <c r="H362" s="437">
        <f>'ادخال البيانات'!W362</f>
        <v>0</v>
      </c>
      <c r="J362" s="3">
        <f t="shared" si="46"/>
        <v>0</v>
      </c>
      <c r="P362">
        <f t="shared" si="44"/>
        <v>0</v>
      </c>
      <c r="Q362" s="386">
        <f t="shared" si="47"/>
        <v>0</v>
      </c>
      <c r="R362">
        <f>RANK(Q362,$Q:$Q)+COUNTIF($Q$7:Q362,Q362)-1</f>
        <v>356</v>
      </c>
      <c r="T362">
        <f t="shared" si="48"/>
        <v>0</v>
      </c>
      <c r="X362" s="42">
        <v>356</v>
      </c>
      <c r="Y362" s="32">
        <f t="shared" si="49"/>
        <v>0</v>
      </c>
      <c r="Z362" s="302">
        <f t="shared" si="45"/>
        <v>0</v>
      </c>
      <c r="AA362" s="302">
        <f t="shared" si="50"/>
        <v>0</v>
      </c>
      <c r="AB362"/>
      <c r="AE362"/>
      <c r="AF362"/>
      <c r="AG362"/>
      <c r="AH362"/>
      <c r="AI362"/>
      <c r="AJ362"/>
      <c r="AK362"/>
      <c r="AL362"/>
      <c r="AM362"/>
      <c r="AN362"/>
    </row>
    <row r="363" spans="2:40" x14ac:dyDescent="0.2">
      <c r="B363" s="42">
        <v>357</v>
      </c>
      <c r="C363" s="516">
        <f>'ادخال البيانات'!A363</f>
        <v>0</v>
      </c>
      <c r="D363" s="516"/>
      <c r="E363" s="516"/>
      <c r="F363" s="6">
        <f>'ادخال البيانات'!BP363</f>
        <v>0</v>
      </c>
      <c r="G363" s="302">
        <f>'ادخال البيانات'!BS363</f>
        <v>0</v>
      </c>
      <c r="H363" s="437">
        <f>'ادخال البيانات'!W363</f>
        <v>0</v>
      </c>
      <c r="J363" s="3">
        <f t="shared" si="46"/>
        <v>0</v>
      </c>
      <c r="P363">
        <f t="shared" si="44"/>
        <v>0</v>
      </c>
      <c r="Q363" s="386">
        <f t="shared" si="47"/>
        <v>0</v>
      </c>
      <c r="R363">
        <f>RANK(Q363,$Q:$Q)+COUNTIF($Q$7:Q363,Q363)-1</f>
        <v>357</v>
      </c>
      <c r="T363">
        <f t="shared" si="48"/>
        <v>0</v>
      </c>
      <c r="X363" s="42">
        <v>357</v>
      </c>
      <c r="Y363" s="32">
        <f t="shared" si="49"/>
        <v>0</v>
      </c>
      <c r="Z363" s="302">
        <f t="shared" si="45"/>
        <v>0</v>
      </c>
      <c r="AA363" s="302">
        <f t="shared" si="50"/>
        <v>0</v>
      </c>
      <c r="AB363"/>
      <c r="AE363"/>
      <c r="AF363"/>
      <c r="AG363"/>
      <c r="AH363"/>
      <c r="AI363"/>
      <c r="AJ363"/>
      <c r="AK363"/>
      <c r="AL363"/>
      <c r="AM363"/>
      <c r="AN363"/>
    </row>
    <row r="364" spans="2:40" x14ac:dyDescent="0.2">
      <c r="B364" s="42">
        <v>358</v>
      </c>
      <c r="C364" s="516">
        <f>'ادخال البيانات'!A364</f>
        <v>0</v>
      </c>
      <c r="D364" s="516"/>
      <c r="E364" s="516"/>
      <c r="F364" s="6">
        <f>'ادخال البيانات'!BP364</f>
        <v>0</v>
      </c>
      <c r="G364" s="302">
        <f>'ادخال البيانات'!BS364</f>
        <v>0</v>
      </c>
      <c r="H364" s="437">
        <f>'ادخال البيانات'!W364</f>
        <v>0</v>
      </c>
      <c r="J364" s="3">
        <f t="shared" si="46"/>
        <v>0</v>
      </c>
      <c r="P364">
        <f t="shared" si="44"/>
        <v>0</v>
      </c>
      <c r="Q364" s="386">
        <f t="shared" si="47"/>
        <v>0</v>
      </c>
      <c r="R364">
        <f>RANK(Q364,$Q:$Q)+COUNTIF($Q$7:Q364,Q364)-1</f>
        <v>358</v>
      </c>
      <c r="T364">
        <f t="shared" si="48"/>
        <v>0</v>
      </c>
      <c r="X364" s="42">
        <v>358</v>
      </c>
      <c r="Y364" s="32">
        <f t="shared" si="49"/>
        <v>0</v>
      </c>
      <c r="Z364" s="302">
        <f t="shared" si="45"/>
        <v>0</v>
      </c>
      <c r="AA364" s="302">
        <f t="shared" si="50"/>
        <v>0</v>
      </c>
      <c r="AB364"/>
      <c r="AE364"/>
      <c r="AF364"/>
      <c r="AG364"/>
      <c r="AH364"/>
      <c r="AI364"/>
      <c r="AJ364"/>
      <c r="AK364"/>
      <c r="AL364"/>
      <c r="AM364"/>
      <c r="AN364"/>
    </row>
    <row r="365" spans="2:40" x14ac:dyDescent="0.2">
      <c r="B365" s="42">
        <v>359</v>
      </c>
      <c r="C365" s="516">
        <f>'ادخال البيانات'!A365</f>
        <v>0</v>
      </c>
      <c r="D365" s="516"/>
      <c r="E365" s="516"/>
      <c r="F365" s="6">
        <f>'ادخال البيانات'!BP365</f>
        <v>0</v>
      </c>
      <c r="G365" s="302">
        <f>'ادخال البيانات'!BS365</f>
        <v>0</v>
      </c>
      <c r="H365" s="437">
        <f>'ادخال البيانات'!W365</f>
        <v>0</v>
      </c>
      <c r="J365" s="3">
        <f t="shared" si="46"/>
        <v>0</v>
      </c>
      <c r="P365">
        <f t="shared" si="44"/>
        <v>0</v>
      </c>
      <c r="Q365" s="386">
        <f t="shared" si="47"/>
        <v>0</v>
      </c>
      <c r="R365">
        <f>RANK(Q365,$Q:$Q)+COUNTIF($Q$7:Q365,Q365)-1</f>
        <v>359</v>
      </c>
      <c r="T365">
        <f t="shared" si="48"/>
        <v>0</v>
      </c>
      <c r="X365" s="42">
        <v>359</v>
      </c>
      <c r="Y365" s="32">
        <f t="shared" si="49"/>
        <v>0</v>
      </c>
      <c r="Z365" s="302">
        <f t="shared" si="45"/>
        <v>0</v>
      </c>
      <c r="AA365" s="302">
        <f t="shared" si="50"/>
        <v>0</v>
      </c>
      <c r="AB365"/>
      <c r="AE365"/>
      <c r="AF365"/>
      <c r="AG365"/>
      <c r="AH365"/>
      <c r="AI365"/>
      <c r="AJ365"/>
      <c r="AK365"/>
      <c r="AL365"/>
      <c r="AM365"/>
      <c r="AN365"/>
    </row>
    <row r="366" spans="2:40" x14ac:dyDescent="0.2">
      <c r="B366" s="42">
        <v>360</v>
      </c>
      <c r="C366" s="516">
        <f>'ادخال البيانات'!A366</f>
        <v>0</v>
      </c>
      <c r="D366" s="516"/>
      <c r="E366" s="516"/>
      <c r="F366" s="6">
        <f>'ادخال البيانات'!BP366</f>
        <v>0</v>
      </c>
      <c r="G366" s="302">
        <f>'ادخال البيانات'!BS366</f>
        <v>0</v>
      </c>
      <c r="H366" s="437">
        <f>'ادخال البيانات'!W366</f>
        <v>0</v>
      </c>
      <c r="J366" s="3">
        <f t="shared" si="46"/>
        <v>0</v>
      </c>
      <c r="P366">
        <f t="shared" si="44"/>
        <v>0</v>
      </c>
      <c r="Q366" s="386">
        <f t="shared" si="47"/>
        <v>0</v>
      </c>
      <c r="R366">
        <f>RANK(Q366,$Q:$Q)+COUNTIF($Q$7:Q366,Q366)-1</f>
        <v>360</v>
      </c>
      <c r="T366">
        <f t="shared" si="48"/>
        <v>0</v>
      </c>
      <c r="X366" s="42">
        <v>360</v>
      </c>
      <c r="Y366" s="32">
        <f t="shared" si="49"/>
        <v>0</v>
      </c>
      <c r="Z366" s="302">
        <f t="shared" si="45"/>
        <v>0</v>
      </c>
      <c r="AA366" s="302">
        <f t="shared" si="50"/>
        <v>0</v>
      </c>
      <c r="AB366"/>
      <c r="AE366"/>
      <c r="AF366"/>
      <c r="AG366"/>
      <c r="AH366"/>
      <c r="AI366"/>
      <c r="AJ366"/>
      <c r="AK366"/>
      <c r="AL366"/>
      <c r="AM366"/>
      <c r="AN366"/>
    </row>
    <row r="367" spans="2:40" x14ac:dyDescent="0.2">
      <c r="B367" s="42">
        <v>361</v>
      </c>
      <c r="C367" s="516">
        <f>'ادخال البيانات'!A367</f>
        <v>0</v>
      </c>
      <c r="D367" s="516"/>
      <c r="E367" s="516"/>
      <c r="F367" s="6">
        <f>'ادخال البيانات'!BP367</f>
        <v>0</v>
      </c>
      <c r="G367" s="302">
        <f>'ادخال البيانات'!BS367</f>
        <v>0</v>
      </c>
      <c r="H367" s="437">
        <f>'ادخال البيانات'!W367</f>
        <v>0</v>
      </c>
      <c r="J367" s="3">
        <f t="shared" si="46"/>
        <v>0</v>
      </c>
      <c r="P367">
        <f t="shared" si="44"/>
        <v>0</v>
      </c>
      <c r="Q367" s="386">
        <f t="shared" si="47"/>
        <v>0</v>
      </c>
      <c r="R367">
        <f>RANK(Q367,$Q:$Q)+COUNTIF($Q$7:Q367,Q367)-1</f>
        <v>361</v>
      </c>
      <c r="T367">
        <f t="shared" si="48"/>
        <v>0</v>
      </c>
      <c r="X367" s="42">
        <v>361</v>
      </c>
      <c r="Y367" s="32">
        <f t="shared" si="49"/>
        <v>0</v>
      </c>
      <c r="Z367" s="302">
        <f t="shared" si="45"/>
        <v>0</v>
      </c>
      <c r="AA367" s="302">
        <f t="shared" si="50"/>
        <v>0</v>
      </c>
      <c r="AB367"/>
      <c r="AE367"/>
      <c r="AF367"/>
      <c r="AG367"/>
      <c r="AH367"/>
      <c r="AI367"/>
      <c r="AJ367"/>
      <c r="AK367"/>
      <c r="AL367"/>
      <c r="AM367"/>
      <c r="AN367"/>
    </row>
    <row r="368" spans="2:40" x14ac:dyDescent="0.2">
      <c r="B368" s="42">
        <v>362</v>
      </c>
      <c r="C368" s="516">
        <f>'ادخال البيانات'!A368</f>
        <v>0</v>
      </c>
      <c r="D368" s="516"/>
      <c r="E368" s="516"/>
      <c r="F368" s="6">
        <f>'ادخال البيانات'!BP368</f>
        <v>0</v>
      </c>
      <c r="G368" s="302">
        <f>'ادخال البيانات'!BS368</f>
        <v>0</v>
      </c>
      <c r="H368" s="437">
        <f>'ادخال البيانات'!W368</f>
        <v>0</v>
      </c>
      <c r="J368" s="3">
        <f t="shared" si="46"/>
        <v>0</v>
      </c>
      <c r="P368">
        <f t="shared" si="44"/>
        <v>0</v>
      </c>
      <c r="Q368" s="386">
        <f t="shared" si="47"/>
        <v>0</v>
      </c>
      <c r="R368">
        <f>RANK(Q368,$Q:$Q)+COUNTIF($Q$7:Q368,Q368)-1</f>
        <v>362</v>
      </c>
      <c r="T368">
        <f t="shared" si="48"/>
        <v>0</v>
      </c>
      <c r="X368" s="42">
        <v>362</v>
      </c>
      <c r="Y368" s="32">
        <f t="shared" si="49"/>
        <v>0</v>
      </c>
      <c r="Z368" s="302">
        <f t="shared" si="45"/>
        <v>0</v>
      </c>
      <c r="AA368" s="302">
        <f t="shared" si="50"/>
        <v>0</v>
      </c>
      <c r="AB368"/>
      <c r="AE368"/>
      <c r="AF368"/>
      <c r="AG368"/>
      <c r="AH368"/>
      <c r="AI368"/>
      <c r="AJ368"/>
      <c r="AK368"/>
      <c r="AL368"/>
      <c r="AM368"/>
      <c r="AN368"/>
    </row>
    <row r="369" spans="2:40" x14ac:dyDescent="0.2">
      <c r="B369" s="42">
        <v>363</v>
      </c>
      <c r="C369" s="516">
        <f>'ادخال البيانات'!A369</f>
        <v>0</v>
      </c>
      <c r="D369" s="516"/>
      <c r="E369" s="516"/>
      <c r="F369" s="6">
        <f>'ادخال البيانات'!BP369</f>
        <v>0</v>
      </c>
      <c r="G369" s="302">
        <f>'ادخال البيانات'!BS369</f>
        <v>0</v>
      </c>
      <c r="H369" s="437">
        <f>'ادخال البيانات'!W369</f>
        <v>0</v>
      </c>
      <c r="J369" s="3">
        <f t="shared" si="46"/>
        <v>0</v>
      </c>
      <c r="P369">
        <f t="shared" si="44"/>
        <v>0</v>
      </c>
      <c r="Q369" s="386">
        <f t="shared" si="47"/>
        <v>0</v>
      </c>
      <c r="R369">
        <f>RANK(Q369,$Q:$Q)+COUNTIF($Q$7:Q369,Q369)-1</f>
        <v>363</v>
      </c>
      <c r="T369">
        <f t="shared" si="48"/>
        <v>0</v>
      </c>
      <c r="X369" s="42">
        <v>363</v>
      </c>
      <c r="Y369" s="32">
        <f t="shared" si="49"/>
        <v>0</v>
      </c>
      <c r="Z369" s="302">
        <f t="shared" si="45"/>
        <v>0</v>
      </c>
      <c r="AA369" s="302">
        <f t="shared" si="50"/>
        <v>0</v>
      </c>
      <c r="AB369"/>
      <c r="AE369"/>
      <c r="AF369"/>
      <c r="AG369"/>
      <c r="AH369"/>
      <c r="AI369"/>
      <c r="AJ369"/>
      <c r="AK369"/>
      <c r="AL369"/>
      <c r="AM369"/>
      <c r="AN369"/>
    </row>
    <row r="370" spans="2:40" x14ac:dyDescent="0.2">
      <c r="B370" s="42">
        <v>364</v>
      </c>
      <c r="C370" s="516">
        <f>'ادخال البيانات'!A370</f>
        <v>0</v>
      </c>
      <c r="D370" s="516"/>
      <c r="E370" s="516"/>
      <c r="F370" s="6">
        <f>'ادخال البيانات'!BP370</f>
        <v>0</v>
      </c>
      <c r="G370" s="302">
        <f>'ادخال البيانات'!BS370</f>
        <v>0</v>
      </c>
      <c r="H370" s="437">
        <f>'ادخال البيانات'!W370</f>
        <v>0</v>
      </c>
      <c r="J370" s="3">
        <f t="shared" si="46"/>
        <v>0</v>
      </c>
      <c r="P370">
        <f t="shared" si="44"/>
        <v>0</v>
      </c>
      <c r="Q370" s="386">
        <f t="shared" si="47"/>
        <v>0</v>
      </c>
      <c r="R370">
        <f>RANK(Q370,$Q:$Q)+COUNTIF($Q$7:Q370,Q370)-1</f>
        <v>364</v>
      </c>
      <c r="T370">
        <f t="shared" si="48"/>
        <v>0</v>
      </c>
      <c r="X370" s="42">
        <v>364</v>
      </c>
      <c r="Y370" s="32">
        <f t="shared" si="49"/>
        <v>0</v>
      </c>
      <c r="Z370" s="302">
        <f t="shared" si="45"/>
        <v>0</v>
      </c>
      <c r="AA370" s="302">
        <f t="shared" si="50"/>
        <v>0</v>
      </c>
      <c r="AB370"/>
      <c r="AE370"/>
      <c r="AF370"/>
      <c r="AG370"/>
      <c r="AH370"/>
      <c r="AI370"/>
      <c r="AJ370"/>
      <c r="AK370"/>
      <c r="AL370"/>
      <c r="AM370"/>
      <c r="AN370"/>
    </row>
    <row r="371" spans="2:40" x14ac:dyDescent="0.2">
      <c r="B371" s="42">
        <v>365</v>
      </c>
      <c r="C371" s="516">
        <f>'ادخال البيانات'!A371</f>
        <v>0</v>
      </c>
      <c r="D371" s="516"/>
      <c r="E371" s="516"/>
      <c r="F371" s="6">
        <f>'ادخال البيانات'!BP371</f>
        <v>0</v>
      </c>
      <c r="G371" s="302">
        <f>'ادخال البيانات'!BS371</f>
        <v>0</v>
      </c>
      <c r="H371" s="437">
        <f>'ادخال البيانات'!W371</f>
        <v>0</v>
      </c>
      <c r="J371" s="3">
        <f t="shared" si="46"/>
        <v>0</v>
      </c>
      <c r="P371">
        <f t="shared" si="44"/>
        <v>0</v>
      </c>
      <c r="Q371" s="386">
        <f t="shared" si="47"/>
        <v>0</v>
      </c>
      <c r="R371">
        <f>RANK(Q371,$Q:$Q)+COUNTIF($Q$7:Q371,Q371)-1</f>
        <v>365</v>
      </c>
      <c r="T371">
        <f t="shared" si="48"/>
        <v>0</v>
      </c>
      <c r="X371" s="42">
        <v>365</v>
      </c>
      <c r="Y371" s="32">
        <f t="shared" si="49"/>
        <v>0</v>
      </c>
      <c r="Z371" s="302">
        <f t="shared" si="45"/>
        <v>0</v>
      </c>
      <c r="AA371" s="302">
        <f t="shared" si="50"/>
        <v>0</v>
      </c>
      <c r="AB371"/>
      <c r="AE371"/>
      <c r="AF371"/>
      <c r="AG371"/>
      <c r="AH371"/>
      <c r="AI371"/>
      <c r="AJ371"/>
      <c r="AK371"/>
      <c r="AL371"/>
      <c r="AM371"/>
      <c r="AN371"/>
    </row>
    <row r="372" spans="2:40" x14ac:dyDescent="0.2">
      <c r="B372" s="42">
        <v>366</v>
      </c>
      <c r="C372" s="516">
        <f>'ادخال البيانات'!A372</f>
        <v>0</v>
      </c>
      <c r="D372" s="516"/>
      <c r="E372" s="516"/>
      <c r="F372" s="6">
        <f>'ادخال البيانات'!BP372</f>
        <v>0</v>
      </c>
      <c r="G372" s="302">
        <f>'ادخال البيانات'!BS372</f>
        <v>0</v>
      </c>
      <c r="H372" s="437">
        <f>'ادخال البيانات'!W372</f>
        <v>0</v>
      </c>
      <c r="J372" s="3">
        <f t="shared" si="46"/>
        <v>0</v>
      </c>
      <c r="P372">
        <f t="shared" si="44"/>
        <v>0</v>
      </c>
      <c r="Q372" s="386">
        <f t="shared" si="47"/>
        <v>0</v>
      </c>
      <c r="R372">
        <f>RANK(Q372,$Q:$Q)+COUNTIF($Q$7:Q372,Q372)-1</f>
        <v>366</v>
      </c>
      <c r="T372">
        <f t="shared" si="48"/>
        <v>0</v>
      </c>
      <c r="X372" s="42">
        <v>366</v>
      </c>
      <c r="Y372" s="32">
        <f t="shared" si="49"/>
        <v>0</v>
      </c>
      <c r="Z372" s="302">
        <f t="shared" si="45"/>
        <v>0</v>
      </c>
      <c r="AA372" s="302">
        <f t="shared" si="50"/>
        <v>0</v>
      </c>
      <c r="AB372"/>
      <c r="AE372"/>
      <c r="AF372"/>
      <c r="AG372"/>
      <c r="AH372"/>
      <c r="AI372"/>
      <c r="AJ372"/>
      <c r="AK372"/>
      <c r="AL372"/>
      <c r="AM372"/>
      <c r="AN372"/>
    </row>
    <row r="373" spans="2:40" x14ac:dyDescent="0.2">
      <c r="B373" s="42">
        <v>367</v>
      </c>
      <c r="C373" s="516">
        <f>'ادخال البيانات'!A373</f>
        <v>0</v>
      </c>
      <c r="D373" s="516"/>
      <c r="E373" s="516"/>
      <c r="F373" s="6">
        <f>'ادخال البيانات'!BP373</f>
        <v>0</v>
      </c>
      <c r="G373" s="302">
        <f>'ادخال البيانات'!BS373</f>
        <v>0</v>
      </c>
      <c r="H373" s="437">
        <f>'ادخال البيانات'!W373</f>
        <v>0</v>
      </c>
      <c r="J373" s="3">
        <f t="shared" si="46"/>
        <v>0</v>
      </c>
      <c r="P373">
        <f t="shared" si="44"/>
        <v>0</v>
      </c>
      <c r="Q373" s="386">
        <f t="shared" si="47"/>
        <v>0</v>
      </c>
      <c r="R373">
        <f>RANK(Q373,$Q:$Q)+COUNTIF($Q$7:Q373,Q373)-1</f>
        <v>367</v>
      </c>
      <c r="T373">
        <f t="shared" si="48"/>
        <v>0</v>
      </c>
      <c r="X373" s="42">
        <v>367</v>
      </c>
      <c r="Y373" s="32">
        <f t="shared" si="49"/>
        <v>0</v>
      </c>
      <c r="Z373" s="302">
        <f t="shared" si="45"/>
        <v>0</v>
      </c>
      <c r="AA373" s="302">
        <f t="shared" si="50"/>
        <v>0</v>
      </c>
      <c r="AB373"/>
      <c r="AE373"/>
      <c r="AF373"/>
      <c r="AG373"/>
      <c r="AH373"/>
      <c r="AI373"/>
      <c r="AJ373"/>
      <c r="AK373"/>
      <c r="AL373"/>
      <c r="AM373"/>
      <c r="AN373"/>
    </row>
    <row r="374" spans="2:40" x14ac:dyDescent="0.2">
      <c r="B374" s="42">
        <v>368</v>
      </c>
      <c r="C374" s="516">
        <f>'ادخال البيانات'!A374</f>
        <v>0</v>
      </c>
      <c r="D374" s="516"/>
      <c r="E374" s="516"/>
      <c r="F374" s="6">
        <f>'ادخال البيانات'!BP374</f>
        <v>0</v>
      </c>
      <c r="G374" s="302">
        <f>'ادخال البيانات'!BS374</f>
        <v>0</v>
      </c>
      <c r="H374" s="437">
        <f>'ادخال البيانات'!W374</f>
        <v>0</v>
      </c>
      <c r="J374" s="3">
        <f t="shared" si="46"/>
        <v>0</v>
      </c>
      <c r="P374">
        <f t="shared" si="44"/>
        <v>0</v>
      </c>
      <c r="Q374" s="386">
        <f t="shared" si="47"/>
        <v>0</v>
      </c>
      <c r="R374">
        <f>RANK(Q374,$Q:$Q)+COUNTIF($Q$7:Q374,Q374)-1</f>
        <v>368</v>
      </c>
      <c r="T374">
        <f t="shared" si="48"/>
        <v>0</v>
      </c>
      <c r="X374" s="42">
        <v>368</v>
      </c>
      <c r="Y374" s="32">
        <f t="shared" si="49"/>
        <v>0</v>
      </c>
      <c r="Z374" s="302">
        <f t="shared" si="45"/>
        <v>0</v>
      </c>
      <c r="AA374" s="302">
        <f t="shared" si="50"/>
        <v>0</v>
      </c>
      <c r="AB374"/>
      <c r="AE374"/>
      <c r="AF374"/>
      <c r="AG374"/>
      <c r="AH374"/>
      <c r="AI374"/>
      <c r="AJ374"/>
      <c r="AK374"/>
      <c r="AL374"/>
      <c r="AM374"/>
      <c r="AN374"/>
    </row>
    <row r="375" spans="2:40" x14ac:dyDescent="0.2">
      <c r="B375" s="42">
        <v>369</v>
      </c>
      <c r="C375" s="516">
        <f>'ادخال البيانات'!A375</f>
        <v>0</v>
      </c>
      <c r="D375" s="516"/>
      <c r="E375" s="516"/>
      <c r="F375" s="6">
        <f>'ادخال البيانات'!BP375</f>
        <v>0</v>
      </c>
      <c r="G375" s="302">
        <f>'ادخال البيانات'!BS375</f>
        <v>0</v>
      </c>
      <c r="H375" s="437">
        <f>'ادخال البيانات'!W375</f>
        <v>0</v>
      </c>
      <c r="J375" s="3">
        <f t="shared" si="46"/>
        <v>0</v>
      </c>
      <c r="P375">
        <f t="shared" si="44"/>
        <v>0</v>
      </c>
      <c r="Q375" s="386">
        <f t="shared" si="47"/>
        <v>0</v>
      </c>
      <c r="R375">
        <f>RANK(Q375,$Q:$Q)+COUNTIF($Q$7:Q375,Q375)-1</f>
        <v>369</v>
      </c>
      <c r="T375">
        <f t="shared" si="48"/>
        <v>0</v>
      </c>
      <c r="X375" s="42">
        <v>369</v>
      </c>
      <c r="Y375" s="32">
        <f t="shared" si="49"/>
        <v>0</v>
      </c>
      <c r="Z375" s="302">
        <f t="shared" si="45"/>
        <v>0</v>
      </c>
      <c r="AA375" s="302">
        <f t="shared" si="50"/>
        <v>0</v>
      </c>
      <c r="AB375"/>
      <c r="AE375"/>
      <c r="AF375"/>
      <c r="AG375"/>
      <c r="AH375"/>
      <c r="AI375"/>
      <c r="AJ375"/>
      <c r="AK375"/>
      <c r="AL375"/>
      <c r="AM375"/>
      <c r="AN375"/>
    </row>
    <row r="376" spans="2:40" x14ac:dyDescent="0.2">
      <c r="B376" s="42">
        <v>370</v>
      </c>
      <c r="C376" s="516">
        <f>'ادخال البيانات'!A376</f>
        <v>0</v>
      </c>
      <c r="D376" s="516"/>
      <c r="E376" s="516"/>
      <c r="F376" s="6">
        <f>'ادخال البيانات'!BP376</f>
        <v>0</v>
      </c>
      <c r="G376" s="302">
        <f>'ادخال البيانات'!BS376</f>
        <v>0</v>
      </c>
      <c r="H376" s="437">
        <f>'ادخال البيانات'!W376</f>
        <v>0</v>
      </c>
      <c r="J376" s="3">
        <f t="shared" si="46"/>
        <v>0</v>
      </c>
      <c r="P376">
        <f t="shared" si="44"/>
        <v>0</v>
      </c>
      <c r="Q376" s="386">
        <f t="shared" si="47"/>
        <v>0</v>
      </c>
      <c r="R376">
        <f>RANK(Q376,$Q:$Q)+COUNTIF($Q$7:Q376,Q376)-1</f>
        <v>370</v>
      </c>
      <c r="T376">
        <f t="shared" si="48"/>
        <v>0</v>
      </c>
      <c r="X376" s="42">
        <v>370</v>
      </c>
      <c r="Y376" s="32">
        <f t="shared" si="49"/>
        <v>0</v>
      </c>
      <c r="Z376" s="302">
        <f t="shared" si="45"/>
        <v>0</v>
      </c>
      <c r="AA376" s="302">
        <f t="shared" si="50"/>
        <v>0</v>
      </c>
      <c r="AB376"/>
      <c r="AE376"/>
      <c r="AF376"/>
      <c r="AG376"/>
      <c r="AH376"/>
      <c r="AI376"/>
      <c r="AJ376"/>
      <c r="AK376"/>
      <c r="AL376"/>
      <c r="AM376"/>
      <c r="AN376"/>
    </row>
    <row r="377" spans="2:40" x14ac:dyDescent="0.2">
      <c r="B377" s="42">
        <v>371</v>
      </c>
      <c r="C377" s="516">
        <f>'ادخال البيانات'!A377</f>
        <v>0</v>
      </c>
      <c r="D377" s="516"/>
      <c r="E377" s="516"/>
      <c r="F377" s="6">
        <f>'ادخال البيانات'!BP377</f>
        <v>0</v>
      </c>
      <c r="G377" s="302">
        <f>'ادخال البيانات'!BS377</f>
        <v>0</v>
      </c>
      <c r="H377" s="437">
        <f>'ادخال البيانات'!W377</f>
        <v>0</v>
      </c>
      <c r="J377" s="3">
        <f t="shared" si="46"/>
        <v>0</v>
      </c>
      <c r="P377">
        <f t="shared" si="44"/>
        <v>0</v>
      </c>
      <c r="Q377" s="386">
        <f t="shared" si="47"/>
        <v>0</v>
      </c>
      <c r="R377">
        <f>RANK(Q377,$Q:$Q)+COUNTIF($Q$7:Q377,Q377)-1</f>
        <v>371</v>
      </c>
      <c r="T377">
        <f t="shared" si="48"/>
        <v>0</v>
      </c>
      <c r="X377" s="42">
        <v>371</v>
      </c>
      <c r="Y377" s="32">
        <f t="shared" si="49"/>
        <v>0</v>
      </c>
      <c r="Z377" s="302">
        <f t="shared" si="45"/>
        <v>0</v>
      </c>
      <c r="AA377" s="302">
        <f t="shared" si="50"/>
        <v>0</v>
      </c>
      <c r="AB377"/>
      <c r="AE377"/>
      <c r="AF377"/>
      <c r="AG377"/>
      <c r="AH377"/>
      <c r="AI377"/>
      <c r="AJ377"/>
      <c r="AK377"/>
      <c r="AL377"/>
      <c r="AM377"/>
      <c r="AN377"/>
    </row>
    <row r="378" spans="2:40" x14ac:dyDescent="0.2">
      <c r="B378" s="42">
        <v>372</v>
      </c>
      <c r="C378" s="516">
        <f>'ادخال البيانات'!A378</f>
        <v>0</v>
      </c>
      <c r="D378" s="516"/>
      <c r="E378" s="516"/>
      <c r="F378" s="6">
        <f>'ادخال البيانات'!BP378</f>
        <v>0</v>
      </c>
      <c r="G378" s="302">
        <f>'ادخال البيانات'!BS378</f>
        <v>0</v>
      </c>
      <c r="H378" s="437">
        <f>'ادخال البيانات'!W378</f>
        <v>0</v>
      </c>
      <c r="J378" s="3">
        <f t="shared" si="46"/>
        <v>0</v>
      </c>
      <c r="P378">
        <f t="shared" si="44"/>
        <v>0</v>
      </c>
      <c r="Q378" s="386">
        <f t="shared" si="47"/>
        <v>0</v>
      </c>
      <c r="R378">
        <f>RANK(Q378,$Q:$Q)+COUNTIF($Q$7:Q378,Q378)-1</f>
        <v>372</v>
      </c>
      <c r="T378">
        <f t="shared" si="48"/>
        <v>0</v>
      </c>
      <c r="X378" s="42">
        <v>372</v>
      </c>
      <c r="Y378" s="32">
        <f t="shared" si="49"/>
        <v>0</v>
      </c>
      <c r="Z378" s="302">
        <f t="shared" si="45"/>
        <v>0</v>
      </c>
      <c r="AA378" s="302">
        <f t="shared" si="50"/>
        <v>0</v>
      </c>
      <c r="AB378"/>
      <c r="AE378"/>
      <c r="AF378"/>
      <c r="AG378"/>
      <c r="AH378"/>
      <c r="AI378"/>
      <c r="AJ378"/>
      <c r="AK378"/>
      <c r="AL378"/>
      <c r="AM378"/>
      <c r="AN378"/>
    </row>
    <row r="379" spans="2:40" x14ac:dyDescent="0.2">
      <c r="B379" s="42">
        <v>373</v>
      </c>
      <c r="C379" s="516">
        <f>'ادخال البيانات'!A379</f>
        <v>0</v>
      </c>
      <c r="D379" s="516"/>
      <c r="E379" s="516"/>
      <c r="F379" s="6">
        <f>'ادخال البيانات'!BP379</f>
        <v>0</v>
      </c>
      <c r="G379" s="302">
        <f>'ادخال البيانات'!BS379</f>
        <v>0</v>
      </c>
      <c r="H379" s="437">
        <f>'ادخال البيانات'!W379</f>
        <v>0</v>
      </c>
      <c r="J379" s="3">
        <f t="shared" si="46"/>
        <v>0</v>
      </c>
      <c r="P379">
        <f t="shared" si="44"/>
        <v>0</v>
      </c>
      <c r="Q379" s="386">
        <f t="shared" si="47"/>
        <v>0</v>
      </c>
      <c r="R379">
        <f>RANK(Q379,$Q:$Q)+COUNTIF($Q$7:Q379,Q379)-1</f>
        <v>373</v>
      </c>
      <c r="T379">
        <f t="shared" si="48"/>
        <v>0</v>
      </c>
      <c r="X379" s="42">
        <v>373</v>
      </c>
      <c r="Y379" s="32">
        <f t="shared" si="49"/>
        <v>0</v>
      </c>
      <c r="Z379" s="302">
        <f t="shared" si="45"/>
        <v>0</v>
      </c>
      <c r="AA379" s="302">
        <f t="shared" si="50"/>
        <v>0</v>
      </c>
      <c r="AB379"/>
      <c r="AE379"/>
      <c r="AF379"/>
      <c r="AG379"/>
      <c r="AH379"/>
      <c r="AI379"/>
      <c r="AJ379"/>
      <c r="AK379"/>
      <c r="AL379"/>
      <c r="AM379"/>
      <c r="AN379"/>
    </row>
    <row r="380" spans="2:40" x14ac:dyDescent="0.2">
      <c r="B380" s="42">
        <v>374</v>
      </c>
      <c r="C380" s="516">
        <f>'ادخال البيانات'!A380</f>
        <v>0</v>
      </c>
      <c r="D380" s="516"/>
      <c r="E380" s="516"/>
      <c r="F380" s="6">
        <f>'ادخال البيانات'!BP380</f>
        <v>0</v>
      </c>
      <c r="G380" s="302">
        <f>'ادخال البيانات'!BS380</f>
        <v>0</v>
      </c>
      <c r="H380" s="437">
        <f>'ادخال البيانات'!W380</f>
        <v>0</v>
      </c>
      <c r="J380" s="3">
        <f t="shared" si="46"/>
        <v>0</v>
      </c>
      <c r="P380">
        <f t="shared" si="44"/>
        <v>0</v>
      </c>
      <c r="Q380" s="386">
        <f t="shared" si="47"/>
        <v>0</v>
      </c>
      <c r="R380">
        <f>RANK(Q380,$Q:$Q)+COUNTIF($Q$7:Q380,Q380)-1</f>
        <v>374</v>
      </c>
      <c r="T380">
        <f t="shared" si="48"/>
        <v>0</v>
      </c>
      <c r="X380" s="42">
        <v>374</v>
      </c>
      <c r="Y380" s="32">
        <f t="shared" si="49"/>
        <v>0</v>
      </c>
      <c r="Z380" s="302">
        <f t="shared" si="45"/>
        <v>0</v>
      </c>
      <c r="AA380" s="302">
        <f t="shared" si="50"/>
        <v>0</v>
      </c>
      <c r="AB380"/>
      <c r="AE380"/>
      <c r="AF380"/>
      <c r="AG380"/>
      <c r="AH380"/>
      <c r="AI380"/>
      <c r="AJ380"/>
      <c r="AK380"/>
      <c r="AL380"/>
      <c r="AM380"/>
      <c r="AN380"/>
    </row>
    <row r="381" spans="2:40" x14ac:dyDescent="0.2">
      <c r="B381" s="42">
        <v>375</v>
      </c>
      <c r="C381" s="516">
        <f>'ادخال البيانات'!A381</f>
        <v>0</v>
      </c>
      <c r="D381" s="516"/>
      <c r="E381" s="516"/>
      <c r="F381" s="6">
        <f>'ادخال البيانات'!BP381</f>
        <v>0</v>
      </c>
      <c r="G381" s="302">
        <f>'ادخال البيانات'!BS381</f>
        <v>0</v>
      </c>
      <c r="H381" s="437">
        <f>'ادخال البيانات'!W381</f>
        <v>0</v>
      </c>
      <c r="J381" s="3">
        <f t="shared" si="46"/>
        <v>0</v>
      </c>
      <c r="P381">
        <f t="shared" si="44"/>
        <v>0</v>
      </c>
      <c r="Q381" s="386">
        <f t="shared" si="47"/>
        <v>0</v>
      </c>
      <c r="R381">
        <f>RANK(Q381,$Q:$Q)+COUNTIF($Q$7:Q381,Q381)-1</f>
        <v>375</v>
      </c>
      <c r="T381">
        <f t="shared" si="48"/>
        <v>0</v>
      </c>
      <c r="X381" s="42">
        <v>375</v>
      </c>
      <c r="Y381" s="32">
        <f t="shared" si="49"/>
        <v>0</v>
      </c>
      <c r="Z381" s="302">
        <f t="shared" si="45"/>
        <v>0</v>
      </c>
      <c r="AA381" s="302">
        <f t="shared" si="50"/>
        <v>0</v>
      </c>
      <c r="AB381"/>
      <c r="AE381"/>
      <c r="AF381"/>
      <c r="AG381"/>
      <c r="AH381"/>
      <c r="AI381"/>
      <c r="AJ381"/>
      <c r="AK381"/>
      <c r="AL381"/>
      <c r="AM381"/>
      <c r="AN381"/>
    </row>
    <row r="382" spans="2:40" x14ac:dyDescent="0.2">
      <c r="B382" s="42">
        <v>376</v>
      </c>
      <c r="C382" s="516">
        <f>'ادخال البيانات'!A382</f>
        <v>0</v>
      </c>
      <c r="D382" s="516"/>
      <c r="E382" s="516"/>
      <c r="F382" s="6">
        <f>'ادخال البيانات'!BP382</f>
        <v>0</v>
      </c>
      <c r="G382" s="302">
        <f>'ادخال البيانات'!BS382</f>
        <v>0</v>
      </c>
      <c r="H382" s="437">
        <f>'ادخال البيانات'!W382</f>
        <v>0</v>
      </c>
      <c r="J382" s="3">
        <f t="shared" si="46"/>
        <v>0</v>
      </c>
      <c r="P382">
        <f t="shared" si="44"/>
        <v>0</v>
      </c>
      <c r="Q382" s="386">
        <f t="shared" si="47"/>
        <v>0</v>
      </c>
      <c r="R382">
        <f>RANK(Q382,$Q:$Q)+COUNTIF($Q$7:Q382,Q382)-1</f>
        <v>376</v>
      </c>
      <c r="T382">
        <f t="shared" si="48"/>
        <v>0</v>
      </c>
      <c r="X382" s="42">
        <v>376</v>
      </c>
      <c r="Y382" s="32">
        <f t="shared" si="49"/>
        <v>0</v>
      </c>
      <c r="Z382" s="302">
        <f t="shared" si="45"/>
        <v>0</v>
      </c>
      <c r="AA382" s="302">
        <f t="shared" si="50"/>
        <v>0</v>
      </c>
      <c r="AB382"/>
      <c r="AE382"/>
      <c r="AF382"/>
      <c r="AG382"/>
      <c r="AH382"/>
      <c r="AI382"/>
      <c r="AJ382"/>
      <c r="AK382"/>
      <c r="AL382"/>
      <c r="AM382"/>
      <c r="AN382"/>
    </row>
    <row r="383" spans="2:40" x14ac:dyDescent="0.2">
      <c r="B383" s="42">
        <v>377</v>
      </c>
      <c r="C383" s="516">
        <f>'ادخال البيانات'!A383</f>
        <v>0</v>
      </c>
      <c r="D383" s="516"/>
      <c r="E383" s="516"/>
      <c r="F383" s="6">
        <f>'ادخال البيانات'!BP383</f>
        <v>0</v>
      </c>
      <c r="G383" s="302">
        <f>'ادخال البيانات'!BS383</f>
        <v>0</v>
      </c>
      <c r="H383" s="437">
        <f>'ادخال البيانات'!W383</f>
        <v>0</v>
      </c>
      <c r="J383" s="3">
        <f t="shared" si="46"/>
        <v>0</v>
      </c>
      <c r="P383">
        <f t="shared" si="44"/>
        <v>0</v>
      </c>
      <c r="Q383" s="386">
        <f t="shared" si="47"/>
        <v>0</v>
      </c>
      <c r="R383">
        <f>RANK(Q383,$Q:$Q)+COUNTIF($Q$7:Q383,Q383)-1</f>
        <v>377</v>
      </c>
      <c r="T383">
        <f t="shared" si="48"/>
        <v>0</v>
      </c>
      <c r="X383" s="42">
        <v>377</v>
      </c>
      <c r="Y383" s="32">
        <f t="shared" si="49"/>
        <v>0</v>
      </c>
      <c r="Z383" s="302">
        <f t="shared" si="45"/>
        <v>0</v>
      </c>
      <c r="AA383" s="302">
        <f t="shared" si="50"/>
        <v>0</v>
      </c>
      <c r="AB383"/>
      <c r="AE383"/>
      <c r="AF383"/>
      <c r="AG383"/>
      <c r="AH383"/>
      <c r="AI383"/>
      <c r="AJ383"/>
      <c r="AK383"/>
      <c r="AL383"/>
      <c r="AM383"/>
      <c r="AN383"/>
    </row>
    <row r="384" spans="2:40" x14ac:dyDescent="0.2">
      <c r="B384" s="42">
        <v>378</v>
      </c>
      <c r="C384" s="516">
        <f>'ادخال البيانات'!A384</f>
        <v>0</v>
      </c>
      <c r="D384" s="516"/>
      <c r="E384" s="516"/>
      <c r="F384" s="6">
        <f>'ادخال البيانات'!BP384</f>
        <v>0</v>
      </c>
      <c r="G384" s="302">
        <f>'ادخال البيانات'!BS384</f>
        <v>0</v>
      </c>
      <c r="H384" s="437">
        <f>'ادخال البيانات'!W384</f>
        <v>0</v>
      </c>
      <c r="J384" s="3">
        <f t="shared" si="46"/>
        <v>0</v>
      </c>
      <c r="P384">
        <f t="shared" si="44"/>
        <v>0</v>
      </c>
      <c r="Q384" s="386">
        <f t="shared" si="47"/>
        <v>0</v>
      </c>
      <c r="R384">
        <f>RANK(Q384,$Q:$Q)+COUNTIF($Q$7:Q384,Q384)-1</f>
        <v>378</v>
      </c>
      <c r="T384">
        <f t="shared" si="48"/>
        <v>0</v>
      </c>
      <c r="X384" s="42">
        <v>378</v>
      </c>
      <c r="Y384" s="32">
        <f t="shared" si="49"/>
        <v>0</v>
      </c>
      <c r="Z384" s="302">
        <f t="shared" si="45"/>
        <v>0</v>
      </c>
      <c r="AA384" s="302">
        <f t="shared" si="50"/>
        <v>0</v>
      </c>
      <c r="AB384"/>
      <c r="AE384"/>
      <c r="AF384"/>
      <c r="AG384"/>
      <c r="AH384"/>
      <c r="AI384"/>
      <c r="AJ384"/>
      <c r="AK384"/>
      <c r="AL384"/>
      <c r="AM384"/>
      <c r="AN384"/>
    </row>
    <row r="385" spans="2:40" x14ac:dyDescent="0.2">
      <c r="B385" s="42">
        <v>379</v>
      </c>
      <c r="C385" s="516">
        <f>'ادخال البيانات'!A385</f>
        <v>0</v>
      </c>
      <c r="D385" s="516"/>
      <c r="E385" s="516"/>
      <c r="F385" s="6">
        <f>'ادخال البيانات'!BP385</f>
        <v>0</v>
      </c>
      <c r="G385" s="302">
        <f>'ادخال البيانات'!BS385</f>
        <v>0</v>
      </c>
      <c r="H385" s="437">
        <f>'ادخال البيانات'!W385</f>
        <v>0</v>
      </c>
      <c r="J385" s="3">
        <f t="shared" si="46"/>
        <v>0</v>
      </c>
      <c r="P385">
        <f t="shared" si="44"/>
        <v>0</v>
      </c>
      <c r="Q385" s="386">
        <f t="shared" si="47"/>
        <v>0</v>
      </c>
      <c r="R385">
        <f>RANK(Q385,$Q:$Q)+COUNTIF($Q$7:Q385,Q385)-1</f>
        <v>379</v>
      </c>
      <c r="T385">
        <f t="shared" si="48"/>
        <v>0</v>
      </c>
      <c r="X385" s="42">
        <v>379</v>
      </c>
      <c r="Y385" s="32">
        <f t="shared" si="49"/>
        <v>0</v>
      </c>
      <c r="Z385" s="302">
        <f t="shared" si="45"/>
        <v>0</v>
      </c>
      <c r="AA385" s="302">
        <f t="shared" si="50"/>
        <v>0</v>
      </c>
      <c r="AB385"/>
      <c r="AE385"/>
      <c r="AF385"/>
      <c r="AG385"/>
      <c r="AH385"/>
      <c r="AI385"/>
      <c r="AJ385"/>
      <c r="AK385"/>
      <c r="AL385"/>
      <c r="AM385"/>
      <c r="AN385"/>
    </row>
    <row r="386" spans="2:40" x14ac:dyDescent="0.2">
      <c r="B386" s="42">
        <v>380</v>
      </c>
      <c r="C386" s="516">
        <f>'ادخال البيانات'!A386</f>
        <v>0</v>
      </c>
      <c r="D386" s="516"/>
      <c r="E386" s="516"/>
      <c r="F386" s="6">
        <f>'ادخال البيانات'!BP386</f>
        <v>0</v>
      </c>
      <c r="G386" s="302">
        <f>'ادخال البيانات'!BS386</f>
        <v>0</v>
      </c>
      <c r="H386" s="437">
        <f>'ادخال البيانات'!W386</f>
        <v>0</v>
      </c>
      <c r="J386" s="3">
        <f t="shared" si="46"/>
        <v>0</v>
      </c>
      <c r="P386">
        <f t="shared" si="44"/>
        <v>0</v>
      </c>
      <c r="Q386" s="386">
        <f t="shared" si="47"/>
        <v>0</v>
      </c>
      <c r="R386">
        <f>RANK(Q386,$Q:$Q)+COUNTIF($Q$7:Q386,Q386)-1</f>
        <v>380</v>
      </c>
      <c r="T386">
        <f t="shared" si="48"/>
        <v>0</v>
      </c>
      <c r="X386" s="42">
        <v>380</v>
      </c>
      <c r="Y386" s="32">
        <f t="shared" si="49"/>
        <v>0</v>
      </c>
      <c r="Z386" s="302">
        <f t="shared" si="45"/>
        <v>0</v>
      </c>
      <c r="AA386" s="302">
        <f t="shared" si="50"/>
        <v>0</v>
      </c>
      <c r="AB386"/>
      <c r="AE386"/>
      <c r="AF386"/>
      <c r="AG386"/>
      <c r="AH386"/>
      <c r="AI386"/>
      <c r="AJ386"/>
      <c r="AK386"/>
      <c r="AL386"/>
      <c r="AM386"/>
      <c r="AN386"/>
    </row>
    <row r="387" spans="2:40" x14ac:dyDescent="0.2">
      <c r="B387" s="42">
        <v>381</v>
      </c>
      <c r="C387" s="516">
        <f>'ادخال البيانات'!A387</f>
        <v>0</v>
      </c>
      <c r="D387" s="516"/>
      <c r="E387" s="516"/>
      <c r="F387" s="6">
        <f>'ادخال البيانات'!BP387</f>
        <v>0</v>
      </c>
      <c r="G387" s="302">
        <f>'ادخال البيانات'!BS387</f>
        <v>0</v>
      </c>
      <c r="H387" s="437">
        <f>'ادخال البيانات'!W387</f>
        <v>0</v>
      </c>
      <c r="J387" s="3">
        <f t="shared" si="46"/>
        <v>0</v>
      </c>
      <c r="P387">
        <f t="shared" si="44"/>
        <v>0</v>
      </c>
      <c r="Q387" s="386">
        <f t="shared" si="47"/>
        <v>0</v>
      </c>
      <c r="R387">
        <f>RANK(Q387,$Q:$Q)+COUNTIF($Q$7:Q387,Q387)-1</f>
        <v>381</v>
      </c>
      <c r="T387">
        <f t="shared" si="48"/>
        <v>0</v>
      </c>
      <c r="X387" s="42">
        <v>381</v>
      </c>
      <c r="Y387" s="32">
        <f t="shared" si="49"/>
        <v>0</v>
      </c>
      <c r="Z387" s="302">
        <f t="shared" si="45"/>
        <v>0</v>
      </c>
      <c r="AA387" s="302">
        <f t="shared" si="50"/>
        <v>0</v>
      </c>
      <c r="AB387"/>
      <c r="AE387"/>
      <c r="AF387"/>
      <c r="AG387"/>
      <c r="AH387"/>
      <c r="AI387"/>
      <c r="AJ387"/>
      <c r="AK387"/>
      <c r="AL387"/>
      <c r="AM387"/>
      <c r="AN387"/>
    </row>
    <row r="388" spans="2:40" x14ac:dyDescent="0.2">
      <c r="B388" s="42">
        <v>382</v>
      </c>
      <c r="C388" s="516">
        <f>'ادخال البيانات'!A388</f>
        <v>0</v>
      </c>
      <c r="D388" s="516"/>
      <c r="E388" s="516"/>
      <c r="F388" s="6">
        <f>'ادخال البيانات'!BP388</f>
        <v>0</v>
      </c>
      <c r="G388" s="302">
        <f>'ادخال البيانات'!BS388</f>
        <v>0</v>
      </c>
      <c r="H388" s="437">
        <f>'ادخال البيانات'!W388</f>
        <v>0</v>
      </c>
      <c r="J388" s="3">
        <f t="shared" si="46"/>
        <v>0</v>
      </c>
      <c r="P388">
        <f t="shared" si="44"/>
        <v>0</v>
      </c>
      <c r="Q388" s="386">
        <f t="shared" si="47"/>
        <v>0</v>
      </c>
      <c r="R388">
        <f>RANK(Q388,$Q:$Q)+COUNTIF($Q$7:Q388,Q388)-1</f>
        <v>382</v>
      </c>
      <c r="T388">
        <f t="shared" si="48"/>
        <v>0</v>
      </c>
      <c r="X388" s="42">
        <v>382</v>
      </c>
      <c r="Y388" s="32">
        <f t="shared" si="49"/>
        <v>0</v>
      </c>
      <c r="Z388" s="302">
        <f t="shared" si="45"/>
        <v>0</v>
      </c>
      <c r="AA388" s="302">
        <f t="shared" si="50"/>
        <v>0</v>
      </c>
      <c r="AB388"/>
      <c r="AE388"/>
      <c r="AF388"/>
      <c r="AG388"/>
      <c r="AH388"/>
      <c r="AI388"/>
      <c r="AJ388"/>
      <c r="AK388"/>
      <c r="AL388"/>
      <c r="AM388"/>
      <c r="AN388"/>
    </row>
    <row r="389" spans="2:40" x14ac:dyDescent="0.2">
      <c r="B389" s="42">
        <v>383</v>
      </c>
      <c r="C389" s="516">
        <f>'ادخال البيانات'!A389</f>
        <v>0</v>
      </c>
      <c r="D389" s="516"/>
      <c r="E389" s="516"/>
      <c r="F389" s="6">
        <f>'ادخال البيانات'!BP389</f>
        <v>0</v>
      </c>
      <c r="G389" s="302">
        <f>'ادخال البيانات'!BS389</f>
        <v>0</v>
      </c>
      <c r="H389" s="437">
        <f>'ادخال البيانات'!W389</f>
        <v>0</v>
      </c>
      <c r="J389" s="3">
        <f t="shared" si="46"/>
        <v>0</v>
      </c>
      <c r="P389">
        <f t="shared" si="44"/>
        <v>0</v>
      </c>
      <c r="Q389" s="386">
        <f t="shared" si="47"/>
        <v>0</v>
      </c>
      <c r="R389">
        <f>RANK(Q389,$Q:$Q)+COUNTIF($Q$7:Q389,Q389)-1</f>
        <v>383</v>
      </c>
      <c r="T389">
        <f t="shared" si="48"/>
        <v>0</v>
      </c>
      <c r="X389" s="42">
        <v>383</v>
      </c>
      <c r="Y389" s="32">
        <f t="shared" si="49"/>
        <v>0</v>
      </c>
      <c r="Z389" s="302">
        <f t="shared" si="45"/>
        <v>0</v>
      </c>
      <c r="AA389" s="302">
        <f t="shared" si="50"/>
        <v>0</v>
      </c>
      <c r="AB389"/>
      <c r="AE389"/>
      <c r="AF389"/>
      <c r="AG389"/>
      <c r="AH389"/>
      <c r="AI389"/>
      <c r="AJ389"/>
      <c r="AK389"/>
      <c r="AL389"/>
      <c r="AM389"/>
      <c r="AN389"/>
    </row>
    <row r="390" spans="2:40" x14ac:dyDescent="0.2">
      <c r="B390" s="42">
        <v>384</v>
      </c>
      <c r="C390" s="516">
        <f>'ادخال البيانات'!A390</f>
        <v>0</v>
      </c>
      <c r="D390" s="516"/>
      <c r="E390" s="516"/>
      <c r="F390" s="6">
        <f>'ادخال البيانات'!BP390</f>
        <v>0</v>
      </c>
      <c r="G390" s="302">
        <f>'ادخال البيانات'!BS390</f>
        <v>0</v>
      </c>
      <c r="H390" s="437">
        <f>'ادخال البيانات'!W390</f>
        <v>0</v>
      </c>
      <c r="J390" s="3">
        <f t="shared" si="46"/>
        <v>0</v>
      </c>
      <c r="P390">
        <f t="shared" si="44"/>
        <v>0</v>
      </c>
      <c r="Q390" s="386">
        <f t="shared" si="47"/>
        <v>0</v>
      </c>
      <c r="R390">
        <f>RANK(Q390,$Q:$Q)+COUNTIF($Q$7:Q390,Q390)-1</f>
        <v>384</v>
      </c>
      <c r="T390">
        <f t="shared" si="48"/>
        <v>0</v>
      </c>
      <c r="X390" s="42">
        <v>384</v>
      </c>
      <c r="Y390" s="32">
        <f t="shared" si="49"/>
        <v>0</v>
      </c>
      <c r="Z390" s="302">
        <f t="shared" si="45"/>
        <v>0</v>
      </c>
      <c r="AA390" s="302">
        <f t="shared" si="50"/>
        <v>0</v>
      </c>
      <c r="AB390"/>
      <c r="AE390"/>
      <c r="AF390"/>
      <c r="AG390"/>
      <c r="AH390"/>
      <c r="AI390"/>
      <c r="AJ390"/>
      <c r="AK390"/>
      <c r="AL390"/>
      <c r="AM390"/>
      <c r="AN390"/>
    </row>
    <row r="391" spans="2:40" x14ac:dyDescent="0.2">
      <c r="B391" s="42">
        <v>385</v>
      </c>
      <c r="C391" s="516">
        <f>'ادخال البيانات'!A391</f>
        <v>0</v>
      </c>
      <c r="D391" s="516"/>
      <c r="E391" s="516"/>
      <c r="F391" s="6">
        <f>'ادخال البيانات'!BP391</f>
        <v>0</v>
      </c>
      <c r="G391" s="302">
        <f>'ادخال البيانات'!BS391</f>
        <v>0</v>
      </c>
      <c r="H391" s="437">
        <f>'ادخال البيانات'!W391</f>
        <v>0</v>
      </c>
      <c r="J391" s="3">
        <f t="shared" si="46"/>
        <v>0</v>
      </c>
      <c r="P391">
        <f t="shared" ref="P391:P450" si="51">C391</f>
        <v>0</v>
      </c>
      <c r="Q391" s="386">
        <f t="shared" si="47"/>
        <v>0</v>
      </c>
      <c r="R391">
        <f>RANK(Q391,$Q:$Q)+COUNTIF($Q$7:Q391,Q391)-1</f>
        <v>385</v>
      </c>
      <c r="T391">
        <f t="shared" si="48"/>
        <v>0</v>
      </c>
      <c r="X391" s="42">
        <v>385</v>
      </c>
      <c r="Y391" s="32">
        <f t="shared" si="49"/>
        <v>0</v>
      </c>
      <c r="Z391" s="302">
        <f t="shared" ref="Z391:Z450" si="52">INDEX($Q$7:$Q$450,MATCH(X391,$R$7:$R$450,0))</f>
        <v>0</v>
      </c>
      <c r="AA391" s="302">
        <f t="shared" si="50"/>
        <v>0</v>
      </c>
      <c r="AB391"/>
      <c r="AE391"/>
      <c r="AF391"/>
      <c r="AG391"/>
      <c r="AH391"/>
      <c r="AI391"/>
      <c r="AJ391"/>
      <c r="AK391"/>
      <c r="AL391"/>
      <c r="AM391"/>
      <c r="AN391"/>
    </row>
    <row r="392" spans="2:40" x14ac:dyDescent="0.2">
      <c r="B392" s="42">
        <v>386</v>
      </c>
      <c r="C392" s="516">
        <f>'ادخال البيانات'!A392</f>
        <v>0</v>
      </c>
      <c r="D392" s="516"/>
      <c r="E392" s="516"/>
      <c r="F392" s="6">
        <f>'ادخال البيانات'!BP392</f>
        <v>0</v>
      </c>
      <c r="G392" s="302">
        <f>'ادخال البيانات'!BS392</f>
        <v>0</v>
      </c>
      <c r="H392" s="437">
        <f>'ادخال البيانات'!W392</f>
        <v>0</v>
      </c>
      <c r="J392" s="3">
        <f t="shared" ref="J392:J450" si="53">G392</f>
        <v>0</v>
      </c>
      <c r="P392">
        <f t="shared" si="51"/>
        <v>0</v>
      </c>
      <c r="Q392" s="386">
        <f t="shared" ref="Q392:Q450" si="54">G392</f>
        <v>0</v>
      </c>
      <c r="R392">
        <f>RANK(Q392,$Q:$Q)+COUNTIF($Q$7:Q392,Q392)-1</f>
        <v>386</v>
      </c>
      <c r="T392">
        <f t="shared" ref="T392:T450" si="55">H392</f>
        <v>0</v>
      </c>
      <c r="X392" s="42">
        <v>386</v>
      </c>
      <c r="Y392" s="32">
        <f t="shared" ref="Y392:Y450" si="56">INDEX($P$7:$P$450,MATCH(X392,$R$7:$R$450,0))</f>
        <v>0</v>
      </c>
      <c r="Z392" s="302">
        <f t="shared" si="52"/>
        <v>0</v>
      </c>
      <c r="AA392" s="302">
        <f t="shared" ref="AA392:AA450" si="57">INDEX($T$7:$T$450,MATCH(Y392,$P$7:$P$450,0))</f>
        <v>0</v>
      </c>
      <c r="AB392"/>
      <c r="AE392"/>
      <c r="AF392"/>
      <c r="AG392"/>
      <c r="AH392"/>
      <c r="AI392"/>
      <c r="AJ392"/>
      <c r="AK392"/>
      <c r="AL392"/>
      <c r="AM392"/>
      <c r="AN392"/>
    </row>
    <row r="393" spans="2:40" x14ac:dyDescent="0.2">
      <c r="B393" s="42">
        <v>387</v>
      </c>
      <c r="C393" s="516">
        <f>'ادخال البيانات'!A393</f>
        <v>0</v>
      </c>
      <c r="D393" s="516"/>
      <c r="E393" s="516"/>
      <c r="F393" s="6">
        <f>'ادخال البيانات'!BP393</f>
        <v>0</v>
      </c>
      <c r="G393" s="302">
        <f>'ادخال البيانات'!BS393</f>
        <v>0</v>
      </c>
      <c r="H393" s="437">
        <f>'ادخال البيانات'!W393</f>
        <v>0</v>
      </c>
      <c r="J393" s="3">
        <f t="shared" si="53"/>
        <v>0</v>
      </c>
      <c r="P393">
        <f t="shared" si="51"/>
        <v>0</v>
      </c>
      <c r="Q393" s="386">
        <f t="shared" si="54"/>
        <v>0</v>
      </c>
      <c r="R393">
        <f>RANK(Q393,$Q:$Q)+COUNTIF($Q$7:Q393,Q393)-1</f>
        <v>387</v>
      </c>
      <c r="T393">
        <f t="shared" si="55"/>
        <v>0</v>
      </c>
      <c r="X393" s="42">
        <v>387</v>
      </c>
      <c r="Y393" s="32">
        <f t="shared" si="56"/>
        <v>0</v>
      </c>
      <c r="Z393" s="302">
        <f t="shared" si="52"/>
        <v>0</v>
      </c>
      <c r="AA393" s="302">
        <f t="shared" si="57"/>
        <v>0</v>
      </c>
      <c r="AB393"/>
      <c r="AE393"/>
      <c r="AF393"/>
      <c r="AG393"/>
      <c r="AH393"/>
      <c r="AI393"/>
      <c r="AJ393"/>
      <c r="AK393"/>
      <c r="AL393"/>
      <c r="AM393"/>
      <c r="AN393"/>
    </row>
    <row r="394" spans="2:40" x14ac:dyDescent="0.2">
      <c r="B394" s="42">
        <v>388</v>
      </c>
      <c r="C394" s="516">
        <f>'ادخال البيانات'!A394</f>
        <v>0</v>
      </c>
      <c r="D394" s="516"/>
      <c r="E394" s="516"/>
      <c r="F394" s="6">
        <f>'ادخال البيانات'!BP394</f>
        <v>0</v>
      </c>
      <c r="G394" s="302">
        <f>'ادخال البيانات'!BS394</f>
        <v>0</v>
      </c>
      <c r="H394" s="437">
        <f>'ادخال البيانات'!W394</f>
        <v>0</v>
      </c>
      <c r="J394" s="3">
        <f t="shared" si="53"/>
        <v>0</v>
      </c>
      <c r="P394">
        <f t="shared" si="51"/>
        <v>0</v>
      </c>
      <c r="Q394" s="386">
        <f t="shared" si="54"/>
        <v>0</v>
      </c>
      <c r="R394">
        <f>RANK(Q394,$Q:$Q)+COUNTIF($Q$7:Q394,Q394)-1</f>
        <v>388</v>
      </c>
      <c r="T394">
        <f t="shared" si="55"/>
        <v>0</v>
      </c>
      <c r="X394" s="42">
        <v>388</v>
      </c>
      <c r="Y394" s="32">
        <f t="shared" si="56"/>
        <v>0</v>
      </c>
      <c r="Z394" s="302">
        <f t="shared" si="52"/>
        <v>0</v>
      </c>
      <c r="AA394" s="302">
        <f t="shared" si="57"/>
        <v>0</v>
      </c>
      <c r="AB394"/>
      <c r="AE394"/>
      <c r="AF394"/>
      <c r="AG394"/>
      <c r="AH394"/>
      <c r="AI394"/>
      <c r="AJ394"/>
      <c r="AK394"/>
      <c r="AL394"/>
      <c r="AM394"/>
      <c r="AN394"/>
    </row>
    <row r="395" spans="2:40" x14ac:dyDescent="0.2">
      <c r="B395" s="42">
        <v>389</v>
      </c>
      <c r="C395" s="516">
        <f>'ادخال البيانات'!A395</f>
        <v>0</v>
      </c>
      <c r="D395" s="516"/>
      <c r="E395" s="516"/>
      <c r="F395" s="6">
        <f>'ادخال البيانات'!BP395</f>
        <v>0</v>
      </c>
      <c r="G395" s="302">
        <f>'ادخال البيانات'!BS395</f>
        <v>0</v>
      </c>
      <c r="H395" s="437">
        <f>'ادخال البيانات'!W395</f>
        <v>0</v>
      </c>
      <c r="J395" s="3">
        <f t="shared" si="53"/>
        <v>0</v>
      </c>
      <c r="P395">
        <f t="shared" si="51"/>
        <v>0</v>
      </c>
      <c r="Q395" s="386">
        <f t="shared" si="54"/>
        <v>0</v>
      </c>
      <c r="R395">
        <f>RANK(Q395,$Q:$Q)+COUNTIF($Q$7:Q395,Q395)-1</f>
        <v>389</v>
      </c>
      <c r="T395">
        <f t="shared" si="55"/>
        <v>0</v>
      </c>
      <c r="X395" s="42">
        <v>389</v>
      </c>
      <c r="Y395" s="32">
        <f t="shared" si="56"/>
        <v>0</v>
      </c>
      <c r="Z395" s="302">
        <f t="shared" si="52"/>
        <v>0</v>
      </c>
      <c r="AA395" s="302">
        <f t="shared" si="57"/>
        <v>0</v>
      </c>
      <c r="AB395"/>
      <c r="AE395"/>
      <c r="AF395"/>
      <c r="AG395"/>
      <c r="AH395"/>
      <c r="AI395"/>
      <c r="AJ395"/>
      <c r="AK395"/>
      <c r="AL395"/>
      <c r="AM395"/>
      <c r="AN395"/>
    </row>
    <row r="396" spans="2:40" x14ac:dyDescent="0.2">
      <c r="B396" s="42">
        <v>390</v>
      </c>
      <c r="C396" s="516">
        <f>'ادخال البيانات'!A396</f>
        <v>0</v>
      </c>
      <c r="D396" s="516"/>
      <c r="E396" s="516"/>
      <c r="F396" s="6">
        <f>'ادخال البيانات'!BP396</f>
        <v>0</v>
      </c>
      <c r="G396" s="302">
        <f>'ادخال البيانات'!BS396</f>
        <v>0</v>
      </c>
      <c r="H396" s="437">
        <f>'ادخال البيانات'!W396</f>
        <v>0</v>
      </c>
      <c r="J396" s="3">
        <f t="shared" si="53"/>
        <v>0</v>
      </c>
      <c r="P396">
        <f t="shared" si="51"/>
        <v>0</v>
      </c>
      <c r="Q396" s="386">
        <f t="shared" si="54"/>
        <v>0</v>
      </c>
      <c r="R396">
        <f>RANK(Q396,$Q:$Q)+COUNTIF($Q$7:Q396,Q396)-1</f>
        <v>390</v>
      </c>
      <c r="T396">
        <f t="shared" si="55"/>
        <v>0</v>
      </c>
      <c r="X396" s="42">
        <v>390</v>
      </c>
      <c r="Y396" s="32">
        <f t="shared" si="56"/>
        <v>0</v>
      </c>
      <c r="Z396" s="302">
        <f t="shared" si="52"/>
        <v>0</v>
      </c>
      <c r="AA396" s="302">
        <f t="shared" si="57"/>
        <v>0</v>
      </c>
      <c r="AB396"/>
      <c r="AE396"/>
      <c r="AF396"/>
      <c r="AG396"/>
      <c r="AH396"/>
      <c r="AI396"/>
      <c r="AJ396"/>
      <c r="AK396"/>
      <c r="AL396"/>
      <c r="AM396"/>
      <c r="AN396"/>
    </row>
    <row r="397" spans="2:40" x14ac:dyDescent="0.2">
      <c r="B397" s="42">
        <v>391</v>
      </c>
      <c r="C397" s="516">
        <f>'ادخال البيانات'!A397</f>
        <v>0</v>
      </c>
      <c r="D397" s="516"/>
      <c r="E397" s="516"/>
      <c r="F397" s="6">
        <f>'ادخال البيانات'!BP397</f>
        <v>0</v>
      </c>
      <c r="G397" s="302">
        <f>'ادخال البيانات'!BS397</f>
        <v>0</v>
      </c>
      <c r="H397" s="437">
        <f>'ادخال البيانات'!W397</f>
        <v>0</v>
      </c>
      <c r="J397" s="3">
        <f t="shared" si="53"/>
        <v>0</v>
      </c>
      <c r="P397">
        <f t="shared" si="51"/>
        <v>0</v>
      </c>
      <c r="Q397" s="386">
        <f t="shared" si="54"/>
        <v>0</v>
      </c>
      <c r="R397">
        <f>RANK(Q397,$Q:$Q)+COUNTIF($Q$7:Q397,Q397)-1</f>
        <v>391</v>
      </c>
      <c r="T397">
        <f t="shared" si="55"/>
        <v>0</v>
      </c>
      <c r="X397" s="42">
        <v>391</v>
      </c>
      <c r="Y397" s="32">
        <f t="shared" si="56"/>
        <v>0</v>
      </c>
      <c r="Z397" s="302">
        <f t="shared" si="52"/>
        <v>0</v>
      </c>
      <c r="AA397" s="302">
        <f t="shared" si="57"/>
        <v>0</v>
      </c>
      <c r="AB397"/>
      <c r="AE397"/>
      <c r="AF397"/>
      <c r="AG397"/>
      <c r="AH397"/>
      <c r="AI397"/>
      <c r="AJ397"/>
      <c r="AK397"/>
      <c r="AL397"/>
      <c r="AM397"/>
      <c r="AN397"/>
    </row>
    <row r="398" spans="2:40" x14ac:dyDescent="0.2">
      <c r="B398" s="42">
        <v>392</v>
      </c>
      <c r="C398" s="516">
        <f>'ادخال البيانات'!A398</f>
        <v>0</v>
      </c>
      <c r="D398" s="516"/>
      <c r="E398" s="516"/>
      <c r="F398" s="6">
        <f>'ادخال البيانات'!BP398</f>
        <v>0</v>
      </c>
      <c r="G398" s="302">
        <f>'ادخال البيانات'!BS398</f>
        <v>0</v>
      </c>
      <c r="H398" s="437">
        <f>'ادخال البيانات'!W398</f>
        <v>0</v>
      </c>
      <c r="J398" s="3">
        <f t="shared" si="53"/>
        <v>0</v>
      </c>
      <c r="P398">
        <f t="shared" si="51"/>
        <v>0</v>
      </c>
      <c r="Q398" s="386">
        <f t="shared" si="54"/>
        <v>0</v>
      </c>
      <c r="R398">
        <f>RANK(Q398,$Q:$Q)+COUNTIF($Q$7:Q398,Q398)-1</f>
        <v>392</v>
      </c>
      <c r="T398">
        <f t="shared" si="55"/>
        <v>0</v>
      </c>
      <c r="X398" s="42">
        <v>392</v>
      </c>
      <c r="Y398" s="32">
        <f t="shared" si="56"/>
        <v>0</v>
      </c>
      <c r="Z398" s="302">
        <f t="shared" si="52"/>
        <v>0</v>
      </c>
      <c r="AA398" s="302">
        <f t="shared" si="57"/>
        <v>0</v>
      </c>
      <c r="AB398"/>
      <c r="AE398"/>
      <c r="AF398"/>
      <c r="AG398"/>
      <c r="AH398"/>
      <c r="AI398"/>
      <c r="AJ398"/>
      <c r="AK398"/>
      <c r="AL398"/>
      <c r="AM398"/>
      <c r="AN398"/>
    </row>
    <row r="399" spans="2:40" x14ac:dyDescent="0.2">
      <c r="B399" s="42">
        <v>393</v>
      </c>
      <c r="C399" s="516">
        <f>'ادخال البيانات'!A399</f>
        <v>0</v>
      </c>
      <c r="D399" s="516"/>
      <c r="E399" s="516"/>
      <c r="F399" s="6">
        <f>'ادخال البيانات'!BP399</f>
        <v>0</v>
      </c>
      <c r="G399" s="302">
        <f>'ادخال البيانات'!BS399</f>
        <v>0</v>
      </c>
      <c r="H399" s="437">
        <f>'ادخال البيانات'!W399</f>
        <v>0</v>
      </c>
      <c r="J399" s="3">
        <f t="shared" si="53"/>
        <v>0</v>
      </c>
      <c r="P399">
        <f t="shared" si="51"/>
        <v>0</v>
      </c>
      <c r="Q399" s="386">
        <f t="shared" si="54"/>
        <v>0</v>
      </c>
      <c r="R399">
        <f>RANK(Q399,$Q:$Q)+COUNTIF($Q$7:Q399,Q399)-1</f>
        <v>393</v>
      </c>
      <c r="T399">
        <f t="shared" si="55"/>
        <v>0</v>
      </c>
      <c r="X399" s="42">
        <v>393</v>
      </c>
      <c r="Y399" s="32">
        <f t="shared" si="56"/>
        <v>0</v>
      </c>
      <c r="Z399" s="302">
        <f t="shared" si="52"/>
        <v>0</v>
      </c>
      <c r="AA399" s="302">
        <f t="shared" si="57"/>
        <v>0</v>
      </c>
      <c r="AB399"/>
      <c r="AE399"/>
      <c r="AF399"/>
      <c r="AG399"/>
      <c r="AH399"/>
      <c r="AI399"/>
      <c r="AJ399"/>
      <c r="AK399"/>
      <c r="AL399"/>
      <c r="AM399"/>
      <c r="AN399"/>
    </row>
    <row r="400" spans="2:40" x14ac:dyDescent="0.2">
      <c r="B400" s="42">
        <v>394</v>
      </c>
      <c r="C400" s="516">
        <f>'ادخال البيانات'!A400</f>
        <v>0</v>
      </c>
      <c r="D400" s="516"/>
      <c r="E400" s="516"/>
      <c r="F400" s="6">
        <f>'ادخال البيانات'!BP400</f>
        <v>0</v>
      </c>
      <c r="G400" s="302">
        <f>'ادخال البيانات'!BS400</f>
        <v>0</v>
      </c>
      <c r="H400" s="437">
        <f>'ادخال البيانات'!W400</f>
        <v>0</v>
      </c>
      <c r="J400" s="3">
        <f t="shared" si="53"/>
        <v>0</v>
      </c>
      <c r="P400">
        <f t="shared" si="51"/>
        <v>0</v>
      </c>
      <c r="Q400" s="386">
        <f t="shared" si="54"/>
        <v>0</v>
      </c>
      <c r="R400">
        <f>RANK(Q400,$Q:$Q)+COUNTIF($Q$7:Q400,Q400)-1</f>
        <v>394</v>
      </c>
      <c r="T400">
        <f t="shared" si="55"/>
        <v>0</v>
      </c>
      <c r="X400" s="42">
        <v>394</v>
      </c>
      <c r="Y400" s="32">
        <f t="shared" si="56"/>
        <v>0</v>
      </c>
      <c r="Z400" s="302">
        <f t="shared" si="52"/>
        <v>0</v>
      </c>
      <c r="AA400" s="302">
        <f t="shared" si="57"/>
        <v>0</v>
      </c>
      <c r="AB400"/>
      <c r="AE400"/>
      <c r="AF400"/>
      <c r="AG400"/>
      <c r="AH400"/>
      <c r="AI400"/>
      <c r="AJ400"/>
      <c r="AK400"/>
      <c r="AL400"/>
      <c r="AM400"/>
      <c r="AN400"/>
    </row>
    <row r="401" spans="2:40" x14ac:dyDescent="0.2">
      <c r="B401" s="42">
        <v>395</v>
      </c>
      <c r="C401" s="516">
        <f>'ادخال البيانات'!A401</f>
        <v>0</v>
      </c>
      <c r="D401" s="516"/>
      <c r="E401" s="516"/>
      <c r="F401" s="6">
        <f>'ادخال البيانات'!BP401</f>
        <v>0</v>
      </c>
      <c r="G401" s="302">
        <f>'ادخال البيانات'!BS401</f>
        <v>0</v>
      </c>
      <c r="H401" s="437">
        <f>'ادخال البيانات'!W401</f>
        <v>0</v>
      </c>
      <c r="J401" s="3">
        <f t="shared" si="53"/>
        <v>0</v>
      </c>
      <c r="P401">
        <f t="shared" si="51"/>
        <v>0</v>
      </c>
      <c r="Q401" s="386">
        <f t="shared" si="54"/>
        <v>0</v>
      </c>
      <c r="R401">
        <f>RANK(Q401,$Q:$Q)+COUNTIF($Q$7:Q401,Q401)-1</f>
        <v>395</v>
      </c>
      <c r="T401">
        <f t="shared" si="55"/>
        <v>0</v>
      </c>
      <c r="X401" s="42">
        <v>395</v>
      </c>
      <c r="Y401" s="32">
        <f t="shared" si="56"/>
        <v>0</v>
      </c>
      <c r="Z401" s="302">
        <f t="shared" si="52"/>
        <v>0</v>
      </c>
      <c r="AA401" s="302">
        <f t="shared" si="57"/>
        <v>0</v>
      </c>
      <c r="AB401"/>
      <c r="AE401"/>
      <c r="AF401"/>
      <c r="AG401"/>
      <c r="AH401"/>
      <c r="AI401"/>
      <c r="AJ401"/>
      <c r="AK401"/>
      <c r="AL401"/>
      <c r="AM401"/>
      <c r="AN401"/>
    </row>
    <row r="402" spans="2:40" x14ac:dyDescent="0.2">
      <c r="B402" s="42">
        <v>396</v>
      </c>
      <c r="C402" s="516">
        <f>'ادخال البيانات'!A402</f>
        <v>0</v>
      </c>
      <c r="D402" s="516"/>
      <c r="E402" s="516"/>
      <c r="F402" s="6">
        <f>'ادخال البيانات'!BP402</f>
        <v>0</v>
      </c>
      <c r="G402" s="302">
        <f>'ادخال البيانات'!BS402</f>
        <v>0</v>
      </c>
      <c r="H402" s="437">
        <f>'ادخال البيانات'!W402</f>
        <v>0</v>
      </c>
      <c r="J402" s="3">
        <f t="shared" si="53"/>
        <v>0</v>
      </c>
      <c r="P402">
        <f t="shared" si="51"/>
        <v>0</v>
      </c>
      <c r="Q402" s="386">
        <f t="shared" si="54"/>
        <v>0</v>
      </c>
      <c r="R402">
        <f>RANK(Q402,$Q:$Q)+COUNTIF($Q$7:Q402,Q402)-1</f>
        <v>396</v>
      </c>
      <c r="T402">
        <f t="shared" si="55"/>
        <v>0</v>
      </c>
      <c r="X402" s="42">
        <v>396</v>
      </c>
      <c r="Y402" s="32">
        <f t="shared" si="56"/>
        <v>0</v>
      </c>
      <c r="Z402" s="302">
        <f t="shared" si="52"/>
        <v>0</v>
      </c>
      <c r="AA402" s="302">
        <f t="shared" si="57"/>
        <v>0</v>
      </c>
      <c r="AB402"/>
      <c r="AE402"/>
      <c r="AF402"/>
      <c r="AG402"/>
      <c r="AH402"/>
      <c r="AI402"/>
      <c r="AJ402"/>
      <c r="AK402"/>
      <c r="AL402"/>
      <c r="AM402"/>
      <c r="AN402"/>
    </row>
    <row r="403" spans="2:40" x14ac:dyDescent="0.2">
      <c r="B403" s="42">
        <v>397</v>
      </c>
      <c r="C403" s="516">
        <f>'ادخال البيانات'!A403</f>
        <v>0</v>
      </c>
      <c r="D403" s="516"/>
      <c r="E403" s="516"/>
      <c r="F403" s="6">
        <f>'ادخال البيانات'!BP403</f>
        <v>0</v>
      </c>
      <c r="G403" s="302">
        <f>'ادخال البيانات'!BS403</f>
        <v>0</v>
      </c>
      <c r="H403" s="437">
        <f>'ادخال البيانات'!W403</f>
        <v>0</v>
      </c>
      <c r="J403" s="3">
        <f t="shared" si="53"/>
        <v>0</v>
      </c>
      <c r="P403">
        <f t="shared" si="51"/>
        <v>0</v>
      </c>
      <c r="Q403" s="386">
        <f t="shared" si="54"/>
        <v>0</v>
      </c>
      <c r="R403">
        <f>RANK(Q403,$Q:$Q)+COUNTIF($Q$7:Q403,Q403)-1</f>
        <v>397</v>
      </c>
      <c r="T403">
        <f t="shared" si="55"/>
        <v>0</v>
      </c>
      <c r="X403" s="42">
        <v>397</v>
      </c>
      <c r="Y403" s="32">
        <f t="shared" si="56"/>
        <v>0</v>
      </c>
      <c r="Z403" s="302">
        <f t="shared" si="52"/>
        <v>0</v>
      </c>
      <c r="AA403" s="302">
        <f t="shared" si="57"/>
        <v>0</v>
      </c>
      <c r="AB403"/>
      <c r="AE403"/>
      <c r="AF403"/>
      <c r="AG403"/>
      <c r="AH403"/>
      <c r="AI403"/>
      <c r="AJ403"/>
      <c r="AK403"/>
      <c r="AL403"/>
      <c r="AM403"/>
      <c r="AN403"/>
    </row>
    <row r="404" spans="2:40" x14ac:dyDescent="0.2">
      <c r="B404" s="42">
        <v>398</v>
      </c>
      <c r="C404" s="516">
        <f>'ادخال البيانات'!A404</f>
        <v>0</v>
      </c>
      <c r="D404" s="516"/>
      <c r="E404" s="516"/>
      <c r="F404" s="6">
        <f>'ادخال البيانات'!BP404</f>
        <v>0</v>
      </c>
      <c r="G404" s="302">
        <f>'ادخال البيانات'!BS404</f>
        <v>0</v>
      </c>
      <c r="H404" s="437">
        <f>'ادخال البيانات'!W404</f>
        <v>0</v>
      </c>
      <c r="J404" s="3">
        <f t="shared" si="53"/>
        <v>0</v>
      </c>
      <c r="P404">
        <f t="shared" si="51"/>
        <v>0</v>
      </c>
      <c r="Q404" s="386">
        <f t="shared" si="54"/>
        <v>0</v>
      </c>
      <c r="R404">
        <f>RANK(Q404,$Q:$Q)+COUNTIF($Q$7:Q404,Q404)-1</f>
        <v>398</v>
      </c>
      <c r="T404">
        <f t="shared" si="55"/>
        <v>0</v>
      </c>
      <c r="X404" s="42">
        <v>398</v>
      </c>
      <c r="Y404" s="32">
        <f t="shared" si="56"/>
        <v>0</v>
      </c>
      <c r="Z404" s="302">
        <f t="shared" si="52"/>
        <v>0</v>
      </c>
      <c r="AA404" s="302">
        <f t="shared" si="57"/>
        <v>0</v>
      </c>
      <c r="AB404"/>
      <c r="AE404"/>
      <c r="AF404"/>
      <c r="AG404"/>
      <c r="AH404"/>
      <c r="AI404"/>
      <c r="AJ404"/>
      <c r="AK404"/>
      <c r="AL404"/>
      <c r="AM404"/>
      <c r="AN404"/>
    </row>
    <row r="405" spans="2:40" x14ac:dyDescent="0.2">
      <c r="B405" s="42">
        <v>399</v>
      </c>
      <c r="C405" s="516">
        <f>'ادخال البيانات'!A405</f>
        <v>0</v>
      </c>
      <c r="D405" s="516"/>
      <c r="E405" s="516"/>
      <c r="F405" s="6">
        <f>'ادخال البيانات'!BP405</f>
        <v>0</v>
      </c>
      <c r="G405" s="302">
        <f>'ادخال البيانات'!BS405</f>
        <v>0</v>
      </c>
      <c r="H405" s="437">
        <f>'ادخال البيانات'!W405</f>
        <v>0</v>
      </c>
      <c r="J405" s="3">
        <f t="shared" si="53"/>
        <v>0</v>
      </c>
      <c r="P405">
        <f t="shared" si="51"/>
        <v>0</v>
      </c>
      <c r="Q405" s="386">
        <f t="shared" si="54"/>
        <v>0</v>
      </c>
      <c r="R405">
        <f>RANK(Q405,$Q:$Q)+COUNTIF($Q$7:Q405,Q405)-1</f>
        <v>399</v>
      </c>
      <c r="T405">
        <f t="shared" si="55"/>
        <v>0</v>
      </c>
      <c r="X405" s="42">
        <v>399</v>
      </c>
      <c r="Y405" s="32">
        <f t="shared" si="56"/>
        <v>0</v>
      </c>
      <c r="Z405" s="302">
        <f t="shared" si="52"/>
        <v>0</v>
      </c>
      <c r="AA405" s="302">
        <f t="shared" si="57"/>
        <v>0</v>
      </c>
      <c r="AB405"/>
      <c r="AE405"/>
      <c r="AF405"/>
      <c r="AG405"/>
      <c r="AH405"/>
      <c r="AI405"/>
      <c r="AJ405"/>
      <c r="AK405"/>
      <c r="AL405"/>
      <c r="AM405"/>
      <c r="AN405"/>
    </row>
    <row r="406" spans="2:40" x14ac:dyDescent="0.2">
      <c r="B406" s="42">
        <v>400</v>
      </c>
      <c r="C406" s="516">
        <f>'ادخال البيانات'!A406</f>
        <v>0</v>
      </c>
      <c r="D406" s="516"/>
      <c r="E406" s="516"/>
      <c r="F406" s="6">
        <f>'ادخال البيانات'!BP406</f>
        <v>0</v>
      </c>
      <c r="G406" s="302">
        <f>'ادخال البيانات'!BS406</f>
        <v>0</v>
      </c>
      <c r="H406" s="437">
        <f>'ادخال البيانات'!W406</f>
        <v>0</v>
      </c>
      <c r="J406" s="3">
        <f t="shared" si="53"/>
        <v>0</v>
      </c>
      <c r="P406">
        <f t="shared" si="51"/>
        <v>0</v>
      </c>
      <c r="Q406" s="386">
        <f t="shared" si="54"/>
        <v>0</v>
      </c>
      <c r="R406">
        <f>RANK(Q406,$Q:$Q)+COUNTIF($Q$7:Q406,Q406)-1</f>
        <v>400</v>
      </c>
      <c r="T406">
        <f t="shared" si="55"/>
        <v>0</v>
      </c>
      <c r="X406" s="42">
        <v>400</v>
      </c>
      <c r="Y406" s="32">
        <f t="shared" si="56"/>
        <v>0</v>
      </c>
      <c r="Z406" s="302">
        <f t="shared" si="52"/>
        <v>0</v>
      </c>
      <c r="AA406" s="302">
        <f t="shared" si="57"/>
        <v>0</v>
      </c>
      <c r="AB406"/>
      <c r="AE406"/>
      <c r="AF406"/>
      <c r="AG406"/>
      <c r="AH406"/>
      <c r="AI406"/>
      <c r="AJ406"/>
      <c r="AK406"/>
      <c r="AL406"/>
      <c r="AM406"/>
      <c r="AN406"/>
    </row>
    <row r="407" spans="2:40" x14ac:dyDescent="0.2">
      <c r="B407" s="42">
        <v>401</v>
      </c>
      <c r="C407" s="516">
        <f>'ادخال البيانات'!A407</f>
        <v>0</v>
      </c>
      <c r="D407" s="516"/>
      <c r="E407" s="516"/>
      <c r="F407" s="6">
        <f>'ادخال البيانات'!BP407</f>
        <v>0</v>
      </c>
      <c r="G407" s="302">
        <f>'ادخال البيانات'!BS407</f>
        <v>0</v>
      </c>
      <c r="H407" s="437">
        <f>'ادخال البيانات'!W407</f>
        <v>0</v>
      </c>
      <c r="J407" s="3">
        <f t="shared" si="53"/>
        <v>0</v>
      </c>
      <c r="P407">
        <f t="shared" si="51"/>
        <v>0</v>
      </c>
      <c r="Q407" s="386">
        <f t="shared" si="54"/>
        <v>0</v>
      </c>
      <c r="R407">
        <f>RANK(Q407,$Q:$Q)+COUNTIF($Q$7:Q407,Q407)-1</f>
        <v>401</v>
      </c>
      <c r="T407">
        <f t="shared" si="55"/>
        <v>0</v>
      </c>
      <c r="X407" s="42">
        <v>401</v>
      </c>
      <c r="Y407" s="32">
        <f t="shared" si="56"/>
        <v>0</v>
      </c>
      <c r="Z407" s="302">
        <f t="shared" si="52"/>
        <v>0</v>
      </c>
      <c r="AA407" s="302">
        <f t="shared" si="57"/>
        <v>0</v>
      </c>
      <c r="AB407"/>
      <c r="AE407"/>
      <c r="AF407"/>
      <c r="AG407"/>
      <c r="AH407"/>
      <c r="AI407"/>
      <c r="AJ407"/>
      <c r="AK407"/>
      <c r="AL407"/>
      <c r="AM407"/>
      <c r="AN407"/>
    </row>
    <row r="408" spans="2:40" x14ac:dyDescent="0.2">
      <c r="B408" s="42">
        <v>402</v>
      </c>
      <c r="C408" s="516">
        <f>'ادخال البيانات'!A408</f>
        <v>0</v>
      </c>
      <c r="D408" s="516"/>
      <c r="E408" s="516"/>
      <c r="F408" s="6">
        <f>'ادخال البيانات'!BP408</f>
        <v>0</v>
      </c>
      <c r="G408" s="302">
        <f>'ادخال البيانات'!BS408</f>
        <v>0</v>
      </c>
      <c r="H408" s="437">
        <f>'ادخال البيانات'!W408</f>
        <v>0</v>
      </c>
      <c r="J408" s="3">
        <f t="shared" si="53"/>
        <v>0</v>
      </c>
      <c r="P408">
        <f t="shared" si="51"/>
        <v>0</v>
      </c>
      <c r="Q408" s="386">
        <f t="shared" si="54"/>
        <v>0</v>
      </c>
      <c r="R408">
        <f>RANK(Q408,$Q:$Q)+COUNTIF($Q$7:Q408,Q408)-1</f>
        <v>402</v>
      </c>
      <c r="T408">
        <f t="shared" si="55"/>
        <v>0</v>
      </c>
      <c r="X408" s="42">
        <v>402</v>
      </c>
      <c r="Y408" s="32">
        <f t="shared" si="56"/>
        <v>0</v>
      </c>
      <c r="Z408" s="302">
        <f t="shared" si="52"/>
        <v>0</v>
      </c>
      <c r="AA408" s="302">
        <f t="shared" si="57"/>
        <v>0</v>
      </c>
      <c r="AB408"/>
      <c r="AE408"/>
      <c r="AF408"/>
      <c r="AG408"/>
      <c r="AH408"/>
      <c r="AI408"/>
      <c r="AJ408"/>
      <c r="AK408"/>
      <c r="AL408"/>
      <c r="AM408"/>
      <c r="AN408"/>
    </row>
    <row r="409" spans="2:40" x14ac:dyDescent="0.2">
      <c r="B409" s="42">
        <v>403</v>
      </c>
      <c r="C409" s="516">
        <f>'ادخال البيانات'!A409</f>
        <v>0</v>
      </c>
      <c r="D409" s="516"/>
      <c r="E409" s="516"/>
      <c r="F409" s="6">
        <f>'ادخال البيانات'!BP409</f>
        <v>0</v>
      </c>
      <c r="G409" s="302">
        <f>'ادخال البيانات'!BS409</f>
        <v>0</v>
      </c>
      <c r="H409" s="437">
        <f>'ادخال البيانات'!W409</f>
        <v>0</v>
      </c>
      <c r="J409" s="3">
        <f t="shared" si="53"/>
        <v>0</v>
      </c>
      <c r="P409">
        <f t="shared" si="51"/>
        <v>0</v>
      </c>
      <c r="Q409" s="386">
        <f t="shared" si="54"/>
        <v>0</v>
      </c>
      <c r="R409">
        <f>RANK(Q409,$Q:$Q)+COUNTIF($Q$7:Q409,Q409)-1</f>
        <v>403</v>
      </c>
      <c r="T409">
        <f t="shared" si="55"/>
        <v>0</v>
      </c>
      <c r="X409" s="42">
        <v>403</v>
      </c>
      <c r="Y409" s="32">
        <f t="shared" si="56"/>
        <v>0</v>
      </c>
      <c r="Z409" s="302">
        <f t="shared" si="52"/>
        <v>0</v>
      </c>
      <c r="AA409" s="302">
        <f t="shared" si="57"/>
        <v>0</v>
      </c>
      <c r="AB409"/>
      <c r="AE409"/>
      <c r="AF409"/>
      <c r="AG409"/>
      <c r="AH409"/>
      <c r="AI409"/>
      <c r="AJ409"/>
      <c r="AK409"/>
      <c r="AL409"/>
      <c r="AM409"/>
      <c r="AN409"/>
    </row>
    <row r="410" spans="2:40" x14ac:dyDescent="0.2">
      <c r="B410" s="42">
        <v>404</v>
      </c>
      <c r="C410" s="516">
        <f>'ادخال البيانات'!A410</f>
        <v>0</v>
      </c>
      <c r="D410" s="516"/>
      <c r="E410" s="516"/>
      <c r="F410" s="6">
        <f>'ادخال البيانات'!BP410</f>
        <v>0</v>
      </c>
      <c r="G410" s="302">
        <f>'ادخال البيانات'!BS410</f>
        <v>0</v>
      </c>
      <c r="H410" s="437">
        <f>'ادخال البيانات'!W410</f>
        <v>0</v>
      </c>
      <c r="J410" s="3">
        <f t="shared" si="53"/>
        <v>0</v>
      </c>
      <c r="P410">
        <f t="shared" si="51"/>
        <v>0</v>
      </c>
      <c r="Q410" s="386">
        <f t="shared" si="54"/>
        <v>0</v>
      </c>
      <c r="R410">
        <f>RANK(Q410,$Q:$Q)+COUNTIF($Q$7:Q410,Q410)-1</f>
        <v>404</v>
      </c>
      <c r="T410">
        <f t="shared" si="55"/>
        <v>0</v>
      </c>
      <c r="X410" s="42">
        <v>404</v>
      </c>
      <c r="Y410" s="32">
        <f t="shared" si="56"/>
        <v>0</v>
      </c>
      <c r="Z410" s="302">
        <f t="shared" si="52"/>
        <v>0</v>
      </c>
      <c r="AA410" s="302">
        <f t="shared" si="57"/>
        <v>0</v>
      </c>
      <c r="AB410"/>
      <c r="AE410"/>
      <c r="AF410"/>
      <c r="AG410"/>
      <c r="AH410"/>
      <c r="AI410"/>
      <c r="AJ410"/>
      <c r="AK410"/>
      <c r="AL410"/>
      <c r="AM410"/>
      <c r="AN410"/>
    </row>
    <row r="411" spans="2:40" x14ac:dyDescent="0.2">
      <c r="B411" s="42">
        <v>405</v>
      </c>
      <c r="C411" s="516">
        <f>'ادخال البيانات'!A411</f>
        <v>0</v>
      </c>
      <c r="D411" s="516"/>
      <c r="E411" s="516"/>
      <c r="F411" s="6">
        <f>'ادخال البيانات'!BP411</f>
        <v>0</v>
      </c>
      <c r="G411" s="302">
        <f>'ادخال البيانات'!BS411</f>
        <v>0</v>
      </c>
      <c r="H411" s="437">
        <f>'ادخال البيانات'!W411</f>
        <v>0</v>
      </c>
      <c r="J411" s="3">
        <f t="shared" si="53"/>
        <v>0</v>
      </c>
      <c r="P411">
        <f t="shared" si="51"/>
        <v>0</v>
      </c>
      <c r="Q411" s="386">
        <f t="shared" si="54"/>
        <v>0</v>
      </c>
      <c r="R411">
        <f>RANK(Q411,$Q:$Q)+COUNTIF($Q$7:Q411,Q411)-1</f>
        <v>405</v>
      </c>
      <c r="T411">
        <f t="shared" si="55"/>
        <v>0</v>
      </c>
      <c r="X411" s="42">
        <v>405</v>
      </c>
      <c r="Y411" s="32">
        <f t="shared" si="56"/>
        <v>0</v>
      </c>
      <c r="Z411" s="302">
        <f t="shared" si="52"/>
        <v>0</v>
      </c>
      <c r="AA411" s="302">
        <f t="shared" si="57"/>
        <v>0</v>
      </c>
      <c r="AB411"/>
      <c r="AE411"/>
      <c r="AF411"/>
      <c r="AG411"/>
      <c r="AH411"/>
      <c r="AI411"/>
      <c r="AJ411"/>
      <c r="AK411"/>
      <c r="AL411"/>
      <c r="AM411"/>
      <c r="AN411"/>
    </row>
    <row r="412" spans="2:40" x14ac:dyDescent="0.2">
      <c r="B412" s="42">
        <v>406</v>
      </c>
      <c r="C412" s="516">
        <f>'ادخال البيانات'!A412</f>
        <v>0</v>
      </c>
      <c r="D412" s="516"/>
      <c r="E412" s="516"/>
      <c r="F412" s="6">
        <f>'ادخال البيانات'!BP412</f>
        <v>0</v>
      </c>
      <c r="G412" s="302">
        <f>'ادخال البيانات'!BS412</f>
        <v>0</v>
      </c>
      <c r="H412" s="437">
        <f>'ادخال البيانات'!W412</f>
        <v>0</v>
      </c>
      <c r="J412" s="3">
        <f t="shared" si="53"/>
        <v>0</v>
      </c>
      <c r="P412">
        <f t="shared" si="51"/>
        <v>0</v>
      </c>
      <c r="Q412" s="386">
        <f t="shared" si="54"/>
        <v>0</v>
      </c>
      <c r="R412">
        <f>RANK(Q412,$Q:$Q)+COUNTIF($Q$7:Q412,Q412)-1</f>
        <v>406</v>
      </c>
      <c r="T412">
        <f t="shared" si="55"/>
        <v>0</v>
      </c>
      <c r="X412" s="42">
        <v>406</v>
      </c>
      <c r="Y412" s="32">
        <f t="shared" si="56"/>
        <v>0</v>
      </c>
      <c r="Z412" s="302">
        <f t="shared" si="52"/>
        <v>0</v>
      </c>
      <c r="AA412" s="302">
        <f t="shared" si="57"/>
        <v>0</v>
      </c>
      <c r="AB412"/>
      <c r="AE412"/>
      <c r="AF412"/>
      <c r="AG412"/>
      <c r="AH412"/>
      <c r="AI412"/>
      <c r="AJ412"/>
      <c r="AK412"/>
      <c r="AL412"/>
      <c r="AM412"/>
      <c r="AN412"/>
    </row>
    <row r="413" spans="2:40" x14ac:dyDescent="0.2">
      <c r="B413" s="42">
        <v>407</v>
      </c>
      <c r="C413" s="516">
        <f>'ادخال البيانات'!A413</f>
        <v>0</v>
      </c>
      <c r="D413" s="516"/>
      <c r="E413" s="516"/>
      <c r="F413" s="6">
        <f>'ادخال البيانات'!BP413</f>
        <v>0</v>
      </c>
      <c r="G413" s="302">
        <f>'ادخال البيانات'!BS413</f>
        <v>0</v>
      </c>
      <c r="H413" s="437">
        <f>'ادخال البيانات'!W413</f>
        <v>0</v>
      </c>
      <c r="J413" s="3">
        <f t="shared" si="53"/>
        <v>0</v>
      </c>
      <c r="P413">
        <f t="shared" si="51"/>
        <v>0</v>
      </c>
      <c r="Q413" s="386">
        <f t="shared" si="54"/>
        <v>0</v>
      </c>
      <c r="R413">
        <f>RANK(Q413,$Q:$Q)+COUNTIF($Q$7:Q413,Q413)-1</f>
        <v>407</v>
      </c>
      <c r="T413">
        <f t="shared" si="55"/>
        <v>0</v>
      </c>
      <c r="X413" s="42">
        <v>407</v>
      </c>
      <c r="Y413" s="32">
        <f t="shared" si="56"/>
        <v>0</v>
      </c>
      <c r="Z413" s="302">
        <f t="shared" si="52"/>
        <v>0</v>
      </c>
      <c r="AA413" s="302">
        <f t="shared" si="57"/>
        <v>0</v>
      </c>
      <c r="AB413"/>
      <c r="AE413"/>
      <c r="AF413"/>
      <c r="AG413"/>
      <c r="AH413"/>
      <c r="AI413"/>
      <c r="AJ413"/>
      <c r="AK413"/>
      <c r="AL413"/>
      <c r="AM413"/>
      <c r="AN413"/>
    </row>
    <row r="414" spans="2:40" x14ac:dyDescent="0.2">
      <c r="B414" s="42">
        <v>408</v>
      </c>
      <c r="C414" s="516">
        <f>'ادخال البيانات'!A414</f>
        <v>0</v>
      </c>
      <c r="D414" s="516"/>
      <c r="E414" s="516"/>
      <c r="F414" s="6">
        <f>'ادخال البيانات'!BP414</f>
        <v>0</v>
      </c>
      <c r="G414" s="302">
        <f>'ادخال البيانات'!BS414</f>
        <v>0</v>
      </c>
      <c r="H414" s="437">
        <f>'ادخال البيانات'!W414</f>
        <v>0</v>
      </c>
      <c r="J414" s="3">
        <f t="shared" si="53"/>
        <v>0</v>
      </c>
      <c r="P414">
        <f t="shared" si="51"/>
        <v>0</v>
      </c>
      <c r="Q414" s="386">
        <f t="shared" si="54"/>
        <v>0</v>
      </c>
      <c r="R414">
        <f>RANK(Q414,$Q:$Q)+COUNTIF($Q$7:Q414,Q414)-1</f>
        <v>408</v>
      </c>
      <c r="T414">
        <f t="shared" si="55"/>
        <v>0</v>
      </c>
      <c r="X414" s="42">
        <v>408</v>
      </c>
      <c r="Y414" s="32">
        <f t="shared" si="56"/>
        <v>0</v>
      </c>
      <c r="Z414" s="302">
        <f t="shared" si="52"/>
        <v>0</v>
      </c>
      <c r="AA414" s="302">
        <f t="shared" si="57"/>
        <v>0</v>
      </c>
      <c r="AB414"/>
      <c r="AE414"/>
      <c r="AF414"/>
      <c r="AG414"/>
      <c r="AH414"/>
      <c r="AI414"/>
      <c r="AJ414"/>
      <c r="AK414"/>
      <c r="AL414"/>
      <c r="AM414"/>
      <c r="AN414"/>
    </row>
    <row r="415" spans="2:40" x14ac:dyDescent="0.2">
      <c r="B415" s="42">
        <v>409</v>
      </c>
      <c r="C415" s="516">
        <f>'ادخال البيانات'!A415</f>
        <v>0</v>
      </c>
      <c r="D415" s="516"/>
      <c r="E415" s="516"/>
      <c r="F415" s="6">
        <f>'ادخال البيانات'!BP415</f>
        <v>0</v>
      </c>
      <c r="G415" s="302">
        <f>'ادخال البيانات'!BS415</f>
        <v>0</v>
      </c>
      <c r="H415" s="437">
        <f>'ادخال البيانات'!W415</f>
        <v>0</v>
      </c>
      <c r="J415" s="3">
        <f t="shared" si="53"/>
        <v>0</v>
      </c>
      <c r="P415">
        <f t="shared" si="51"/>
        <v>0</v>
      </c>
      <c r="Q415" s="386">
        <f t="shared" si="54"/>
        <v>0</v>
      </c>
      <c r="R415">
        <f>RANK(Q415,$Q:$Q)+COUNTIF($Q$7:Q415,Q415)-1</f>
        <v>409</v>
      </c>
      <c r="T415">
        <f t="shared" si="55"/>
        <v>0</v>
      </c>
      <c r="X415" s="42">
        <v>409</v>
      </c>
      <c r="Y415" s="32">
        <f t="shared" si="56"/>
        <v>0</v>
      </c>
      <c r="Z415" s="302">
        <f t="shared" si="52"/>
        <v>0</v>
      </c>
      <c r="AA415" s="302">
        <f t="shared" si="57"/>
        <v>0</v>
      </c>
      <c r="AB415"/>
      <c r="AE415"/>
      <c r="AF415"/>
      <c r="AG415"/>
      <c r="AH415"/>
      <c r="AI415"/>
      <c r="AJ415"/>
      <c r="AK415"/>
      <c r="AL415"/>
      <c r="AM415"/>
      <c r="AN415"/>
    </row>
    <row r="416" spans="2:40" x14ac:dyDescent="0.2">
      <c r="B416" s="42">
        <v>410</v>
      </c>
      <c r="C416" s="516">
        <f>'ادخال البيانات'!A416</f>
        <v>0</v>
      </c>
      <c r="D416" s="516"/>
      <c r="E416" s="516"/>
      <c r="F416" s="6">
        <f>'ادخال البيانات'!BP416</f>
        <v>0</v>
      </c>
      <c r="G416" s="302">
        <f>'ادخال البيانات'!BS416</f>
        <v>0</v>
      </c>
      <c r="H416" s="437">
        <f>'ادخال البيانات'!W416</f>
        <v>0</v>
      </c>
      <c r="J416" s="3">
        <f t="shared" si="53"/>
        <v>0</v>
      </c>
      <c r="P416">
        <f t="shared" si="51"/>
        <v>0</v>
      </c>
      <c r="Q416" s="386">
        <f t="shared" si="54"/>
        <v>0</v>
      </c>
      <c r="R416">
        <f>RANK(Q416,$Q:$Q)+COUNTIF($Q$7:Q416,Q416)-1</f>
        <v>410</v>
      </c>
      <c r="T416">
        <f t="shared" si="55"/>
        <v>0</v>
      </c>
      <c r="X416" s="42">
        <v>410</v>
      </c>
      <c r="Y416" s="32">
        <f t="shared" si="56"/>
        <v>0</v>
      </c>
      <c r="Z416" s="302">
        <f t="shared" si="52"/>
        <v>0</v>
      </c>
      <c r="AA416" s="302">
        <f t="shared" si="57"/>
        <v>0</v>
      </c>
      <c r="AB416"/>
      <c r="AE416"/>
      <c r="AF416"/>
      <c r="AG416"/>
      <c r="AH416"/>
      <c r="AI416"/>
      <c r="AJ416"/>
      <c r="AK416"/>
      <c r="AL416"/>
      <c r="AM416"/>
      <c r="AN416"/>
    </row>
    <row r="417" spans="2:40" x14ac:dyDescent="0.2">
      <c r="B417" s="42">
        <v>411</v>
      </c>
      <c r="C417" s="516">
        <f>'ادخال البيانات'!A417</f>
        <v>0</v>
      </c>
      <c r="D417" s="516"/>
      <c r="E417" s="516"/>
      <c r="F417" s="6">
        <f>'ادخال البيانات'!BP417</f>
        <v>0</v>
      </c>
      <c r="G417" s="302">
        <f>'ادخال البيانات'!BS417</f>
        <v>0</v>
      </c>
      <c r="H417" s="437">
        <f>'ادخال البيانات'!W417</f>
        <v>0</v>
      </c>
      <c r="J417" s="3">
        <f t="shared" si="53"/>
        <v>0</v>
      </c>
      <c r="P417">
        <f t="shared" si="51"/>
        <v>0</v>
      </c>
      <c r="Q417" s="386">
        <f t="shared" si="54"/>
        <v>0</v>
      </c>
      <c r="R417">
        <f>RANK(Q417,$Q:$Q)+COUNTIF($Q$7:Q417,Q417)-1</f>
        <v>411</v>
      </c>
      <c r="T417">
        <f t="shared" si="55"/>
        <v>0</v>
      </c>
      <c r="X417" s="42">
        <v>411</v>
      </c>
      <c r="Y417" s="32">
        <f t="shared" si="56"/>
        <v>0</v>
      </c>
      <c r="Z417" s="302">
        <f t="shared" si="52"/>
        <v>0</v>
      </c>
      <c r="AA417" s="302">
        <f t="shared" si="57"/>
        <v>0</v>
      </c>
      <c r="AB417"/>
      <c r="AE417"/>
      <c r="AF417"/>
      <c r="AG417"/>
      <c r="AH417"/>
      <c r="AI417"/>
      <c r="AJ417"/>
      <c r="AK417"/>
      <c r="AL417"/>
      <c r="AM417"/>
      <c r="AN417"/>
    </row>
    <row r="418" spans="2:40" x14ac:dyDescent="0.2">
      <c r="B418" s="42">
        <v>412</v>
      </c>
      <c r="C418" s="516">
        <f>'ادخال البيانات'!A418</f>
        <v>0</v>
      </c>
      <c r="D418" s="516"/>
      <c r="E418" s="516"/>
      <c r="F418" s="6">
        <f>'ادخال البيانات'!BP418</f>
        <v>0</v>
      </c>
      <c r="G418" s="302">
        <f>'ادخال البيانات'!BS418</f>
        <v>0</v>
      </c>
      <c r="H418" s="437">
        <f>'ادخال البيانات'!W418</f>
        <v>0</v>
      </c>
      <c r="J418" s="3">
        <f t="shared" si="53"/>
        <v>0</v>
      </c>
      <c r="P418">
        <f t="shared" si="51"/>
        <v>0</v>
      </c>
      <c r="Q418" s="386">
        <f t="shared" si="54"/>
        <v>0</v>
      </c>
      <c r="R418">
        <f>RANK(Q418,$Q:$Q)+COUNTIF($Q$7:Q418,Q418)-1</f>
        <v>412</v>
      </c>
      <c r="T418">
        <f t="shared" si="55"/>
        <v>0</v>
      </c>
      <c r="X418" s="42">
        <v>412</v>
      </c>
      <c r="Y418" s="32">
        <f t="shared" si="56"/>
        <v>0</v>
      </c>
      <c r="Z418" s="302">
        <f t="shared" si="52"/>
        <v>0</v>
      </c>
      <c r="AA418" s="302">
        <f t="shared" si="57"/>
        <v>0</v>
      </c>
      <c r="AB418"/>
      <c r="AE418"/>
      <c r="AF418"/>
      <c r="AG418"/>
      <c r="AH418"/>
      <c r="AI418"/>
      <c r="AJ418"/>
      <c r="AK418"/>
      <c r="AL418"/>
      <c r="AM418"/>
      <c r="AN418"/>
    </row>
    <row r="419" spans="2:40" x14ac:dyDescent="0.2">
      <c r="B419" s="42">
        <v>413</v>
      </c>
      <c r="C419" s="516">
        <f>'ادخال البيانات'!A419</f>
        <v>0</v>
      </c>
      <c r="D419" s="516"/>
      <c r="E419" s="516"/>
      <c r="F419" s="6">
        <f>'ادخال البيانات'!BP419</f>
        <v>0</v>
      </c>
      <c r="G419" s="302">
        <f>'ادخال البيانات'!BS419</f>
        <v>0</v>
      </c>
      <c r="H419" s="437">
        <f>'ادخال البيانات'!W419</f>
        <v>0</v>
      </c>
      <c r="J419" s="3">
        <f t="shared" si="53"/>
        <v>0</v>
      </c>
      <c r="P419">
        <f t="shared" si="51"/>
        <v>0</v>
      </c>
      <c r="Q419" s="386">
        <f t="shared" si="54"/>
        <v>0</v>
      </c>
      <c r="R419">
        <f>RANK(Q419,$Q:$Q)+COUNTIF($Q$7:Q419,Q419)-1</f>
        <v>413</v>
      </c>
      <c r="T419">
        <f t="shared" si="55"/>
        <v>0</v>
      </c>
      <c r="X419" s="42">
        <v>413</v>
      </c>
      <c r="Y419" s="32">
        <f t="shared" si="56"/>
        <v>0</v>
      </c>
      <c r="Z419" s="302">
        <f t="shared" si="52"/>
        <v>0</v>
      </c>
      <c r="AA419" s="302">
        <f t="shared" si="57"/>
        <v>0</v>
      </c>
      <c r="AB419"/>
      <c r="AE419"/>
      <c r="AF419"/>
      <c r="AG419"/>
      <c r="AH419"/>
      <c r="AI419"/>
      <c r="AJ419"/>
      <c r="AK419"/>
      <c r="AL419"/>
      <c r="AM419"/>
      <c r="AN419"/>
    </row>
    <row r="420" spans="2:40" x14ac:dyDescent="0.2">
      <c r="B420" s="42">
        <v>414</v>
      </c>
      <c r="C420" s="516">
        <f>'ادخال البيانات'!A420</f>
        <v>0</v>
      </c>
      <c r="D420" s="516"/>
      <c r="E420" s="516"/>
      <c r="F420" s="6">
        <f>'ادخال البيانات'!BP420</f>
        <v>0</v>
      </c>
      <c r="G420" s="302">
        <f>'ادخال البيانات'!BS420</f>
        <v>0</v>
      </c>
      <c r="H420" s="437">
        <f>'ادخال البيانات'!W420</f>
        <v>0</v>
      </c>
      <c r="J420" s="3">
        <f t="shared" si="53"/>
        <v>0</v>
      </c>
      <c r="P420">
        <f t="shared" si="51"/>
        <v>0</v>
      </c>
      <c r="Q420" s="386">
        <f t="shared" si="54"/>
        <v>0</v>
      </c>
      <c r="R420">
        <f>RANK(Q420,$Q:$Q)+COUNTIF($Q$7:Q420,Q420)-1</f>
        <v>414</v>
      </c>
      <c r="T420">
        <f t="shared" si="55"/>
        <v>0</v>
      </c>
      <c r="X420" s="42">
        <v>414</v>
      </c>
      <c r="Y420" s="32">
        <f t="shared" si="56"/>
        <v>0</v>
      </c>
      <c r="Z420" s="302">
        <f t="shared" si="52"/>
        <v>0</v>
      </c>
      <c r="AA420" s="302">
        <f t="shared" si="57"/>
        <v>0</v>
      </c>
      <c r="AB420"/>
      <c r="AE420"/>
      <c r="AF420"/>
      <c r="AG420"/>
      <c r="AH420"/>
      <c r="AI420"/>
      <c r="AJ420"/>
      <c r="AK420"/>
      <c r="AL420"/>
      <c r="AM420"/>
      <c r="AN420"/>
    </row>
    <row r="421" spans="2:40" x14ac:dyDescent="0.2">
      <c r="B421" s="42">
        <v>415</v>
      </c>
      <c r="C421" s="516">
        <f>'ادخال البيانات'!A421</f>
        <v>0</v>
      </c>
      <c r="D421" s="516"/>
      <c r="E421" s="516"/>
      <c r="F421" s="6">
        <f>'ادخال البيانات'!BP421</f>
        <v>0</v>
      </c>
      <c r="G421" s="302">
        <f>'ادخال البيانات'!BS421</f>
        <v>0</v>
      </c>
      <c r="H421" s="437">
        <f>'ادخال البيانات'!W421</f>
        <v>0</v>
      </c>
      <c r="J421" s="3">
        <f t="shared" si="53"/>
        <v>0</v>
      </c>
      <c r="P421">
        <f t="shared" si="51"/>
        <v>0</v>
      </c>
      <c r="Q421" s="386">
        <f t="shared" si="54"/>
        <v>0</v>
      </c>
      <c r="R421">
        <f>RANK(Q421,$Q:$Q)+COUNTIF($Q$7:Q421,Q421)-1</f>
        <v>415</v>
      </c>
      <c r="T421">
        <f t="shared" si="55"/>
        <v>0</v>
      </c>
      <c r="X421" s="42">
        <v>415</v>
      </c>
      <c r="Y421" s="32">
        <f t="shared" si="56"/>
        <v>0</v>
      </c>
      <c r="Z421" s="302">
        <f t="shared" si="52"/>
        <v>0</v>
      </c>
      <c r="AA421" s="302">
        <f t="shared" si="57"/>
        <v>0</v>
      </c>
      <c r="AB421"/>
      <c r="AE421"/>
      <c r="AF421"/>
      <c r="AG421"/>
      <c r="AH421"/>
      <c r="AI421"/>
      <c r="AJ421"/>
      <c r="AK421"/>
      <c r="AL421"/>
      <c r="AM421"/>
      <c r="AN421"/>
    </row>
    <row r="422" spans="2:40" x14ac:dyDescent="0.2">
      <c r="B422" s="42">
        <v>416</v>
      </c>
      <c r="C422" s="516">
        <f>'ادخال البيانات'!A422</f>
        <v>0</v>
      </c>
      <c r="D422" s="516"/>
      <c r="E422" s="516"/>
      <c r="F422" s="6">
        <f>'ادخال البيانات'!BP422</f>
        <v>0</v>
      </c>
      <c r="G422" s="302">
        <f>'ادخال البيانات'!BS422</f>
        <v>0</v>
      </c>
      <c r="H422" s="437">
        <f>'ادخال البيانات'!W422</f>
        <v>0</v>
      </c>
      <c r="J422" s="3">
        <f t="shared" si="53"/>
        <v>0</v>
      </c>
      <c r="P422">
        <f t="shared" si="51"/>
        <v>0</v>
      </c>
      <c r="Q422" s="386">
        <f t="shared" si="54"/>
        <v>0</v>
      </c>
      <c r="R422">
        <f>RANK(Q422,$Q:$Q)+COUNTIF($Q$7:Q422,Q422)-1</f>
        <v>416</v>
      </c>
      <c r="T422">
        <f t="shared" si="55"/>
        <v>0</v>
      </c>
      <c r="X422" s="42">
        <v>416</v>
      </c>
      <c r="Y422" s="32">
        <f t="shared" si="56"/>
        <v>0</v>
      </c>
      <c r="Z422" s="302">
        <f t="shared" si="52"/>
        <v>0</v>
      </c>
      <c r="AA422" s="302">
        <f t="shared" si="57"/>
        <v>0</v>
      </c>
      <c r="AB422"/>
      <c r="AE422"/>
      <c r="AF422"/>
      <c r="AG422"/>
      <c r="AH422"/>
      <c r="AI422"/>
      <c r="AJ422"/>
      <c r="AK422"/>
      <c r="AL422"/>
      <c r="AM422"/>
      <c r="AN422"/>
    </row>
    <row r="423" spans="2:40" x14ac:dyDescent="0.2">
      <c r="B423" s="42">
        <v>417</v>
      </c>
      <c r="C423" s="516">
        <f>'ادخال البيانات'!A423</f>
        <v>0</v>
      </c>
      <c r="D423" s="516"/>
      <c r="E423" s="516"/>
      <c r="F423" s="6">
        <f>'ادخال البيانات'!BP423</f>
        <v>0</v>
      </c>
      <c r="G423" s="302">
        <f>'ادخال البيانات'!BS423</f>
        <v>0</v>
      </c>
      <c r="H423" s="437">
        <f>'ادخال البيانات'!W423</f>
        <v>0</v>
      </c>
      <c r="J423" s="3">
        <f t="shared" si="53"/>
        <v>0</v>
      </c>
      <c r="P423">
        <f t="shared" si="51"/>
        <v>0</v>
      </c>
      <c r="Q423" s="386">
        <f t="shared" si="54"/>
        <v>0</v>
      </c>
      <c r="R423">
        <f>RANK(Q423,$Q:$Q)+COUNTIF($Q$7:Q423,Q423)-1</f>
        <v>417</v>
      </c>
      <c r="T423">
        <f t="shared" si="55"/>
        <v>0</v>
      </c>
      <c r="X423" s="42">
        <v>417</v>
      </c>
      <c r="Y423" s="32">
        <f t="shared" si="56"/>
        <v>0</v>
      </c>
      <c r="Z423" s="302">
        <f t="shared" si="52"/>
        <v>0</v>
      </c>
      <c r="AA423" s="302">
        <f t="shared" si="57"/>
        <v>0</v>
      </c>
      <c r="AB423"/>
      <c r="AE423"/>
      <c r="AF423"/>
      <c r="AG423"/>
      <c r="AH423"/>
      <c r="AI423"/>
      <c r="AJ423"/>
      <c r="AK423"/>
      <c r="AL423"/>
      <c r="AM423"/>
      <c r="AN423"/>
    </row>
    <row r="424" spans="2:40" x14ac:dyDescent="0.2">
      <c r="B424" s="42">
        <v>418</v>
      </c>
      <c r="C424" s="516">
        <f>'ادخال البيانات'!A424</f>
        <v>0</v>
      </c>
      <c r="D424" s="516"/>
      <c r="E424" s="516"/>
      <c r="F424" s="6">
        <f>'ادخال البيانات'!BP424</f>
        <v>0</v>
      </c>
      <c r="G424" s="302">
        <f>'ادخال البيانات'!BS424</f>
        <v>0</v>
      </c>
      <c r="H424" s="437">
        <f>'ادخال البيانات'!W424</f>
        <v>0</v>
      </c>
      <c r="J424" s="3">
        <f t="shared" si="53"/>
        <v>0</v>
      </c>
      <c r="P424">
        <f t="shared" si="51"/>
        <v>0</v>
      </c>
      <c r="Q424" s="386">
        <f t="shared" si="54"/>
        <v>0</v>
      </c>
      <c r="R424">
        <f>RANK(Q424,$Q:$Q)+COUNTIF($Q$7:Q424,Q424)-1</f>
        <v>418</v>
      </c>
      <c r="T424">
        <f t="shared" si="55"/>
        <v>0</v>
      </c>
      <c r="X424" s="42">
        <v>418</v>
      </c>
      <c r="Y424" s="32">
        <f t="shared" si="56"/>
        <v>0</v>
      </c>
      <c r="Z424" s="302">
        <f t="shared" si="52"/>
        <v>0</v>
      </c>
      <c r="AA424" s="302">
        <f t="shared" si="57"/>
        <v>0</v>
      </c>
      <c r="AB424"/>
      <c r="AE424"/>
      <c r="AF424"/>
      <c r="AG424"/>
      <c r="AH424"/>
      <c r="AI424"/>
      <c r="AJ424"/>
      <c r="AK424"/>
      <c r="AL424"/>
      <c r="AM424"/>
      <c r="AN424"/>
    </row>
    <row r="425" spans="2:40" x14ac:dyDescent="0.2">
      <c r="B425" s="42">
        <v>419</v>
      </c>
      <c r="C425" s="516">
        <f>'ادخال البيانات'!A425</f>
        <v>0</v>
      </c>
      <c r="D425" s="516"/>
      <c r="E425" s="516"/>
      <c r="F425" s="6">
        <f>'ادخال البيانات'!BP425</f>
        <v>0</v>
      </c>
      <c r="G425" s="302">
        <f>'ادخال البيانات'!BS425</f>
        <v>0</v>
      </c>
      <c r="H425" s="437">
        <f>'ادخال البيانات'!W425</f>
        <v>0</v>
      </c>
      <c r="J425" s="3">
        <f t="shared" si="53"/>
        <v>0</v>
      </c>
      <c r="P425">
        <f t="shared" si="51"/>
        <v>0</v>
      </c>
      <c r="Q425" s="386">
        <f t="shared" si="54"/>
        <v>0</v>
      </c>
      <c r="R425">
        <f>RANK(Q425,$Q:$Q)+COUNTIF($Q$7:Q425,Q425)-1</f>
        <v>419</v>
      </c>
      <c r="T425">
        <f t="shared" si="55"/>
        <v>0</v>
      </c>
      <c r="X425" s="42">
        <v>419</v>
      </c>
      <c r="Y425" s="32">
        <f t="shared" si="56"/>
        <v>0</v>
      </c>
      <c r="Z425" s="302">
        <f t="shared" si="52"/>
        <v>0</v>
      </c>
      <c r="AA425" s="302">
        <f t="shared" si="57"/>
        <v>0</v>
      </c>
      <c r="AB425"/>
      <c r="AE425"/>
      <c r="AF425"/>
      <c r="AG425"/>
      <c r="AH425"/>
      <c r="AI425"/>
      <c r="AJ425"/>
      <c r="AK425"/>
      <c r="AL425"/>
      <c r="AM425"/>
      <c r="AN425"/>
    </row>
    <row r="426" spans="2:40" x14ac:dyDescent="0.2">
      <c r="B426" s="42">
        <v>420</v>
      </c>
      <c r="C426" s="516">
        <f>'ادخال البيانات'!A426</f>
        <v>0</v>
      </c>
      <c r="D426" s="516"/>
      <c r="E426" s="516"/>
      <c r="F426" s="6">
        <f>'ادخال البيانات'!BP426</f>
        <v>0</v>
      </c>
      <c r="G426" s="302">
        <f>'ادخال البيانات'!BS426</f>
        <v>0</v>
      </c>
      <c r="H426" s="437">
        <f>'ادخال البيانات'!W426</f>
        <v>0</v>
      </c>
      <c r="J426" s="3">
        <f t="shared" si="53"/>
        <v>0</v>
      </c>
      <c r="P426">
        <f t="shared" si="51"/>
        <v>0</v>
      </c>
      <c r="Q426" s="386">
        <f t="shared" si="54"/>
        <v>0</v>
      </c>
      <c r="R426">
        <f>RANK(Q426,$Q:$Q)+COUNTIF($Q$7:Q426,Q426)-1</f>
        <v>420</v>
      </c>
      <c r="T426">
        <f t="shared" si="55"/>
        <v>0</v>
      </c>
      <c r="X426" s="42">
        <v>420</v>
      </c>
      <c r="Y426" s="32">
        <f t="shared" si="56"/>
        <v>0</v>
      </c>
      <c r="Z426" s="302">
        <f t="shared" si="52"/>
        <v>0</v>
      </c>
      <c r="AA426" s="302">
        <f t="shared" si="57"/>
        <v>0</v>
      </c>
      <c r="AB426"/>
      <c r="AE426"/>
      <c r="AF426"/>
      <c r="AG426"/>
      <c r="AH426"/>
      <c r="AI426"/>
      <c r="AJ426"/>
      <c r="AK426"/>
      <c r="AL426"/>
      <c r="AM426"/>
      <c r="AN426"/>
    </row>
    <row r="427" spans="2:40" x14ac:dyDescent="0.2">
      <c r="B427" s="42">
        <v>421</v>
      </c>
      <c r="C427" s="516">
        <f>'ادخال البيانات'!A427</f>
        <v>0</v>
      </c>
      <c r="D427" s="516"/>
      <c r="E427" s="516"/>
      <c r="F427" s="6">
        <f>'ادخال البيانات'!BP427</f>
        <v>0</v>
      </c>
      <c r="G427" s="302">
        <f>'ادخال البيانات'!BS427</f>
        <v>0</v>
      </c>
      <c r="H427" s="437">
        <f>'ادخال البيانات'!W427</f>
        <v>0</v>
      </c>
      <c r="J427" s="3">
        <f t="shared" si="53"/>
        <v>0</v>
      </c>
      <c r="P427">
        <f t="shared" si="51"/>
        <v>0</v>
      </c>
      <c r="Q427" s="386">
        <f t="shared" si="54"/>
        <v>0</v>
      </c>
      <c r="R427">
        <f>RANK(Q427,$Q:$Q)+COUNTIF($Q$7:Q427,Q427)-1</f>
        <v>421</v>
      </c>
      <c r="T427">
        <f t="shared" si="55"/>
        <v>0</v>
      </c>
      <c r="X427" s="42">
        <v>421</v>
      </c>
      <c r="Y427" s="32">
        <f t="shared" si="56"/>
        <v>0</v>
      </c>
      <c r="Z427" s="302">
        <f t="shared" si="52"/>
        <v>0</v>
      </c>
      <c r="AA427" s="302">
        <f t="shared" si="57"/>
        <v>0</v>
      </c>
      <c r="AB427"/>
      <c r="AE427"/>
      <c r="AF427"/>
      <c r="AG427"/>
      <c r="AH427"/>
      <c r="AI427"/>
      <c r="AJ427"/>
      <c r="AK427"/>
      <c r="AL427"/>
      <c r="AM427"/>
      <c r="AN427"/>
    </row>
    <row r="428" spans="2:40" x14ac:dyDescent="0.2">
      <c r="B428" s="42">
        <v>422</v>
      </c>
      <c r="C428" s="516">
        <f>'ادخال البيانات'!A428</f>
        <v>0</v>
      </c>
      <c r="D428" s="516"/>
      <c r="E428" s="516"/>
      <c r="F428" s="6">
        <f>'ادخال البيانات'!BP428</f>
        <v>0</v>
      </c>
      <c r="G428" s="302">
        <f>'ادخال البيانات'!BS428</f>
        <v>0</v>
      </c>
      <c r="H428" s="437">
        <f>'ادخال البيانات'!W428</f>
        <v>0</v>
      </c>
      <c r="J428" s="3">
        <f t="shared" si="53"/>
        <v>0</v>
      </c>
      <c r="P428">
        <f t="shared" si="51"/>
        <v>0</v>
      </c>
      <c r="Q428" s="386">
        <f t="shared" si="54"/>
        <v>0</v>
      </c>
      <c r="R428">
        <f>RANK(Q428,$Q:$Q)+COUNTIF($Q$7:Q428,Q428)-1</f>
        <v>422</v>
      </c>
      <c r="T428">
        <f t="shared" si="55"/>
        <v>0</v>
      </c>
      <c r="X428" s="42">
        <v>422</v>
      </c>
      <c r="Y428" s="32">
        <f t="shared" si="56"/>
        <v>0</v>
      </c>
      <c r="Z428" s="302">
        <f t="shared" si="52"/>
        <v>0</v>
      </c>
      <c r="AA428" s="302">
        <f t="shared" si="57"/>
        <v>0</v>
      </c>
      <c r="AB428"/>
      <c r="AE428"/>
      <c r="AF428"/>
      <c r="AG428"/>
      <c r="AH428"/>
      <c r="AI428"/>
      <c r="AJ428"/>
      <c r="AK428"/>
      <c r="AL428"/>
      <c r="AM428"/>
      <c r="AN428"/>
    </row>
    <row r="429" spans="2:40" x14ac:dyDescent="0.2">
      <c r="B429" s="42">
        <v>423</v>
      </c>
      <c r="C429" s="516">
        <f>'ادخال البيانات'!A429</f>
        <v>0</v>
      </c>
      <c r="D429" s="516"/>
      <c r="E429" s="516"/>
      <c r="F429" s="6">
        <f>'ادخال البيانات'!BP429</f>
        <v>0</v>
      </c>
      <c r="G429" s="302">
        <f>'ادخال البيانات'!BS429</f>
        <v>0</v>
      </c>
      <c r="H429" s="437">
        <f>'ادخال البيانات'!W429</f>
        <v>0</v>
      </c>
      <c r="J429" s="3">
        <f t="shared" si="53"/>
        <v>0</v>
      </c>
      <c r="P429">
        <f t="shared" si="51"/>
        <v>0</v>
      </c>
      <c r="Q429" s="386">
        <f t="shared" si="54"/>
        <v>0</v>
      </c>
      <c r="R429">
        <f>RANK(Q429,$Q:$Q)+COUNTIF($Q$7:Q429,Q429)-1</f>
        <v>423</v>
      </c>
      <c r="T429">
        <f t="shared" si="55"/>
        <v>0</v>
      </c>
      <c r="X429" s="42">
        <v>423</v>
      </c>
      <c r="Y429" s="32">
        <f t="shared" si="56"/>
        <v>0</v>
      </c>
      <c r="Z429" s="302">
        <f t="shared" si="52"/>
        <v>0</v>
      </c>
      <c r="AA429" s="302">
        <f t="shared" si="57"/>
        <v>0</v>
      </c>
      <c r="AB429"/>
      <c r="AE429"/>
      <c r="AF429"/>
      <c r="AG429"/>
      <c r="AH429"/>
      <c r="AI429"/>
      <c r="AJ429"/>
      <c r="AK429"/>
      <c r="AL429"/>
      <c r="AM429"/>
      <c r="AN429"/>
    </row>
    <row r="430" spans="2:40" x14ac:dyDescent="0.2">
      <c r="B430" s="42">
        <v>424</v>
      </c>
      <c r="C430" s="516">
        <f>'ادخال البيانات'!A430</f>
        <v>0</v>
      </c>
      <c r="D430" s="516"/>
      <c r="E430" s="516"/>
      <c r="F430" s="6">
        <f>'ادخال البيانات'!BP430</f>
        <v>0</v>
      </c>
      <c r="G430" s="302">
        <f>'ادخال البيانات'!BS430</f>
        <v>0</v>
      </c>
      <c r="H430" s="437">
        <f>'ادخال البيانات'!W430</f>
        <v>0</v>
      </c>
      <c r="J430" s="3">
        <f t="shared" si="53"/>
        <v>0</v>
      </c>
      <c r="P430">
        <f t="shared" si="51"/>
        <v>0</v>
      </c>
      <c r="Q430" s="386">
        <f t="shared" si="54"/>
        <v>0</v>
      </c>
      <c r="R430">
        <f>RANK(Q430,$Q:$Q)+COUNTIF($Q$7:Q430,Q430)-1</f>
        <v>424</v>
      </c>
      <c r="T430">
        <f t="shared" si="55"/>
        <v>0</v>
      </c>
      <c r="X430" s="42">
        <v>424</v>
      </c>
      <c r="Y430" s="32">
        <f t="shared" si="56"/>
        <v>0</v>
      </c>
      <c r="Z430" s="302">
        <f t="shared" si="52"/>
        <v>0</v>
      </c>
      <c r="AA430" s="302">
        <f t="shared" si="57"/>
        <v>0</v>
      </c>
      <c r="AB430"/>
      <c r="AE430"/>
      <c r="AF430"/>
      <c r="AG430"/>
      <c r="AH430"/>
      <c r="AI430"/>
      <c r="AJ430"/>
      <c r="AK430"/>
      <c r="AL430"/>
      <c r="AM430"/>
      <c r="AN430"/>
    </row>
    <row r="431" spans="2:40" x14ac:dyDescent="0.2">
      <c r="B431" s="42">
        <v>425</v>
      </c>
      <c r="C431" s="516">
        <f>'ادخال البيانات'!A431</f>
        <v>0</v>
      </c>
      <c r="D431" s="516"/>
      <c r="E431" s="516"/>
      <c r="F431" s="6">
        <f>'ادخال البيانات'!BP431</f>
        <v>0</v>
      </c>
      <c r="G431" s="302">
        <f>'ادخال البيانات'!BS431</f>
        <v>0</v>
      </c>
      <c r="H431" s="437">
        <f>'ادخال البيانات'!W431</f>
        <v>0</v>
      </c>
      <c r="J431" s="3">
        <f t="shared" si="53"/>
        <v>0</v>
      </c>
      <c r="P431">
        <f t="shared" si="51"/>
        <v>0</v>
      </c>
      <c r="Q431" s="386">
        <f t="shared" si="54"/>
        <v>0</v>
      </c>
      <c r="R431">
        <f>RANK(Q431,$Q:$Q)+COUNTIF($Q$7:Q431,Q431)-1</f>
        <v>425</v>
      </c>
      <c r="T431">
        <f t="shared" si="55"/>
        <v>0</v>
      </c>
      <c r="X431" s="42">
        <v>425</v>
      </c>
      <c r="Y431" s="32">
        <f t="shared" si="56"/>
        <v>0</v>
      </c>
      <c r="Z431" s="302">
        <f t="shared" si="52"/>
        <v>0</v>
      </c>
      <c r="AA431" s="302">
        <f t="shared" si="57"/>
        <v>0</v>
      </c>
      <c r="AB431"/>
      <c r="AE431"/>
      <c r="AF431"/>
      <c r="AG431"/>
      <c r="AH431"/>
      <c r="AI431"/>
      <c r="AJ431"/>
      <c r="AK431"/>
      <c r="AL431"/>
      <c r="AM431"/>
      <c r="AN431"/>
    </row>
    <row r="432" spans="2:40" x14ac:dyDescent="0.2">
      <c r="B432" s="42">
        <v>426</v>
      </c>
      <c r="C432" s="516">
        <f>'ادخال البيانات'!A432</f>
        <v>0</v>
      </c>
      <c r="D432" s="516"/>
      <c r="E432" s="516"/>
      <c r="F432" s="6">
        <f>'ادخال البيانات'!BP432</f>
        <v>0</v>
      </c>
      <c r="G432" s="302">
        <f>'ادخال البيانات'!BS432</f>
        <v>0</v>
      </c>
      <c r="H432" s="437">
        <f>'ادخال البيانات'!W432</f>
        <v>0</v>
      </c>
      <c r="J432" s="3">
        <f t="shared" si="53"/>
        <v>0</v>
      </c>
      <c r="P432">
        <f t="shared" si="51"/>
        <v>0</v>
      </c>
      <c r="Q432" s="386">
        <f t="shared" si="54"/>
        <v>0</v>
      </c>
      <c r="R432">
        <f>RANK(Q432,$Q:$Q)+COUNTIF($Q$7:Q432,Q432)-1</f>
        <v>426</v>
      </c>
      <c r="T432">
        <f t="shared" si="55"/>
        <v>0</v>
      </c>
      <c r="X432" s="42">
        <v>426</v>
      </c>
      <c r="Y432" s="32">
        <f t="shared" si="56"/>
        <v>0</v>
      </c>
      <c r="Z432" s="302">
        <f t="shared" si="52"/>
        <v>0</v>
      </c>
      <c r="AA432" s="302">
        <f t="shared" si="57"/>
        <v>0</v>
      </c>
      <c r="AB432"/>
      <c r="AE432"/>
      <c r="AF432"/>
      <c r="AG432"/>
      <c r="AH432"/>
      <c r="AI432"/>
      <c r="AJ432"/>
      <c r="AK432"/>
      <c r="AL432"/>
      <c r="AM432"/>
      <c r="AN432"/>
    </row>
    <row r="433" spans="2:40" x14ac:dyDescent="0.2">
      <c r="B433" s="42">
        <v>427</v>
      </c>
      <c r="C433" s="516">
        <f>'ادخال البيانات'!A433</f>
        <v>0</v>
      </c>
      <c r="D433" s="516"/>
      <c r="E433" s="516"/>
      <c r="F433" s="6">
        <f>'ادخال البيانات'!BP433</f>
        <v>0</v>
      </c>
      <c r="G433" s="302">
        <f>'ادخال البيانات'!BS433</f>
        <v>0</v>
      </c>
      <c r="H433" s="437">
        <f>'ادخال البيانات'!W433</f>
        <v>0</v>
      </c>
      <c r="J433" s="3">
        <f t="shared" si="53"/>
        <v>0</v>
      </c>
      <c r="P433">
        <f t="shared" si="51"/>
        <v>0</v>
      </c>
      <c r="Q433" s="386">
        <f t="shared" si="54"/>
        <v>0</v>
      </c>
      <c r="R433">
        <f>RANK(Q433,$Q:$Q)+COUNTIF($Q$7:Q433,Q433)-1</f>
        <v>427</v>
      </c>
      <c r="T433">
        <f t="shared" si="55"/>
        <v>0</v>
      </c>
      <c r="X433" s="42">
        <v>427</v>
      </c>
      <c r="Y433" s="32">
        <f t="shared" si="56"/>
        <v>0</v>
      </c>
      <c r="Z433" s="302">
        <f t="shared" si="52"/>
        <v>0</v>
      </c>
      <c r="AA433" s="302">
        <f t="shared" si="57"/>
        <v>0</v>
      </c>
      <c r="AB433"/>
      <c r="AE433"/>
      <c r="AF433"/>
      <c r="AG433"/>
      <c r="AH433"/>
      <c r="AI433"/>
      <c r="AJ433"/>
      <c r="AK433"/>
      <c r="AL433"/>
      <c r="AM433"/>
      <c r="AN433"/>
    </row>
    <row r="434" spans="2:40" x14ac:dyDescent="0.2">
      <c r="B434" s="42">
        <v>428</v>
      </c>
      <c r="C434" s="516">
        <f>'ادخال البيانات'!A434</f>
        <v>0</v>
      </c>
      <c r="D434" s="516"/>
      <c r="E434" s="516"/>
      <c r="F434" s="6">
        <f>'ادخال البيانات'!BP434</f>
        <v>0</v>
      </c>
      <c r="G434" s="302">
        <f>'ادخال البيانات'!BS434</f>
        <v>0</v>
      </c>
      <c r="H434" s="437">
        <f>'ادخال البيانات'!W434</f>
        <v>0</v>
      </c>
      <c r="J434" s="3">
        <f t="shared" si="53"/>
        <v>0</v>
      </c>
      <c r="P434">
        <f t="shared" si="51"/>
        <v>0</v>
      </c>
      <c r="Q434" s="386">
        <f t="shared" si="54"/>
        <v>0</v>
      </c>
      <c r="R434">
        <f>RANK(Q434,$Q:$Q)+COUNTIF($Q$7:Q434,Q434)-1</f>
        <v>428</v>
      </c>
      <c r="T434">
        <f t="shared" si="55"/>
        <v>0</v>
      </c>
      <c r="X434" s="42">
        <v>428</v>
      </c>
      <c r="Y434" s="32">
        <f t="shared" si="56"/>
        <v>0</v>
      </c>
      <c r="Z434" s="302">
        <f t="shared" si="52"/>
        <v>0</v>
      </c>
      <c r="AA434" s="302">
        <f t="shared" si="57"/>
        <v>0</v>
      </c>
      <c r="AB434"/>
      <c r="AE434"/>
      <c r="AF434"/>
      <c r="AG434"/>
      <c r="AH434"/>
      <c r="AI434"/>
      <c r="AJ434"/>
      <c r="AK434"/>
      <c r="AL434"/>
      <c r="AM434"/>
      <c r="AN434"/>
    </row>
    <row r="435" spans="2:40" x14ac:dyDescent="0.2">
      <c r="B435" s="42">
        <v>429</v>
      </c>
      <c r="C435" s="516">
        <f>'ادخال البيانات'!A435</f>
        <v>0</v>
      </c>
      <c r="D435" s="516"/>
      <c r="E435" s="516"/>
      <c r="F435" s="6">
        <f>'ادخال البيانات'!BP435</f>
        <v>0</v>
      </c>
      <c r="G435" s="302">
        <f>'ادخال البيانات'!BS435</f>
        <v>0</v>
      </c>
      <c r="H435" s="437">
        <f>'ادخال البيانات'!W435</f>
        <v>0</v>
      </c>
      <c r="J435" s="3">
        <f t="shared" si="53"/>
        <v>0</v>
      </c>
      <c r="P435">
        <f t="shared" si="51"/>
        <v>0</v>
      </c>
      <c r="Q435" s="386">
        <f t="shared" si="54"/>
        <v>0</v>
      </c>
      <c r="R435">
        <f>RANK(Q435,$Q:$Q)+COUNTIF($Q$7:Q435,Q435)-1</f>
        <v>429</v>
      </c>
      <c r="T435">
        <f t="shared" si="55"/>
        <v>0</v>
      </c>
      <c r="X435" s="42">
        <v>429</v>
      </c>
      <c r="Y435" s="32">
        <f t="shared" si="56"/>
        <v>0</v>
      </c>
      <c r="Z435" s="302">
        <f t="shared" si="52"/>
        <v>0</v>
      </c>
      <c r="AA435" s="302">
        <f t="shared" si="57"/>
        <v>0</v>
      </c>
      <c r="AB435"/>
      <c r="AE435"/>
      <c r="AF435"/>
      <c r="AG435"/>
      <c r="AH435"/>
      <c r="AI435"/>
      <c r="AJ435"/>
      <c r="AK435"/>
      <c r="AL435"/>
      <c r="AM435"/>
      <c r="AN435"/>
    </row>
    <row r="436" spans="2:40" x14ac:dyDescent="0.2">
      <c r="B436" s="42">
        <v>430</v>
      </c>
      <c r="C436" s="516">
        <f>'ادخال البيانات'!A436</f>
        <v>0</v>
      </c>
      <c r="D436" s="516"/>
      <c r="E436" s="516"/>
      <c r="F436" s="6">
        <f>'ادخال البيانات'!BP436</f>
        <v>0</v>
      </c>
      <c r="G436" s="302">
        <f>'ادخال البيانات'!BS436</f>
        <v>0</v>
      </c>
      <c r="H436" s="437">
        <f>'ادخال البيانات'!W436</f>
        <v>0</v>
      </c>
      <c r="J436" s="3">
        <f t="shared" si="53"/>
        <v>0</v>
      </c>
      <c r="P436">
        <f t="shared" si="51"/>
        <v>0</v>
      </c>
      <c r="Q436" s="386">
        <f t="shared" si="54"/>
        <v>0</v>
      </c>
      <c r="R436">
        <f>RANK(Q436,$Q:$Q)+COUNTIF($Q$7:Q436,Q436)-1</f>
        <v>430</v>
      </c>
      <c r="T436">
        <f t="shared" si="55"/>
        <v>0</v>
      </c>
      <c r="X436" s="42">
        <v>430</v>
      </c>
      <c r="Y436" s="32">
        <f t="shared" si="56"/>
        <v>0</v>
      </c>
      <c r="Z436" s="302">
        <f t="shared" si="52"/>
        <v>0</v>
      </c>
      <c r="AA436" s="302">
        <f t="shared" si="57"/>
        <v>0</v>
      </c>
      <c r="AB436"/>
      <c r="AE436"/>
      <c r="AF436"/>
      <c r="AG436"/>
      <c r="AH436"/>
      <c r="AI436"/>
      <c r="AJ436"/>
      <c r="AK436"/>
      <c r="AL436"/>
      <c r="AM436"/>
      <c r="AN436"/>
    </row>
    <row r="437" spans="2:40" x14ac:dyDescent="0.2">
      <c r="B437" s="42">
        <v>431</v>
      </c>
      <c r="C437" s="516">
        <f>'ادخال البيانات'!A437</f>
        <v>0</v>
      </c>
      <c r="D437" s="516"/>
      <c r="E437" s="516"/>
      <c r="F437" s="6">
        <f>'ادخال البيانات'!BP437</f>
        <v>0</v>
      </c>
      <c r="G437" s="302">
        <f>'ادخال البيانات'!BS437</f>
        <v>0</v>
      </c>
      <c r="H437" s="437">
        <f>'ادخال البيانات'!W437</f>
        <v>0</v>
      </c>
      <c r="J437" s="3">
        <f t="shared" si="53"/>
        <v>0</v>
      </c>
      <c r="P437">
        <f t="shared" si="51"/>
        <v>0</v>
      </c>
      <c r="Q437" s="386">
        <f t="shared" si="54"/>
        <v>0</v>
      </c>
      <c r="R437">
        <f>RANK(Q437,$Q:$Q)+COUNTIF($Q$7:Q437,Q437)-1</f>
        <v>431</v>
      </c>
      <c r="T437">
        <f t="shared" si="55"/>
        <v>0</v>
      </c>
      <c r="X437" s="42">
        <v>431</v>
      </c>
      <c r="Y437" s="32">
        <f t="shared" si="56"/>
        <v>0</v>
      </c>
      <c r="Z437" s="302">
        <f t="shared" si="52"/>
        <v>0</v>
      </c>
      <c r="AA437" s="302">
        <f t="shared" si="57"/>
        <v>0</v>
      </c>
      <c r="AB437"/>
      <c r="AE437"/>
      <c r="AF437"/>
      <c r="AG437"/>
      <c r="AH437"/>
      <c r="AI437"/>
      <c r="AJ437"/>
      <c r="AK437"/>
      <c r="AL437"/>
      <c r="AM437"/>
      <c r="AN437"/>
    </row>
    <row r="438" spans="2:40" x14ac:dyDescent="0.2">
      <c r="B438" s="42">
        <v>432</v>
      </c>
      <c r="C438" s="516">
        <f>'ادخال البيانات'!A438</f>
        <v>0</v>
      </c>
      <c r="D438" s="516"/>
      <c r="E438" s="516"/>
      <c r="F438" s="6">
        <f>'ادخال البيانات'!BP438</f>
        <v>0</v>
      </c>
      <c r="G438" s="302">
        <f>'ادخال البيانات'!BS438</f>
        <v>0</v>
      </c>
      <c r="H438" s="437">
        <f>'ادخال البيانات'!W438</f>
        <v>0</v>
      </c>
      <c r="J438" s="3">
        <f t="shared" si="53"/>
        <v>0</v>
      </c>
      <c r="P438">
        <f t="shared" si="51"/>
        <v>0</v>
      </c>
      <c r="Q438" s="386">
        <f t="shared" si="54"/>
        <v>0</v>
      </c>
      <c r="R438">
        <f>RANK(Q438,$Q:$Q)+COUNTIF($Q$7:Q438,Q438)-1</f>
        <v>432</v>
      </c>
      <c r="T438">
        <f t="shared" si="55"/>
        <v>0</v>
      </c>
      <c r="X438" s="42">
        <v>432</v>
      </c>
      <c r="Y438" s="32">
        <f t="shared" si="56"/>
        <v>0</v>
      </c>
      <c r="Z438" s="302">
        <f t="shared" si="52"/>
        <v>0</v>
      </c>
      <c r="AA438" s="302">
        <f t="shared" si="57"/>
        <v>0</v>
      </c>
      <c r="AB438"/>
      <c r="AE438"/>
      <c r="AF438"/>
      <c r="AG438"/>
      <c r="AH438"/>
      <c r="AI438"/>
      <c r="AJ438"/>
      <c r="AK438"/>
      <c r="AL438"/>
      <c r="AM438"/>
      <c r="AN438"/>
    </row>
    <row r="439" spans="2:40" x14ac:dyDescent="0.2">
      <c r="B439" s="42">
        <v>433</v>
      </c>
      <c r="C439" s="516">
        <f>'ادخال البيانات'!A439</f>
        <v>0</v>
      </c>
      <c r="D439" s="516"/>
      <c r="E439" s="516"/>
      <c r="F439" s="6">
        <f>'ادخال البيانات'!BP439</f>
        <v>0</v>
      </c>
      <c r="G439" s="302">
        <f>'ادخال البيانات'!BS439</f>
        <v>0</v>
      </c>
      <c r="H439" s="437">
        <f>'ادخال البيانات'!W439</f>
        <v>0</v>
      </c>
      <c r="J439" s="3">
        <f t="shared" si="53"/>
        <v>0</v>
      </c>
      <c r="P439">
        <f t="shared" si="51"/>
        <v>0</v>
      </c>
      <c r="Q439" s="386">
        <f t="shared" si="54"/>
        <v>0</v>
      </c>
      <c r="R439">
        <f>RANK(Q439,$Q:$Q)+COUNTIF($Q$7:Q439,Q439)-1</f>
        <v>433</v>
      </c>
      <c r="T439">
        <f t="shared" si="55"/>
        <v>0</v>
      </c>
      <c r="X439" s="42">
        <v>433</v>
      </c>
      <c r="Y439" s="32">
        <f t="shared" si="56"/>
        <v>0</v>
      </c>
      <c r="Z439" s="302">
        <f t="shared" si="52"/>
        <v>0</v>
      </c>
      <c r="AA439" s="302">
        <f t="shared" si="57"/>
        <v>0</v>
      </c>
      <c r="AB439"/>
      <c r="AE439"/>
      <c r="AF439"/>
      <c r="AG439"/>
      <c r="AH439"/>
      <c r="AI439"/>
      <c r="AJ439"/>
      <c r="AK439"/>
      <c r="AL439"/>
      <c r="AM439"/>
      <c r="AN439"/>
    </row>
    <row r="440" spans="2:40" x14ac:dyDescent="0.2">
      <c r="B440" s="42">
        <v>434</v>
      </c>
      <c r="C440" s="516">
        <f>'ادخال البيانات'!A440</f>
        <v>0</v>
      </c>
      <c r="D440" s="516"/>
      <c r="E440" s="516"/>
      <c r="F440" s="6">
        <f>'ادخال البيانات'!BP440</f>
        <v>0</v>
      </c>
      <c r="G440" s="302">
        <f>'ادخال البيانات'!BS440</f>
        <v>0</v>
      </c>
      <c r="H440" s="437">
        <f>'ادخال البيانات'!W440</f>
        <v>0</v>
      </c>
      <c r="J440" s="3">
        <f t="shared" si="53"/>
        <v>0</v>
      </c>
      <c r="P440">
        <f t="shared" si="51"/>
        <v>0</v>
      </c>
      <c r="Q440" s="386">
        <f t="shared" si="54"/>
        <v>0</v>
      </c>
      <c r="R440">
        <f>RANK(Q440,$Q:$Q)+COUNTIF($Q$7:Q440,Q440)-1</f>
        <v>434</v>
      </c>
      <c r="T440">
        <f t="shared" si="55"/>
        <v>0</v>
      </c>
      <c r="X440" s="42">
        <v>434</v>
      </c>
      <c r="Y440" s="32">
        <f t="shared" si="56"/>
        <v>0</v>
      </c>
      <c r="Z440" s="302">
        <f t="shared" si="52"/>
        <v>0</v>
      </c>
      <c r="AA440" s="302">
        <f t="shared" si="57"/>
        <v>0</v>
      </c>
      <c r="AB440"/>
      <c r="AE440"/>
      <c r="AF440"/>
      <c r="AG440"/>
      <c r="AH440"/>
      <c r="AI440"/>
      <c r="AJ440"/>
      <c r="AK440"/>
      <c r="AL440"/>
      <c r="AM440"/>
      <c r="AN440"/>
    </row>
    <row r="441" spans="2:40" x14ac:dyDescent="0.2">
      <c r="B441" s="42">
        <v>435</v>
      </c>
      <c r="C441" s="516">
        <f>'ادخال البيانات'!A441</f>
        <v>0</v>
      </c>
      <c r="D441" s="516"/>
      <c r="E441" s="516"/>
      <c r="F441" s="6">
        <f>'ادخال البيانات'!BP441</f>
        <v>0</v>
      </c>
      <c r="G441" s="302">
        <f>'ادخال البيانات'!BS441</f>
        <v>0</v>
      </c>
      <c r="H441" s="437">
        <f>'ادخال البيانات'!W441</f>
        <v>0</v>
      </c>
      <c r="J441" s="3">
        <f t="shared" si="53"/>
        <v>0</v>
      </c>
      <c r="P441">
        <f t="shared" si="51"/>
        <v>0</v>
      </c>
      <c r="Q441" s="386">
        <f t="shared" si="54"/>
        <v>0</v>
      </c>
      <c r="R441">
        <f>RANK(Q441,$Q:$Q)+COUNTIF($Q$7:Q441,Q441)-1</f>
        <v>435</v>
      </c>
      <c r="T441">
        <f t="shared" si="55"/>
        <v>0</v>
      </c>
      <c r="X441" s="42">
        <v>435</v>
      </c>
      <c r="Y441" s="32">
        <f t="shared" si="56"/>
        <v>0</v>
      </c>
      <c r="Z441" s="302">
        <f t="shared" si="52"/>
        <v>0</v>
      </c>
      <c r="AA441" s="302">
        <f t="shared" si="57"/>
        <v>0</v>
      </c>
      <c r="AB441"/>
      <c r="AE441"/>
      <c r="AF441"/>
      <c r="AG441"/>
      <c r="AH441"/>
      <c r="AI441"/>
      <c r="AJ441"/>
      <c r="AK441"/>
      <c r="AL441"/>
      <c r="AM441"/>
      <c r="AN441"/>
    </row>
    <row r="442" spans="2:40" x14ac:dyDescent="0.2">
      <c r="B442" s="42">
        <v>436</v>
      </c>
      <c r="C442" s="516">
        <f>'ادخال البيانات'!A442</f>
        <v>0</v>
      </c>
      <c r="D442" s="516"/>
      <c r="E442" s="516"/>
      <c r="F442" s="6">
        <f>'ادخال البيانات'!BP442</f>
        <v>0</v>
      </c>
      <c r="G442" s="302">
        <f>'ادخال البيانات'!BS442</f>
        <v>0</v>
      </c>
      <c r="H442" s="437">
        <f>'ادخال البيانات'!W442</f>
        <v>0</v>
      </c>
      <c r="J442" s="3">
        <f t="shared" si="53"/>
        <v>0</v>
      </c>
      <c r="P442">
        <f t="shared" si="51"/>
        <v>0</v>
      </c>
      <c r="Q442" s="386">
        <f t="shared" si="54"/>
        <v>0</v>
      </c>
      <c r="R442">
        <f>RANK(Q442,$Q:$Q)+COUNTIF($Q$7:Q442,Q442)-1</f>
        <v>436</v>
      </c>
      <c r="T442">
        <f t="shared" si="55"/>
        <v>0</v>
      </c>
      <c r="X442" s="42">
        <v>436</v>
      </c>
      <c r="Y442" s="32">
        <f t="shared" si="56"/>
        <v>0</v>
      </c>
      <c r="Z442" s="302">
        <f t="shared" si="52"/>
        <v>0</v>
      </c>
      <c r="AA442" s="302">
        <f t="shared" si="57"/>
        <v>0</v>
      </c>
      <c r="AB442"/>
      <c r="AE442"/>
      <c r="AF442"/>
      <c r="AG442"/>
      <c r="AH442"/>
      <c r="AI442"/>
      <c r="AJ442"/>
      <c r="AK442"/>
      <c r="AL442"/>
      <c r="AM442"/>
      <c r="AN442"/>
    </row>
    <row r="443" spans="2:40" x14ac:dyDescent="0.2">
      <c r="B443" s="42">
        <v>437</v>
      </c>
      <c r="C443" s="516">
        <f>'ادخال البيانات'!A443</f>
        <v>0</v>
      </c>
      <c r="D443" s="516"/>
      <c r="E443" s="516"/>
      <c r="F443" s="6">
        <f>'ادخال البيانات'!BP443</f>
        <v>0</v>
      </c>
      <c r="G443" s="302">
        <f>'ادخال البيانات'!BS443</f>
        <v>0</v>
      </c>
      <c r="H443" s="437">
        <f>'ادخال البيانات'!W443</f>
        <v>0</v>
      </c>
      <c r="J443" s="3">
        <f t="shared" si="53"/>
        <v>0</v>
      </c>
      <c r="P443">
        <f t="shared" si="51"/>
        <v>0</v>
      </c>
      <c r="Q443" s="386">
        <f t="shared" si="54"/>
        <v>0</v>
      </c>
      <c r="R443">
        <f>RANK(Q443,$Q:$Q)+COUNTIF($Q$7:Q443,Q443)-1</f>
        <v>437</v>
      </c>
      <c r="T443">
        <f t="shared" si="55"/>
        <v>0</v>
      </c>
      <c r="X443" s="42">
        <v>437</v>
      </c>
      <c r="Y443" s="32">
        <f t="shared" si="56"/>
        <v>0</v>
      </c>
      <c r="Z443" s="302">
        <f t="shared" si="52"/>
        <v>0</v>
      </c>
      <c r="AA443" s="302">
        <f t="shared" si="57"/>
        <v>0</v>
      </c>
      <c r="AB443"/>
      <c r="AE443"/>
      <c r="AF443"/>
      <c r="AG443"/>
      <c r="AH443"/>
      <c r="AI443"/>
      <c r="AJ443"/>
      <c r="AK443"/>
      <c r="AL443"/>
      <c r="AM443"/>
      <c r="AN443"/>
    </row>
    <row r="444" spans="2:40" x14ac:dyDescent="0.2">
      <c r="B444" s="42">
        <v>438</v>
      </c>
      <c r="C444" s="516">
        <f>'ادخال البيانات'!A444</f>
        <v>0</v>
      </c>
      <c r="D444" s="516"/>
      <c r="E444" s="516"/>
      <c r="F444" s="6">
        <f>'ادخال البيانات'!BP444</f>
        <v>0</v>
      </c>
      <c r="G444" s="302">
        <f>'ادخال البيانات'!BS444</f>
        <v>0</v>
      </c>
      <c r="H444" s="437">
        <f>'ادخال البيانات'!W444</f>
        <v>0</v>
      </c>
      <c r="J444" s="3">
        <f t="shared" si="53"/>
        <v>0</v>
      </c>
      <c r="P444">
        <f t="shared" si="51"/>
        <v>0</v>
      </c>
      <c r="Q444" s="386">
        <f t="shared" si="54"/>
        <v>0</v>
      </c>
      <c r="R444">
        <f>RANK(Q444,$Q:$Q)+COUNTIF($Q$7:Q444,Q444)-1</f>
        <v>438</v>
      </c>
      <c r="T444">
        <f t="shared" si="55"/>
        <v>0</v>
      </c>
      <c r="X444" s="42">
        <v>438</v>
      </c>
      <c r="Y444" s="32">
        <f t="shared" si="56"/>
        <v>0</v>
      </c>
      <c r="Z444" s="302">
        <f t="shared" si="52"/>
        <v>0</v>
      </c>
      <c r="AA444" s="302">
        <f t="shared" si="57"/>
        <v>0</v>
      </c>
      <c r="AB444"/>
      <c r="AE444"/>
      <c r="AF444"/>
      <c r="AG444"/>
      <c r="AH444"/>
      <c r="AI444"/>
      <c r="AJ444"/>
      <c r="AK444"/>
      <c r="AL444"/>
      <c r="AM444"/>
      <c r="AN444"/>
    </row>
    <row r="445" spans="2:40" x14ac:dyDescent="0.2">
      <c r="B445" s="42">
        <v>439</v>
      </c>
      <c r="C445" s="516">
        <f>'ادخال البيانات'!A445</f>
        <v>0</v>
      </c>
      <c r="D445" s="516"/>
      <c r="E445" s="516"/>
      <c r="F445" s="6">
        <f>'ادخال البيانات'!BP445</f>
        <v>0</v>
      </c>
      <c r="G445" s="302">
        <f>'ادخال البيانات'!BS445</f>
        <v>0</v>
      </c>
      <c r="H445" s="437">
        <f>'ادخال البيانات'!W445</f>
        <v>0</v>
      </c>
      <c r="J445" s="3">
        <f t="shared" si="53"/>
        <v>0</v>
      </c>
      <c r="P445">
        <f t="shared" si="51"/>
        <v>0</v>
      </c>
      <c r="Q445" s="386">
        <f t="shared" si="54"/>
        <v>0</v>
      </c>
      <c r="R445">
        <f>RANK(Q445,$Q:$Q)+COUNTIF($Q$7:Q445,Q445)-1</f>
        <v>439</v>
      </c>
      <c r="T445">
        <f t="shared" si="55"/>
        <v>0</v>
      </c>
      <c r="X445" s="42">
        <v>439</v>
      </c>
      <c r="Y445" s="32">
        <f t="shared" si="56"/>
        <v>0</v>
      </c>
      <c r="Z445" s="302">
        <f t="shared" si="52"/>
        <v>0</v>
      </c>
      <c r="AA445" s="302">
        <f t="shared" si="57"/>
        <v>0</v>
      </c>
      <c r="AB445"/>
      <c r="AE445"/>
      <c r="AF445"/>
      <c r="AG445"/>
      <c r="AH445"/>
      <c r="AI445"/>
      <c r="AJ445"/>
      <c r="AK445"/>
      <c r="AL445"/>
      <c r="AM445"/>
      <c r="AN445"/>
    </row>
    <row r="446" spans="2:40" x14ac:dyDescent="0.2">
      <c r="B446" s="42">
        <v>440</v>
      </c>
      <c r="C446" s="516">
        <f>'ادخال البيانات'!A446</f>
        <v>0</v>
      </c>
      <c r="D446" s="516"/>
      <c r="E446" s="516"/>
      <c r="F446" s="6">
        <f>'ادخال البيانات'!BP446</f>
        <v>0</v>
      </c>
      <c r="G446" s="302">
        <f>'ادخال البيانات'!BS446</f>
        <v>0</v>
      </c>
      <c r="H446" s="437">
        <f>'ادخال البيانات'!W446</f>
        <v>0</v>
      </c>
      <c r="J446" s="3">
        <f t="shared" si="53"/>
        <v>0</v>
      </c>
      <c r="P446">
        <f t="shared" si="51"/>
        <v>0</v>
      </c>
      <c r="Q446" s="386">
        <f t="shared" si="54"/>
        <v>0</v>
      </c>
      <c r="R446">
        <f>RANK(Q446,$Q:$Q)+COUNTIF($Q$7:Q446,Q446)-1</f>
        <v>440</v>
      </c>
      <c r="T446">
        <f t="shared" si="55"/>
        <v>0</v>
      </c>
      <c r="X446" s="42">
        <v>440</v>
      </c>
      <c r="Y446" s="32">
        <f t="shared" si="56"/>
        <v>0</v>
      </c>
      <c r="Z446" s="302">
        <f t="shared" si="52"/>
        <v>0</v>
      </c>
      <c r="AA446" s="302">
        <f t="shared" si="57"/>
        <v>0</v>
      </c>
      <c r="AB446"/>
      <c r="AE446"/>
      <c r="AF446"/>
      <c r="AG446"/>
      <c r="AH446"/>
      <c r="AI446"/>
      <c r="AJ446"/>
      <c r="AK446"/>
      <c r="AL446"/>
      <c r="AM446"/>
      <c r="AN446"/>
    </row>
    <row r="447" spans="2:40" x14ac:dyDescent="0.2">
      <c r="B447" s="42">
        <v>441</v>
      </c>
      <c r="C447" s="516">
        <f>'ادخال البيانات'!A447</f>
        <v>0</v>
      </c>
      <c r="D447" s="516"/>
      <c r="E447" s="516"/>
      <c r="F447" s="6">
        <f>'ادخال البيانات'!BP447</f>
        <v>0</v>
      </c>
      <c r="G447" s="302">
        <f>'ادخال البيانات'!BS447</f>
        <v>0</v>
      </c>
      <c r="H447" s="437">
        <f>'ادخال البيانات'!W447</f>
        <v>0</v>
      </c>
      <c r="J447" s="3">
        <f t="shared" si="53"/>
        <v>0</v>
      </c>
      <c r="P447">
        <f t="shared" si="51"/>
        <v>0</v>
      </c>
      <c r="Q447" s="386">
        <f t="shared" si="54"/>
        <v>0</v>
      </c>
      <c r="R447">
        <f>RANK(Q447,$Q:$Q)+COUNTIF($Q$7:Q447,Q447)-1</f>
        <v>441</v>
      </c>
      <c r="T447">
        <f t="shared" si="55"/>
        <v>0</v>
      </c>
      <c r="X447" s="42">
        <v>441</v>
      </c>
      <c r="Y447" s="32">
        <f t="shared" si="56"/>
        <v>0</v>
      </c>
      <c r="Z447" s="302">
        <f t="shared" si="52"/>
        <v>0</v>
      </c>
      <c r="AA447" s="302">
        <f t="shared" si="57"/>
        <v>0</v>
      </c>
      <c r="AB447"/>
      <c r="AE447"/>
      <c r="AF447"/>
      <c r="AG447"/>
      <c r="AH447"/>
      <c r="AI447"/>
      <c r="AJ447"/>
      <c r="AK447"/>
      <c r="AL447"/>
      <c r="AM447"/>
      <c r="AN447"/>
    </row>
    <row r="448" spans="2:40" x14ac:dyDescent="0.2">
      <c r="B448" s="42">
        <v>442</v>
      </c>
      <c r="C448" s="516">
        <f>'ادخال البيانات'!A448</f>
        <v>0</v>
      </c>
      <c r="D448" s="516"/>
      <c r="E448" s="516"/>
      <c r="F448" s="6">
        <f>'ادخال البيانات'!BP448</f>
        <v>0</v>
      </c>
      <c r="G448" s="302">
        <f>'ادخال البيانات'!BS448</f>
        <v>0</v>
      </c>
      <c r="H448" s="437">
        <f>'ادخال البيانات'!W448</f>
        <v>0</v>
      </c>
      <c r="J448" s="3">
        <f t="shared" si="53"/>
        <v>0</v>
      </c>
      <c r="P448">
        <f t="shared" si="51"/>
        <v>0</v>
      </c>
      <c r="Q448" s="386">
        <f t="shared" si="54"/>
        <v>0</v>
      </c>
      <c r="R448">
        <f>RANK(Q448,$Q:$Q)+COUNTIF($Q$7:Q448,Q448)-1</f>
        <v>442</v>
      </c>
      <c r="T448">
        <f t="shared" si="55"/>
        <v>0</v>
      </c>
      <c r="X448" s="42">
        <v>442</v>
      </c>
      <c r="Y448" s="32">
        <f t="shared" si="56"/>
        <v>0</v>
      </c>
      <c r="Z448" s="302">
        <f t="shared" si="52"/>
        <v>0</v>
      </c>
      <c r="AA448" s="302">
        <f t="shared" si="57"/>
        <v>0</v>
      </c>
      <c r="AB448"/>
      <c r="AE448"/>
      <c r="AF448"/>
      <c r="AG448"/>
      <c r="AH448"/>
      <c r="AI448"/>
      <c r="AJ448"/>
      <c r="AK448"/>
      <c r="AL448"/>
      <c r="AM448"/>
      <c r="AN448"/>
    </row>
    <row r="449" spans="2:40" x14ac:dyDescent="0.2">
      <c r="B449" s="42">
        <v>443</v>
      </c>
      <c r="C449" s="516">
        <f>'ادخال البيانات'!A449</f>
        <v>0</v>
      </c>
      <c r="D449" s="516"/>
      <c r="E449" s="516"/>
      <c r="F449" s="6">
        <f>'ادخال البيانات'!BP449</f>
        <v>0</v>
      </c>
      <c r="G449" s="302">
        <f>'ادخال البيانات'!BS449</f>
        <v>0</v>
      </c>
      <c r="H449" s="437">
        <f>'ادخال البيانات'!W449</f>
        <v>0</v>
      </c>
      <c r="J449" s="3">
        <f t="shared" si="53"/>
        <v>0</v>
      </c>
      <c r="P449">
        <f t="shared" si="51"/>
        <v>0</v>
      </c>
      <c r="Q449" s="386">
        <f t="shared" si="54"/>
        <v>0</v>
      </c>
      <c r="R449">
        <f>RANK(Q449,$Q:$Q)+COUNTIF($Q$7:Q449,Q449)-1</f>
        <v>443</v>
      </c>
      <c r="T449">
        <f t="shared" si="55"/>
        <v>0</v>
      </c>
      <c r="X449" s="42">
        <v>443</v>
      </c>
      <c r="Y449" s="32">
        <f t="shared" si="56"/>
        <v>0</v>
      </c>
      <c r="Z449" s="302">
        <f t="shared" si="52"/>
        <v>0</v>
      </c>
      <c r="AA449" s="302">
        <f t="shared" si="57"/>
        <v>0</v>
      </c>
      <c r="AB449"/>
      <c r="AE449"/>
      <c r="AF449"/>
      <c r="AG449"/>
      <c r="AH449"/>
      <c r="AI449"/>
      <c r="AJ449"/>
      <c r="AK449"/>
      <c r="AL449"/>
      <c r="AM449"/>
      <c r="AN449"/>
    </row>
    <row r="450" spans="2:40" x14ac:dyDescent="0.2">
      <c r="B450" s="42">
        <v>444</v>
      </c>
      <c r="C450" s="516">
        <f>'ادخال البيانات'!A450</f>
        <v>0</v>
      </c>
      <c r="D450" s="516"/>
      <c r="E450" s="516"/>
      <c r="F450" s="6">
        <f>'ادخال البيانات'!BP450</f>
        <v>0</v>
      </c>
      <c r="G450" s="302">
        <f>'ادخال البيانات'!BS450</f>
        <v>0</v>
      </c>
      <c r="H450" s="437">
        <f>'ادخال البيانات'!W450</f>
        <v>0</v>
      </c>
      <c r="J450" s="3">
        <f t="shared" si="53"/>
        <v>0</v>
      </c>
      <c r="P450">
        <f t="shared" si="51"/>
        <v>0</v>
      </c>
      <c r="Q450" s="386">
        <f t="shared" si="54"/>
        <v>0</v>
      </c>
      <c r="R450">
        <f>RANK(Q450,$Q:$Q)+COUNTIF($Q$7:Q450,Q450)-1</f>
        <v>444</v>
      </c>
      <c r="T450">
        <f t="shared" si="55"/>
        <v>0</v>
      </c>
      <c r="X450" s="42">
        <v>444</v>
      </c>
      <c r="Y450" s="32">
        <f t="shared" si="56"/>
        <v>0</v>
      </c>
      <c r="Z450" s="383">
        <f t="shared" si="52"/>
        <v>0</v>
      </c>
      <c r="AA450" s="302">
        <f t="shared" si="57"/>
        <v>0</v>
      </c>
      <c r="AB450"/>
      <c r="AE450"/>
      <c r="AF450"/>
      <c r="AG450"/>
      <c r="AH450"/>
      <c r="AI450"/>
      <c r="AJ450"/>
      <c r="AK450"/>
      <c r="AL450"/>
      <c r="AM450"/>
      <c r="AN450"/>
    </row>
    <row r="451" spans="2:40" x14ac:dyDescent="0.2">
      <c r="Z451" s="384"/>
      <c r="AB451"/>
      <c r="AE451"/>
      <c r="AF451"/>
      <c r="AG451"/>
      <c r="AH451"/>
      <c r="AI451"/>
      <c r="AJ451"/>
      <c r="AK451"/>
      <c r="AL451"/>
      <c r="AM451"/>
      <c r="AN451"/>
    </row>
    <row r="452" spans="2:40" x14ac:dyDescent="0.2">
      <c r="Z452" s="384"/>
      <c r="AB452"/>
      <c r="AE452"/>
      <c r="AF452"/>
      <c r="AG452"/>
      <c r="AH452"/>
      <c r="AI452"/>
      <c r="AJ452"/>
      <c r="AK452"/>
      <c r="AL452"/>
      <c r="AM452"/>
      <c r="AN452"/>
    </row>
    <row r="453" spans="2:40" x14ac:dyDescent="0.2">
      <c r="Z453" s="384"/>
      <c r="AB453"/>
      <c r="AE453"/>
      <c r="AF453"/>
      <c r="AG453"/>
      <c r="AH453"/>
      <c r="AI453"/>
      <c r="AJ453"/>
      <c r="AK453"/>
      <c r="AL453"/>
      <c r="AM453"/>
      <c r="AN453"/>
    </row>
    <row r="454" spans="2:40" x14ac:dyDescent="0.2">
      <c r="Z454" s="384"/>
      <c r="AB454"/>
      <c r="AE454"/>
      <c r="AF454"/>
      <c r="AG454"/>
      <c r="AH454"/>
      <c r="AI454"/>
      <c r="AJ454"/>
      <c r="AK454"/>
      <c r="AL454"/>
      <c r="AM454"/>
      <c r="AN454"/>
    </row>
    <row r="455" spans="2:40" x14ac:dyDescent="0.2">
      <c r="Z455" s="384"/>
      <c r="AB455"/>
      <c r="AE455"/>
      <c r="AF455"/>
      <c r="AG455"/>
      <c r="AH455"/>
      <c r="AI455"/>
      <c r="AJ455"/>
      <c r="AK455"/>
      <c r="AL455"/>
      <c r="AM455"/>
      <c r="AN455"/>
    </row>
    <row r="456" spans="2:40" x14ac:dyDescent="0.2">
      <c r="Z456" s="384"/>
      <c r="AB456"/>
      <c r="AE456"/>
      <c r="AF456"/>
      <c r="AG456"/>
      <c r="AH456"/>
      <c r="AI456"/>
      <c r="AJ456"/>
      <c r="AK456"/>
      <c r="AL456"/>
      <c r="AM456"/>
      <c r="AN456"/>
    </row>
    <row r="457" spans="2:40" x14ac:dyDescent="0.2">
      <c r="Z457" s="384"/>
      <c r="AB457"/>
      <c r="AE457"/>
      <c r="AF457"/>
      <c r="AG457"/>
      <c r="AH457"/>
      <c r="AI457"/>
      <c r="AJ457"/>
      <c r="AK457"/>
      <c r="AL457"/>
      <c r="AM457"/>
      <c r="AN457"/>
    </row>
    <row r="458" spans="2:40" x14ac:dyDescent="0.2">
      <c r="Z458" s="384"/>
      <c r="AB458"/>
      <c r="AE458"/>
      <c r="AF458"/>
      <c r="AG458"/>
      <c r="AH458"/>
      <c r="AI458"/>
      <c r="AJ458"/>
      <c r="AK458"/>
      <c r="AL458"/>
      <c r="AM458"/>
      <c r="AN458"/>
    </row>
    <row r="459" spans="2:40" x14ac:dyDescent="0.2">
      <c r="Z459" s="384"/>
      <c r="AB459"/>
      <c r="AE459"/>
      <c r="AF459"/>
      <c r="AG459"/>
      <c r="AH459"/>
      <c r="AI459"/>
      <c r="AJ459"/>
      <c r="AK459"/>
      <c r="AL459"/>
      <c r="AM459"/>
      <c r="AN459"/>
    </row>
    <row r="460" spans="2:40" x14ac:dyDescent="0.2">
      <c r="Z460" s="384"/>
      <c r="AB460"/>
      <c r="AE460"/>
      <c r="AF460"/>
      <c r="AG460"/>
      <c r="AH460"/>
      <c r="AI460"/>
      <c r="AJ460"/>
      <c r="AK460"/>
      <c r="AL460"/>
      <c r="AM460"/>
      <c r="AN460"/>
    </row>
    <row r="461" spans="2:40" x14ac:dyDescent="0.2">
      <c r="Z461" s="384"/>
      <c r="AB461"/>
      <c r="AE461"/>
      <c r="AF461"/>
      <c r="AG461"/>
      <c r="AH461"/>
      <c r="AI461"/>
      <c r="AJ461"/>
      <c r="AK461"/>
      <c r="AL461"/>
      <c r="AM461"/>
      <c r="AN461"/>
    </row>
    <row r="462" spans="2:40" x14ac:dyDescent="0.2">
      <c r="Z462" s="384"/>
      <c r="AB462"/>
      <c r="AE462"/>
      <c r="AF462"/>
      <c r="AG462"/>
      <c r="AH462"/>
      <c r="AI462"/>
      <c r="AJ462"/>
      <c r="AK462"/>
      <c r="AL462"/>
      <c r="AM462"/>
      <c r="AN462"/>
    </row>
    <row r="463" spans="2:40" x14ac:dyDescent="0.2">
      <c r="Z463" s="384"/>
      <c r="AB463"/>
      <c r="AE463"/>
      <c r="AF463"/>
      <c r="AG463"/>
      <c r="AH463"/>
      <c r="AI463"/>
      <c r="AJ463"/>
      <c r="AK463"/>
      <c r="AL463"/>
      <c r="AM463"/>
      <c r="AN463"/>
    </row>
    <row r="464" spans="2:40" x14ac:dyDescent="0.2">
      <c r="Z464" s="384"/>
      <c r="AB464"/>
      <c r="AE464"/>
      <c r="AF464"/>
      <c r="AG464"/>
      <c r="AH464"/>
      <c r="AI464"/>
      <c r="AJ464"/>
      <c r="AK464"/>
      <c r="AL464"/>
      <c r="AM464"/>
      <c r="AN464"/>
    </row>
    <row r="465" spans="2:40" x14ac:dyDescent="0.2">
      <c r="Z465" s="384"/>
      <c r="AB465"/>
      <c r="AE465"/>
      <c r="AF465"/>
      <c r="AG465"/>
      <c r="AH465"/>
      <c r="AI465"/>
      <c r="AJ465"/>
      <c r="AK465"/>
      <c r="AL465"/>
      <c r="AM465"/>
      <c r="AN465"/>
    </row>
    <row r="466" spans="2:40" x14ac:dyDescent="0.2">
      <c r="B466"/>
      <c r="F466" s="23"/>
      <c r="G466" s="4"/>
      <c r="H466" s="1"/>
      <c r="I466"/>
      <c r="Q466"/>
      <c r="X466"/>
      <c r="Y466"/>
      <c r="Z466" s="384"/>
      <c r="AA466"/>
      <c r="AB466"/>
      <c r="AE466"/>
      <c r="AF466"/>
      <c r="AG466"/>
      <c r="AH466"/>
      <c r="AI466"/>
      <c r="AJ466"/>
      <c r="AK466"/>
      <c r="AL466"/>
      <c r="AM466"/>
      <c r="AN466"/>
    </row>
    <row r="467" spans="2:40" x14ac:dyDescent="0.2">
      <c r="B467"/>
      <c r="F467" s="23"/>
      <c r="G467" s="4"/>
      <c r="H467" s="1"/>
      <c r="I467"/>
      <c r="Q467"/>
      <c r="X467"/>
      <c r="Y467"/>
      <c r="Z467" s="384"/>
      <c r="AA467"/>
      <c r="AB467"/>
      <c r="AE467"/>
      <c r="AF467"/>
      <c r="AG467"/>
      <c r="AH467"/>
      <c r="AI467"/>
      <c r="AJ467"/>
      <c r="AK467"/>
      <c r="AL467"/>
      <c r="AM467"/>
      <c r="AN467"/>
    </row>
    <row r="468" spans="2:40" x14ac:dyDescent="0.2">
      <c r="B468"/>
      <c r="F468" s="23"/>
      <c r="G468" s="4"/>
      <c r="H468" s="1"/>
      <c r="I468"/>
      <c r="Q468"/>
      <c r="X468"/>
      <c r="Y468"/>
      <c r="Z468" s="384"/>
      <c r="AA468"/>
      <c r="AB468"/>
      <c r="AE468"/>
      <c r="AF468"/>
      <c r="AG468"/>
      <c r="AH468"/>
      <c r="AI468"/>
      <c r="AJ468"/>
      <c r="AK468"/>
      <c r="AL468"/>
      <c r="AM468"/>
      <c r="AN468"/>
    </row>
    <row r="469" spans="2:40" x14ac:dyDescent="0.2">
      <c r="B469"/>
      <c r="F469" s="23"/>
      <c r="G469" s="4"/>
      <c r="H469" s="1"/>
      <c r="I469"/>
      <c r="Q469"/>
      <c r="X469"/>
      <c r="Y469"/>
      <c r="Z469" s="384"/>
      <c r="AA469"/>
      <c r="AB469"/>
      <c r="AE469"/>
      <c r="AF469"/>
      <c r="AG469"/>
      <c r="AH469"/>
      <c r="AI469"/>
      <c r="AJ469"/>
      <c r="AK469"/>
      <c r="AL469"/>
      <c r="AM469"/>
      <c r="AN469"/>
    </row>
    <row r="470" spans="2:40" x14ac:dyDescent="0.2">
      <c r="B470"/>
      <c r="F470" s="23"/>
      <c r="G470" s="4"/>
      <c r="H470" s="1"/>
      <c r="I470"/>
      <c r="Q470"/>
      <c r="X470"/>
      <c r="Y470"/>
      <c r="Z470" s="384"/>
      <c r="AA470"/>
      <c r="AB470"/>
      <c r="AE470"/>
      <c r="AF470"/>
      <c r="AG470"/>
      <c r="AH470"/>
      <c r="AI470"/>
      <c r="AJ470"/>
      <c r="AK470"/>
      <c r="AL470"/>
      <c r="AM470"/>
      <c r="AN470"/>
    </row>
    <row r="471" spans="2:40" x14ac:dyDescent="0.2">
      <c r="B471"/>
      <c r="F471" s="23"/>
      <c r="G471" s="4"/>
      <c r="H471" s="1"/>
      <c r="I471"/>
      <c r="Q471"/>
      <c r="X471"/>
      <c r="Y471"/>
      <c r="Z471" s="384"/>
      <c r="AA471"/>
      <c r="AB471"/>
      <c r="AE471"/>
      <c r="AF471"/>
      <c r="AG471"/>
      <c r="AH471"/>
      <c r="AI471"/>
      <c r="AJ471"/>
      <c r="AK471"/>
      <c r="AL471"/>
      <c r="AM471"/>
      <c r="AN471"/>
    </row>
    <row r="472" spans="2:40" x14ac:dyDescent="0.2">
      <c r="B472"/>
      <c r="F472" s="23"/>
      <c r="G472" s="4"/>
      <c r="H472" s="1"/>
      <c r="I472"/>
      <c r="Q472"/>
      <c r="X472"/>
      <c r="Y472"/>
      <c r="Z472" s="384"/>
      <c r="AA472"/>
      <c r="AB472"/>
      <c r="AE472"/>
      <c r="AF472"/>
      <c r="AG472"/>
      <c r="AH472"/>
      <c r="AI472"/>
      <c r="AJ472"/>
      <c r="AK472"/>
      <c r="AL472"/>
      <c r="AM472"/>
      <c r="AN472"/>
    </row>
    <row r="473" spans="2:40" x14ac:dyDescent="0.2">
      <c r="B473"/>
      <c r="F473" s="23"/>
      <c r="G473" s="4"/>
      <c r="H473" s="1"/>
      <c r="I473"/>
      <c r="Q473"/>
      <c r="X473"/>
      <c r="Y473"/>
      <c r="Z473" s="384"/>
      <c r="AA473"/>
      <c r="AB473"/>
      <c r="AE473"/>
      <c r="AF473"/>
      <c r="AG473"/>
      <c r="AH473"/>
      <c r="AI473"/>
      <c r="AJ473"/>
      <c r="AK473"/>
      <c r="AL473"/>
      <c r="AM473"/>
      <c r="AN473"/>
    </row>
    <row r="474" spans="2:40" x14ac:dyDescent="0.2">
      <c r="B474"/>
      <c r="F474" s="23"/>
      <c r="G474" s="4"/>
      <c r="H474" s="1"/>
      <c r="I474"/>
      <c r="Q474"/>
      <c r="X474"/>
      <c r="Y474"/>
      <c r="Z474" s="384"/>
      <c r="AA474"/>
      <c r="AB474"/>
      <c r="AE474"/>
      <c r="AF474"/>
      <c r="AG474"/>
      <c r="AH474"/>
      <c r="AI474"/>
      <c r="AJ474"/>
      <c r="AK474"/>
      <c r="AL474"/>
      <c r="AM474"/>
      <c r="AN474"/>
    </row>
    <row r="475" spans="2:40" x14ac:dyDescent="0.2">
      <c r="B475"/>
      <c r="F475" s="23"/>
      <c r="G475" s="4"/>
      <c r="H475" s="1"/>
      <c r="I475"/>
      <c r="Q475"/>
      <c r="X475"/>
      <c r="Y475"/>
      <c r="Z475" s="384"/>
      <c r="AA475"/>
      <c r="AB475"/>
      <c r="AE475"/>
      <c r="AF475"/>
      <c r="AG475"/>
      <c r="AH475"/>
      <c r="AI475"/>
      <c r="AJ475"/>
      <c r="AK475"/>
      <c r="AL475"/>
      <c r="AM475"/>
      <c r="AN475"/>
    </row>
    <row r="476" spans="2:40" x14ac:dyDescent="0.2">
      <c r="B476"/>
      <c r="F476" s="23"/>
      <c r="G476" s="4"/>
      <c r="H476" s="1"/>
      <c r="I476"/>
      <c r="Q476"/>
      <c r="X476"/>
      <c r="Y476"/>
      <c r="Z476" s="384"/>
      <c r="AA476"/>
      <c r="AB476"/>
      <c r="AE476"/>
      <c r="AF476"/>
      <c r="AG476"/>
      <c r="AH476"/>
      <c r="AI476"/>
      <c r="AJ476"/>
      <c r="AK476"/>
      <c r="AL476"/>
      <c r="AM476"/>
      <c r="AN476"/>
    </row>
    <row r="477" spans="2:40" x14ac:dyDescent="0.2">
      <c r="B477"/>
      <c r="F477" s="23"/>
      <c r="G477" s="4"/>
      <c r="H477" s="1"/>
      <c r="I477"/>
      <c r="Q477"/>
      <c r="X477"/>
      <c r="Y477"/>
      <c r="Z477" s="384"/>
      <c r="AA477"/>
      <c r="AB477"/>
      <c r="AE477"/>
      <c r="AF477"/>
      <c r="AG477"/>
      <c r="AH477"/>
      <c r="AI477"/>
      <c r="AJ477"/>
      <c r="AK477"/>
      <c r="AL477"/>
      <c r="AM477"/>
      <c r="AN477"/>
    </row>
    <row r="478" spans="2:40" x14ac:dyDescent="0.2">
      <c r="B478"/>
      <c r="F478" s="23"/>
      <c r="G478" s="4"/>
      <c r="H478" s="1"/>
      <c r="I478"/>
      <c r="Q478"/>
      <c r="X478"/>
      <c r="Y478"/>
      <c r="Z478" s="384"/>
      <c r="AA478"/>
      <c r="AB478"/>
      <c r="AE478"/>
      <c r="AF478"/>
      <c r="AG478"/>
      <c r="AH478"/>
      <c r="AI478"/>
      <c r="AJ478"/>
      <c r="AK478"/>
      <c r="AL478"/>
      <c r="AM478"/>
      <c r="AN478"/>
    </row>
    <row r="479" spans="2:40" x14ac:dyDescent="0.2">
      <c r="B479"/>
      <c r="F479" s="23"/>
      <c r="G479" s="4"/>
      <c r="H479" s="1"/>
      <c r="I479"/>
      <c r="Q479"/>
      <c r="X479"/>
      <c r="Y479"/>
      <c r="Z479" s="384"/>
      <c r="AA479"/>
      <c r="AB479"/>
      <c r="AE479"/>
      <c r="AF479"/>
      <c r="AG479"/>
      <c r="AH479"/>
      <c r="AI479"/>
      <c r="AJ479"/>
      <c r="AK479"/>
      <c r="AL479"/>
      <c r="AM479"/>
      <c r="AN479"/>
    </row>
    <row r="480" spans="2:40" x14ac:dyDescent="0.2">
      <c r="B480"/>
      <c r="F480" s="23"/>
      <c r="G480" s="4"/>
      <c r="H480" s="1"/>
      <c r="I480"/>
      <c r="Q480"/>
      <c r="X480"/>
      <c r="Y480"/>
      <c r="Z480" s="384"/>
      <c r="AA480"/>
      <c r="AB480"/>
      <c r="AE480"/>
      <c r="AF480"/>
      <c r="AG480"/>
      <c r="AH480"/>
      <c r="AI480"/>
      <c r="AJ480"/>
      <c r="AK480"/>
      <c r="AL480"/>
      <c r="AM480"/>
      <c r="AN480"/>
    </row>
    <row r="481" spans="6:26" customFormat="1" x14ac:dyDescent="0.2">
      <c r="F481" s="23"/>
      <c r="G481" s="4"/>
      <c r="H481" s="1"/>
      <c r="Z481" s="384"/>
    </row>
    <row r="482" spans="6:26" customFormat="1" x14ac:dyDescent="0.2">
      <c r="F482" s="23"/>
      <c r="G482" s="4"/>
      <c r="H482" s="1"/>
      <c r="Z482" s="384"/>
    </row>
    <row r="483" spans="6:26" customFormat="1" x14ac:dyDescent="0.2">
      <c r="F483" s="23"/>
      <c r="G483" s="4"/>
      <c r="H483" s="1"/>
      <c r="Z483" s="384"/>
    </row>
    <row r="484" spans="6:26" customFormat="1" x14ac:dyDescent="0.2">
      <c r="F484" s="23"/>
      <c r="G484" s="4"/>
      <c r="H484" s="1"/>
      <c r="Z484" s="384"/>
    </row>
    <row r="485" spans="6:26" customFormat="1" x14ac:dyDescent="0.2">
      <c r="F485" s="23"/>
      <c r="G485" s="4"/>
      <c r="H485" s="1"/>
      <c r="Z485" s="384"/>
    </row>
    <row r="486" spans="6:26" customFormat="1" x14ac:dyDescent="0.2">
      <c r="F486" s="23"/>
      <c r="G486" s="4"/>
      <c r="H486" s="1"/>
      <c r="Z486" s="384"/>
    </row>
    <row r="487" spans="6:26" customFormat="1" x14ac:dyDescent="0.2">
      <c r="F487" s="23"/>
      <c r="G487" s="4"/>
      <c r="H487" s="1"/>
      <c r="Z487" s="384"/>
    </row>
    <row r="488" spans="6:26" customFormat="1" x14ac:dyDescent="0.2">
      <c r="F488" s="23"/>
      <c r="G488" s="4"/>
      <c r="H488" s="1"/>
      <c r="Z488" s="384"/>
    </row>
    <row r="489" spans="6:26" customFormat="1" x14ac:dyDescent="0.2">
      <c r="F489" s="23"/>
      <c r="G489" s="4"/>
      <c r="H489" s="1"/>
      <c r="Z489" s="384"/>
    </row>
    <row r="490" spans="6:26" customFormat="1" x14ac:dyDescent="0.2">
      <c r="F490" s="23"/>
      <c r="G490" s="4"/>
      <c r="H490" s="1"/>
      <c r="Z490" s="384"/>
    </row>
    <row r="491" spans="6:26" customFormat="1" x14ac:dyDescent="0.2">
      <c r="F491" s="23"/>
      <c r="G491" s="4"/>
      <c r="H491" s="1"/>
      <c r="Z491" s="384"/>
    </row>
    <row r="492" spans="6:26" customFormat="1" x14ac:dyDescent="0.2">
      <c r="F492" s="23"/>
      <c r="G492" s="4"/>
      <c r="H492" s="1"/>
      <c r="Z492" s="384"/>
    </row>
    <row r="493" spans="6:26" customFormat="1" x14ac:dyDescent="0.2">
      <c r="F493" s="23"/>
      <c r="G493" s="4"/>
      <c r="H493" s="1"/>
      <c r="Z493" s="384"/>
    </row>
    <row r="494" spans="6:26" customFormat="1" x14ac:dyDescent="0.2">
      <c r="F494" s="23"/>
      <c r="G494" s="4"/>
      <c r="H494" s="1"/>
      <c r="Z494" s="384"/>
    </row>
    <row r="495" spans="6:26" customFormat="1" x14ac:dyDescent="0.2">
      <c r="F495" s="23"/>
      <c r="G495" s="4"/>
      <c r="H495" s="1"/>
      <c r="Z495" s="384"/>
    </row>
    <row r="496" spans="6:26" customFormat="1" x14ac:dyDescent="0.2">
      <c r="F496" s="23"/>
      <c r="G496" s="4"/>
      <c r="H496" s="1"/>
      <c r="Z496" s="384"/>
    </row>
    <row r="497" spans="6:26" customFormat="1" x14ac:dyDescent="0.2">
      <c r="F497" s="23"/>
      <c r="G497" s="4"/>
      <c r="H497" s="1"/>
      <c r="Z497" s="384"/>
    </row>
    <row r="498" spans="6:26" customFormat="1" x14ac:dyDescent="0.2">
      <c r="F498" s="23"/>
      <c r="G498" s="4"/>
      <c r="H498" s="1"/>
      <c r="Z498" s="384"/>
    </row>
    <row r="499" spans="6:26" customFormat="1" x14ac:dyDescent="0.2">
      <c r="F499" s="23"/>
      <c r="G499" s="4"/>
      <c r="H499" s="1"/>
      <c r="Z499" s="384"/>
    </row>
    <row r="500" spans="6:26" customFormat="1" x14ac:dyDescent="0.2">
      <c r="F500" s="23"/>
      <c r="G500" s="4"/>
      <c r="H500" s="1"/>
      <c r="Z500" s="384"/>
    </row>
    <row r="501" spans="6:26" customFormat="1" x14ac:dyDescent="0.2">
      <c r="F501" s="23"/>
      <c r="G501" s="4"/>
      <c r="H501" s="1"/>
      <c r="Z501" s="384"/>
    </row>
    <row r="502" spans="6:26" customFormat="1" x14ac:dyDescent="0.2">
      <c r="F502" s="23"/>
      <c r="G502" s="4"/>
      <c r="H502" s="1"/>
      <c r="Z502" s="384"/>
    </row>
    <row r="503" spans="6:26" customFormat="1" x14ac:dyDescent="0.2">
      <c r="F503" s="23"/>
      <c r="G503" s="4"/>
      <c r="H503" s="1"/>
      <c r="Z503" s="384"/>
    </row>
    <row r="504" spans="6:26" customFormat="1" x14ac:dyDescent="0.2">
      <c r="F504" s="23"/>
      <c r="G504" s="4"/>
      <c r="H504" s="1"/>
      <c r="Z504" s="384"/>
    </row>
    <row r="505" spans="6:26" customFormat="1" x14ac:dyDescent="0.2">
      <c r="F505" s="23"/>
      <c r="G505" s="4"/>
      <c r="H505" s="1"/>
      <c r="Z505" s="384"/>
    </row>
    <row r="506" spans="6:26" customFormat="1" x14ac:dyDescent="0.2">
      <c r="F506" s="23"/>
      <c r="G506" s="4"/>
      <c r="H506" s="1"/>
      <c r="Z506" s="384"/>
    </row>
    <row r="507" spans="6:26" customFormat="1" x14ac:dyDescent="0.2">
      <c r="F507" s="23"/>
      <c r="G507" s="4"/>
      <c r="H507" s="1"/>
      <c r="Z507" s="384"/>
    </row>
    <row r="508" spans="6:26" customFormat="1" x14ac:dyDescent="0.2">
      <c r="F508" s="23"/>
      <c r="G508" s="4"/>
      <c r="H508" s="1"/>
      <c r="Z508" s="384"/>
    </row>
    <row r="509" spans="6:26" customFormat="1" x14ac:dyDescent="0.2">
      <c r="F509" s="23"/>
      <c r="G509" s="4"/>
      <c r="H509" s="1"/>
      <c r="Z509" s="384"/>
    </row>
    <row r="510" spans="6:26" customFormat="1" x14ac:dyDescent="0.2">
      <c r="F510" s="23"/>
      <c r="G510" s="4"/>
      <c r="H510" s="1"/>
      <c r="Z510" s="384"/>
    </row>
    <row r="511" spans="6:26" customFormat="1" x14ac:dyDescent="0.2">
      <c r="F511" s="23"/>
      <c r="G511" s="4"/>
      <c r="H511" s="1"/>
      <c r="Z511" s="384"/>
    </row>
    <row r="512" spans="6:26" customFormat="1" x14ac:dyDescent="0.2">
      <c r="F512" s="23"/>
      <c r="G512" s="4"/>
      <c r="H512" s="1"/>
      <c r="Z512" s="384"/>
    </row>
    <row r="513" spans="6:26" customFormat="1" x14ac:dyDescent="0.2">
      <c r="F513" s="23"/>
      <c r="G513" s="4"/>
      <c r="H513" s="1"/>
      <c r="Z513" s="384"/>
    </row>
    <row r="514" spans="6:26" customFormat="1" x14ac:dyDescent="0.2">
      <c r="F514" s="23"/>
      <c r="G514" s="4"/>
      <c r="H514" s="1"/>
      <c r="Z514" s="384"/>
    </row>
    <row r="515" spans="6:26" customFormat="1" x14ac:dyDescent="0.2">
      <c r="F515" s="23"/>
      <c r="G515" s="4"/>
      <c r="H515" s="1"/>
      <c r="Z515" s="384"/>
    </row>
    <row r="516" spans="6:26" customFormat="1" x14ac:dyDescent="0.2">
      <c r="F516" s="23"/>
      <c r="G516" s="4"/>
      <c r="H516" s="1"/>
      <c r="Z516" s="384"/>
    </row>
    <row r="517" spans="6:26" customFormat="1" x14ac:dyDescent="0.2">
      <c r="F517" s="23"/>
      <c r="G517" s="4"/>
      <c r="H517" s="1"/>
      <c r="Z517" s="384"/>
    </row>
    <row r="518" spans="6:26" customFormat="1" x14ac:dyDescent="0.2">
      <c r="F518" s="23"/>
      <c r="G518" s="4"/>
      <c r="H518" s="1"/>
      <c r="Z518" s="384"/>
    </row>
    <row r="519" spans="6:26" customFormat="1" x14ac:dyDescent="0.2">
      <c r="F519" s="23"/>
      <c r="G519" s="4"/>
      <c r="H519" s="1"/>
      <c r="Z519" s="384"/>
    </row>
    <row r="520" spans="6:26" customFormat="1" x14ac:dyDescent="0.2">
      <c r="F520" s="23"/>
      <c r="G520" s="4"/>
      <c r="H520" s="1"/>
      <c r="Z520" s="384"/>
    </row>
    <row r="521" spans="6:26" customFormat="1" x14ac:dyDescent="0.2">
      <c r="F521" s="23"/>
      <c r="G521" s="4"/>
      <c r="H521" s="1"/>
      <c r="Z521" s="384"/>
    </row>
    <row r="522" spans="6:26" customFormat="1" x14ac:dyDescent="0.2">
      <c r="F522" s="23"/>
      <c r="G522" s="4"/>
      <c r="H522" s="1"/>
      <c r="Z522" s="384"/>
    </row>
    <row r="523" spans="6:26" customFormat="1" x14ac:dyDescent="0.2">
      <c r="F523" s="23"/>
      <c r="G523" s="4"/>
      <c r="H523" s="1"/>
      <c r="Z523" s="384"/>
    </row>
    <row r="524" spans="6:26" customFormat="1" x14ac:dyDescent="0.2">
      <c r="F524" s="23"/>
      <c r="G524" s="4"/>
      <c r="H524" s="1"/>
      <c r="Z524" s="384"/>
    </row>
    <row r="525" spans="6:26" customFormat="1" x14ac:dyDescent="0.2">
      <c r="F525" s="23"/>
      <c r="G525" s="4"/>
      <c r="H525" s="1"/>
      <c r="Z525" s="384"/>
    </row>
    <row r="526" spans="6:26" customFormat="1" x14ac:dyDescent="0.2">
      <c r="F526" s="23"/>
      <c r="G526" s="4"/>
      <c r="H526" s="1"/>
      <c r="Z526" s="384"/>
    </row>
    <row r="527" spans="6:26" customFormat="1" x14ac:dyDescent="0.2">
      <c r="F527" s="23"/>
      <c r="G527" s="4"/>
      <c r="H527" s="1"/>
      <c r="Z527" s="384"/>
    </row>
    <row r="528" spans="6:26" customFormat="1" x14ac:dyDescent="0.2">
      <c r="F528" s="23"/>
      <c r="G528" s="4"/>
      <c r="H528" s="1"/>
      <c r="Z528" s="384"/>
    </row>
    <row r="529" spans="6:26" customFormat="1" x14ac:dyDescent="0.2">
      <c r="F529" s="23"/>
      <c r="G529" s="4"/>
      <c r="H529" s="1"/>
      <c r="Z529" s="384"/>
    </row>
    <row r="530" spans="6:26" customFormat="1" x14ac:dyDescent="0.2">
      <c r="F530" s="23"/>
      <c r="G530" s="4"/>
      <c r="H530" s="1"/>
      <c r="Z530" s="384"/>
    </row>
    <row r="531" spans="6:26" customFormat="1" x14ac:dyDescent="0.2">
      <c r="F531" s="23"/>
      <c r="G531" s="4"/>
      <c r="H531" s="1"/>
      <c r="Z531" s="384"/>
    </row>
    <row r="532" spans="6:26" customFormat="1" x14ac:dyDescent="0.2">
      <c r="F532" s="23"/>
      <c r="G532" s="4"/>
      <c r="H532" s="1"/>
      <c r="Z532" s="384"/>
    </row>
    <row r="533" spans="6:26" customFormat="1" x14ac:dyDescent="0.2">
      <c r="F533" s="23"/>
      <c r="G533" s="4"/>
      <c r="H533" s="1"/>
      <c r="Z533" s="384"/>
    </row>
    <row r="534" spans="6:26" customFormat="1" x14ac:dyDescent="0.2">
      <c r="F534" s="23"/>
      <c r="G534" s="4"/>
      <c r="H534" s="1"/>
      <c r="Z534" s="384"/>
    </row>
    <row r="535" spans="6:26" customFormat="1" x14ac:dyDescent="0.2">
      <c r="F535" s="23"/>
      <c r="G535" s="4"/>
      <c r="H535" s="1"/>
      <c r="Z535" s="384"/>
    </row>
    <row r="536" spans="6:26" customFormat="1" x14ac:dyDescent="0.2">
      <c r="F536" s="23"/>
      <c r="G536" s="4"/>
      <c r="H536" s="1"/>
      <c r="Z536" s="384"/>
    </row>
    <row r="537" spans="6:26" customFormat="1" x14ac:dyDescent="0.2">
      <c r="F537" s="23"/>
      <c r="G537" s="4"/>
      <c r="H537" s="1"/>
      <c r="Z537" s="384"/>
    </row>
    <row r="538" spans="6:26" customFormat="1" x14ac:dyDescent="0.2">
      <c r="F538" s="23"/>
      <c r="G538" s="4"/>
      <c r="H538" s="1"/>
      <c r="Z538" s="384"/>
    </row>
    <row r="539" spans="6:26" customFormat="1" x14ac:dyDescent="0.2">
      <c r="F539" s="23"/>
      <c r="G539" s="4"/>
      <c r="H539" s="1"/>
      <c r="Z539" s="384"/>
    </row>
    <row r="540" spans="6:26" customFormat="1" x14ac:dyDescent="0.2">
      <c r="F540" s="23"/>
      <c r="G540" s="4"/>
      <c r="H540" s="1"/>
      <c r="Z540" s="384"/>
    </row>
    <row r="541" spans="6:26" customFormat="1" x14ac:dyDescent="0.2">
      <c r="F541" s="23"/>
      <c r="G541" s="4"/>
      <c r="H541" s="1"/>
      <c r="Z541" s="384"/>
    </row>
    <row r="542" spans="6:26" customFormat="1" x14ac:dyDescent="0.2">
      <c r="F542" s="23"/>
      <c r="G542" s="4"/>
      <c r="H542" s="1"/>
      <c r="Z542" s="384"/>
    </row>
    <row r="543" spans="6:26" customFormat="1" x14ac:dyDescent="0.2">
      <c r="F543" s="23"/>
      <c r="G543" s="4"/>
      <c r="H543" s="1"/>
      <c r="Z543" s="384"/>
    </row>
    <row r="544" spans="6:26" customFormat="1" x14ac:dyDescent="0.2">
      <c r="F544" s="23"/>
      <c r="G544" s="4"/>
      <c r="H544" s="1"/>
      <c r="Z544" s="384"/>
    </row>
    <row r="545" spans="6:26" customFormat="1" x14ac:dyDescent="0.2">
      <c r="F545" s="23"/>
      <c r="G545" s="4"/>
      <c r="H545" s="1"/>
      <c r="Z545" s="384"/>
    </row>
    <row r="546" spans="6:26" customFormat="1" x14ac:dyDescent="0.2">
      <c r="F546" s="23"/>
      <c r="G546" s="4"/>
      <c r="H546" s="1"/>
      <c r="Z546" s="384"/>
    </row>
    <row r="547" spans="6:26" customFormat="1" x14ac:dyDescent="0.2">
      <c r="F547" s="23"/>
      <c r="G547" s="4"/>
      <c r="H547" s="1"/>
      <c r="Z547" s="384"/>
    </row>
    <row r="548" spans="6:26" customFormat="1" x14ac:dyDescent="0.2">
      <c r="F548" s="23"/>
      <c r="G548" s="4"/>
      <c r="H548" s="1"/>
      <c r="Z548" s="384"/>
    </row>
    <row r="549" spans="6:26" customFormat="1" x14ac:dyDescent="0.2">
      <c r="F549" s="23"/>
      <c r="G549" s="4"/>
      <c r="H549" s="1"/>
      <c r="Z549" s="384"/>
    </row>
    <row r="550" spans="6:26" customFormat="1" x14ac:dyDescent="0.2">
      <c r="F550" s="23"/>
      <c r="G550" s="4"/>
      <c r="H550" s="1"/>
      <c r="Z550" s="384"/>
    </row>
    <row r="551" spans="6:26" customFormat="1" x14ac:dyDescent="0.2">
      <c r="F551" s="23"/>
      <c r="G551" s="4"/>
      <c r="H551" s="1"/>
      <c r="Z551" s="384"/>
    </row>
    <row r="552" spans="6:26" customFormat="1" x14ac:dyDescent="0.2">
      <c r="F552" s="23"/>
      <c r="G552" s="4"/>
      <c r="H552" s="1"/>
      <c r="Z552" s="384"/>
    </row>
    <row r="553" spans="6:26" customFormat="1" x14ac:dyDescent="0.2">
      <c r="F553" s="23"/>
      <c r="G553" s="4"/>
      <c r="H553" s="1"/>
      <c r="Z553" s="384"/>
    </row>
    <row r="554" spans="6:26" customFormat="1" x14ac:dyDescent="0.2">
      <c r="F554" s="23"/>
      <c r="G554" s="4"/>
      <c r="H554" s="1"/>
      <c r="Z554" s="384"/>
    </row>
    <row r="555" spans="6:26" customFormat="1" x14ac:dyDescent="0.2">
      <c r="F555" s="23"/>
      <c r="G555" s="4"/>
      <c r="H555" s="1"/>
      <c r="Z555" s="384"/>
    </row>
    <row r="556" spans="6:26" customFormat="1" x14ac:dyDescent="0.2">
      <c r="F556" s="23"/>
      <c r="G556" s="4"/>
      <c r="H556" s="1"/>
      <c r="Z556" s="384"/>
    </row>
    <row r="557" spans="6:26" customFormat="1" x14ac:dyDescent="0.2">
      <c r="F557" s="23"/>
      <c r="G557" s="4"/>
      <c r="H557" s="1"/>
      <c r="Z557" s="384"/>
    </row>
    <row r="558" spans="6:26" customFormat="1" x14ac:dyDescent="0.2">
      <c r="F558" s="23"/>
      <c r="G558" s="4"/>
      <c r="H558" s="1"/>
      <c r="Z558" s="384"/>
    </row>
    <row r="559" spans="6:26" customFormat="1" x14ac:dyDescent="0.2">
      <c r="F559" s="23"/>
      <c r="G559" s="4"/>
      <c r="H559" s="1"/>
      <c r="Z559" s="384"/>
    </row>
    <row r="560" spans="6:26" customFormat="1" x14ac:dyDescent="0.2">
      <c r="F560" s="23"/>
      <c r="G560" s="4"/>
      <c r="H560" s="1"/>
      <c r="Z560" s="384"/>
    </row>
    <row r="561" spans="6:26" customFormat="1" x14ac:dyDescent="0.2">
      <c r="F561" s="23"/>
      <c r="G561" s="4"/>
      <c r="H561" s="1"/>
      <c r="Z561" s="384"/>
    </row>
    <row r="562" spans="6:26" customFormat="1" x14ac:dyDescent="0.2">
      <c r="F562" s="23"/>
      <c r="G562" s="4"/>
      <c r="H562" s="1"/>
      <c r="Z562" s="384"/>
    </row>
    <row r="563" spans="6:26" customFormat="1" x14ac:dyDescent="0.2">
      <c r="F563" s="23"/>
      <c r="G563" s="4"/>
      <c r="H563" s="1"/>
      <c r="Z563" s="384"/>
    </row>
    <row r="564" spans="6:26" customFormat="1" x14ac:dyDescent="0.2">
      <c r="F564" s="23"/>
      <c r="G564" s="4"/>
      <c r="H564" s="1"/>
      <c r="Z564" s="384"/>
    </row>
    <row r="565" spans="6:26" customFormat="1" x14ac:dyDescent="0.2">
      <c r="F565" s="23"/>
      <c r="G565" s="4"/>
      <c r="H565" s="1"/>
      <c r="Z565" s="384"/>
    </row>
    <row r="566" spans="6:26" customFormat="1" x14ac:dyDescent="0.2">
      <c r="F566" s="23"/>
      <c r="G566" s="4"/>
      <c r="H566" s="1"/>
      <c r="Z566" s="384"/>
    </row>
    <row r="567" spans="6:26" customFormat="1" x14ac:dyDescent="0.2">
      <c r="F567" s="23"/>
      <c r="G567" s="4"/>
      <c r="H567" s="1"/>
      <c r="Z567" s="384"/>
    </row>
    <row r="568" spans="6:26" customFormat="1" x14ac:dyDescent="0.2">
      <c r="F568" s="23"/>
      <c r="G568" s="4"/>
      <c r="H568" s="1"/>
      <c r="Z568" s="384"/>
    </row>
    <row r="569" spans="6:26" customFormat="1" x14ac:dyDescent="0.2">
      <c r="F569" s="23"/>
      <c r="G569" s="4"/>
      <c r="H569" s="1"/>
      <c r="Z569" s="384"/>
    </row>
    <row r="570" spans="6:26" customFormat="1" x14ac:dyDescent="0.2">
      <c r="F570" s="23"/>
      <c r="G570" s="4"/>
      <c r="H570" s="1"/>
      <c r="Z570" s="384"/>
    </row>
    <row r="571" spans="6:26" customFormat="1" x14ac:dyDescent="0.2">
      <c r="F571" s="23"/>
      <c r="G571" s="4"/>
      <c r="H571" s="1"/>
      <c r="Z571" s="384"/>
    </row>
    <row r="572" spans="6:26" customFormat="1" x14ac:dyDescent="0.2">
      <c r="F572" s="23"/>
      <c r="G572" s="4"/>
      <c r="H572" s="1"/>
      <c r="Z572" s="384"/>
    </row>
    <row r="573" spans="6:26" customFormat="1" x14ac:dyDescent="0.2">
      <c r="F573" s="23"/>
      <c r="G573" s="4"/>
      <c r="H573" s="1"/>
      <c r="Z573" s="384"/>
    </row>
    <row r="574" spans="6:26" customFormat="1" x14ac:dyDescent="0.2">
      <c r="F574" s="23"/>
      <c r="G574" s="4"/>
      <c r="H574" s="1"/>
      <c r="Z574" s="384"/>
    </row>
    <row r="575" spans="6:26" customFormat="1" x14ac:dyDescent="0.2">
      <c r="F575" s="23"/>
      <c r="G575" s="4"/>
      <c r="H575" s="1"/>
      <c r="Z575" s="384"/>
    </row>
    <row r="576" spans="6:26" customFormat="1" x14ac:dyDescent="0.2">
      <c r="F576" s="23"/>
      <c r="G576" s="4"/>
      <c r="H576" s="1"/>
      <c r="Z576" s="384"/>
    </row>
    <row r="577" spans="6:26" customFormat="1" x14ac:dyDescent="0.2">
      <c r="F577" s="23"/>
      <c r="G577" s="4"/>
      <c r="H577" s="1"/>
      <c r="Z577" s="384"/>
    </row>
    <row r="578" spans="6:26" customFormat="1" x14ac:dyDescent="0.2">
      <c r="F578" s="23"/>
      <c r="G578" s="4"/>
      <c r="H578" s="1"/>
      <c r="Z578" s="384"/>
    </row>
    <row r="579" spans="6:26" customFormat="1" x14ac:dyDescent="0.2">
      <c r="F579" s="23"/>
      <c r="G579" s="4"/>
      <c r="H579" s="1"/>
      <c r="Z579" s="384"/>
    </row>
    <row r="580" spans="6:26" customFormat="1" x14ac:dyDescent="0.2">
      <c r="F580" s="23"/>
      <c r="G580" s="4"/>
      <c r="H580" s="1"/>
      <c r="Z580" s="384"/>
    </row>
    <row r="581" spans="6:26" customFormat="1" x14ac:dyDescent="0.2">
      <c r="F581" s="23"/>
      <c r="G581" s="4"/>
      <c r="H581" s="1"/>
      <c r="Z581" s="384"/>
    </row>
    <row r="582" spans="6:26" customFormat="1" x14ac:dyDescent="0.2">
      <c r="F582" s="23"/>
      <c r="G582" s="4"/>
      <c r="H582" s="1"/>
      <c r="Z582" s="384"/>
    </row>
    <row r="583" spans="6:26" customFormat="1" x14ac:dyDescent="0.2">
      <c r="F583" s="23"/>
      <c r="G583" s="4"/>
      <c r="H583" s="1"/>
      <c r="Z583" s="384"/>
    </row>
    <row r="584" spans="6:26" customFormat="1" x14ac:dyDescent="0.2">
      <c r="F584" s="23"/>
      <c r="G584" s="4"/>
      <c r="H584" s="1"/>
      <c r="Z584" s="384"/>
    </row>
    <row r="585" spans="6:26" customFormat="1" x14ac:dyDescent="0.2">
      <c r="F585" s="23"/>
      <c r="G585" s="4"/>
      <c r="H585" s="1"/>
      <c r="Z585" s="384"/>
    </row>
    <row r="586" spans="6:26" customFormat="1" x14ac:dyDescent="0.2">
      <c r="F586" s="23"/>
      <c r="G586" s="4"/>
      <c r="H586" s="1"/>
      <c r="Z586" s="384"/>
    </row>
    <row r="587" spans="6:26" customFormat="1" x14ac:dyDescent="0.2">
      <c r="F587" s="23"/>
      <c r="G587" s="4"/>
      <c r="H587" s="1"/>
      <c r="Z587" s="384"/>
    </row>
    <row r="588" spans="6:26" customFormat="1" x14ac:dyDescent="0.2">
      <c r="F588" s="23"/>
      <c r="G588" s="4"/>
      <c r="H588" s="1"/>
      <c r="Z588" s="384"/>
    </row>
    <row r="589" spans="6:26" customFormat="1" x14ac:dyDescent="0.2">
      <c r="F589" s="23"/>
      <c r="G589" s="4"/>
      <c r="H589" s="1"/>
      <c r="Z589" s="384"/>
    </row>
    <row r="590" spans="6:26" customFormat="1" x14ac:dyDescent="0.2">
      <c r="F590" s="23"/>
      <c r="G590" s="4"/>
      <c r="H590" s="1"/>
      <c r="Z590" s="384"/>
    </row>
    <row r="591" spans="6:26" customFormat="1" x14ac:dyDescent="0.2">
      <c r="F591" s="23"/>
      <c r="G591" s="4"/>
      <c r="H591" s="1"/>
      <c r="Z591" s="384"/>
    </row>
    <row r="592" spans="6:26" customFormat="1" x14ac:dyDescent="0.2">
      <c r="F592" s="23"/>
      <c r="G592" s="4"/>
      <c r="H592" s="1"/>
      <c r="Z592" s="384"/>
    </row>
    <row r="593" spans="6:26" customFormat="1" x14ac:dyDescent="0.2">
      <c r="F593" s="23"/>
      <c r="G593" s="4"/>
      <c r="H593" s="1"/>
      <c r="Z593" s="384"/>
    </row>
    <row r="594" spans="6:26" customFormat="1" x14ac:dyDescent="0.2">
      <c r="F594" s="23"/>
      <c r="G594" s="4"/>
      <c r="H594" s="1"/>
      <c r="Z594" s="384"/>
    </row>
    <row r="595" spans="6:26" customFormat="1" x14ac:dyDescent="0.2">
      <c r="F595" s="23"/>
      <c r="G595" s="4"/>
      <c r="H595" s="1"/>
      <c r="Z595" s="384"/>
    </row>
    <row r="596" spans="6:26" customFormat="1" x14ac:dyDescent="0.2">
      <c r="F596" s="23"/>
      <c r="G596" s="4"/>
      <c r="H596" s="1"/>
      <c r="Z596" s="384"/>
    </row>
    <row r="597" spans="6:26" customFormat="1" x14ac:dyDescent="0.2">
      <c r="F597" s="23"/>
      <c r="G597" s="4"/>
      <c r="H597" s="1"/>
      <c r="Z597" s="384"/>
    </row>
    <row r="598" spans="6:26" customFormat="1" x14ac:dyDescent="0.2">
      <c r="F598" s="23"/>
      <c r="G598" s="4"/>
      <c r="H598" s="1"/>
      <c r="Z598" s="384"/>
    </row>
    <row r="599" spans="6:26" customFormat="1" x14ac:dyDescent="0.2">
      <c r="F599" s="23"/>
      <c r="G599" s="4"/>
      <c r="H599" s="1"/>
      <c r="Z599" s="384"/>
    </row>
    <row r="600" spans="6:26" customFormat="1" x14ac:dyDescent="0.2">
      <c r="F600" s="23"/>
      <c r="G600" s="4"/>
      <c r="H600" s="1"/>
      <c r="Z600" s="384"/>
    </row>
    <row r="601" spans="6:26" customFormat="1" x14ac:dyDescent="0.2">
      <c r="F601" s="23"/>
      <c r="G601" s="4"/>
      <c r="H601" s="1"/>
      <c r="Z601" s="384"/>
    </row>
    <row r="602" spans="6:26" customFormat="1" x14ac:dyDescent="0.2">
      <c r="F602" s="23"/>
      <c r="G602" s="4"/>
      <c r="H602" s="1"/>
      <c r="Z602" s="384"/>
    </row>
    <row r="603" spans="6:26" customFormat="1" x14ac:dyDescent="0.2">
      <c r="F603" s="23"/>
      <c r="G603" s="4"/>
      <c r="H603" s="1"/>
      <c r="Z603" s="384"/>
    </row>
    <row r="604" spans="6:26" customFormat="1" x14ac:dyDescent="0.2">
      <c r="F604" s="23"/>
      <c r="G604" s="4"/>
      <c r="H604" s="1"/>
      <c r="Z604" s="384"/>
    </row>
    <row r="605" spans="6:26" customFormat="1" x14ac:dyDescent="0.2">
      <c r="F605" s="23"/>
      <c r="G605" s="4"/>
      <c r="H605" s="1"/>
      <c r="Z605" s="384"/>
    </row>
    <row r="606" spans="6:26" customFormat="1" x14ac:dyDescent="0.2">
      <c r="F606" s="23"/>
      <c r="G606" s="4"/>
      <c r="H606" s="1"/>
      <c r="Z606" s="384"/>
    </row>
    <row r="607" spans="6:26" customFormat="1" x14ac:dyDescent="0.2">
      <c r="F607" s="23"/>
      <c r="G607" s="4"/>
      <c r="H607" s="1"/>
      <c r="Z607" s="384"/>
    </row>
    <row r="608" spans="6:26" customFormat="1" x14ac:dyDescent="0.2">
      <c r="F608" s="23"/>
      <c r="G608" s="4"/>
      <c r="H608" s="1"/>
      <c r="Z608" s="384"/>
    </row>
    <row r="609" spans="6:26" customFormat="1" x14ac:dyDescent="0.2">
      <c r="F609" s="23"/>
      <c r="G609" s="4"/>
      <c r="H609" s="1"/>
      <c r="Z609" s="384"/>
    </row>
    <row r="610" spans="6:26" customFormat="1" x14ac:dyDescent="0.2">
      <c r="F610" s="23"/>
      <c r="G610" s="4"/>
      <c r="H610" s="1"/>
      <c r="Z610" s="384"/>
    </row>
    <row r="611" spans="6:26" customFormat="1" x14ac:dyDescent="0.2">
      <c r="F611" s="23"/>
      <c r="G611" s="4"/>
      <c r="H611" s="1"/>
      <c r="Z611" s="384"/>
    </row>
    <row r="612" spans="6:26" customFormat="1" x14ac:dyDescent="0.2">
      <c r="F612" s="23"/>
      <c r="G612" s="4"/>
      <c r="H612" s="1"/>
      <c r="Z612" s="384"/>
    </row>
    <row r="613" spans="6:26" customFormat="1" x14ac:dyDescent="0.2">
      <c r="F613" s="23"/>
      <c r="G613" s="4"/>
      <c r="H613" s="1"/>
      <c r="Z613" s="384"/>
    </row>
    <row r="614" spans="6:26" customFormat="1" x14ac:dyDescent="0.2">
      <c r="F614" s="23"/>
      <c r="G614" s="4"/>
      <c r="H614" s="1"/>
      <c r="Z614" s="384"/>
    </row>
    <row r="615" spans="6:26" customFormat="1" x14ac:dyDescent="0.2">
      <c r="F615" s="23"/>
      <c r="G615" s="4"/>
      <c r="H615" s="1"/>
      <c r="Z615" s="384"/>
    </row>
    <row r="616" spans="6:26" customFormat="1" x14ac:dyDescent="0.2">
      <c r="F616" s="23"/>
      <c r="G616" s="4"/>
      <c r="H616" s="1"/>
      <c r="Z616" s="384"/>
    </row>
    <row r="617" spans="6:26" customFormat="1" x14ac:dyDescent="0.2">
      <c r="F617" s="23"/>
      <c r="G617" s="4"/>
      <c r="H617" s="1"/>
      <c r="Z617" s="384"/>
    </row>
    <row r="618" spans="6:26" customFormat="1" x14ac:dyDescent="0.2">
      <c r="F618" s="23"/>
      <c r="G618" s="4"/>
      <c r="H618" s="1"/>
      <c r="Z618" s="384"/>
    </row>
    <row r="619" spans="6:26" customFormat="1" x14ac:dyDescent="0.2">
      <c r="F619" s="23"/>
      <c r="G619" s="4"/>
      <c r="H619" s="1"/>
      <c r="Z619" s="384"/>
    </row>
    <row r="620" spans="6:26" customFormat="1" x14ac:dyDescent="0.2">
      <c r="F620" s="23"/>
      <c r="G620" s="4"/>
      <c r="H620" s="1"/>
      <c r="Z620" s="384"/>
    </row>
    <row r="621" spans="6:26" customFormat="1" x14ac:dyDescent="0.2">
      <c r="F621" s="23"/>
      <c r="G621" s="4"/>
      <c r="H621" s="1"/>
      <c r="Z621" s="384"/>
    </row>
    <row r="622" spans="6:26" customFormat="1" x14ac:dyDescent="0.2">
      <c r="F622" s="23"/>
      <c r="G622" s="4"/>
      <c r="H622" s="1"/>
      <c r="Z622" s="384"/>
    </row>
    <row r="623" spans="6:26" customFormat="1" x14ac:dyDescent="0.2">
      <c r="F623" s="23"/>
      <c r="G623" s="4"/>
      <c r="H623" s="1"/>
      <c r="Z623" s="384"/>
    </row>
    <row r="624" spans="6:26" customFormat="1" x14ac:dyDescent="0.2">
      <c r="F624" s="23"/>
      <c r="G624" s="4"/>
      <c r="H624" s="1"/>
      <c r="Z624" s="384"/>
    </row>
    <row r="625" spans="6:26" customFormat="1" x14ac:dyDescent="0.2">
      <c r="F625" s="23"/>
      <c r="G625" s="4"/>
      <c r="H625" s="1"/>
      <c r="Z625" s="384"/>
    </row>
    <row r="626" spans="6:26" customFormat="1" x14ac:dyDescent="0.2">
      <c r="F626" s="23"/>
      <c r="G626" s="4"/>
      <c r="H626" s="1"/>
      <c r="Z626" s="384"/>
    </row>
    <row r="627" spans="6:26" customFormat="1" x14ac:dyDescent="0.2">
      <c r="F627" s="23"/>
      <c r="G627" s="4"/>
      <c r="H627" s="1"/>
      <c r="Z627" s="384"/>
    </row>
    <row r="628" spans="6:26" customFormat="1" x14ac:dyDescent="0.2">
      <c r="F628" s="23"/>
      <c r="G628" s="4"/>
      <c r="H628" s="1"/>
      <c r="Z628" s="384"/>
    </row>
    <row r="629" spans="6:26" customFormat="1" x14ac:dyDescent="0.2">
      <c r="F629" s="23"/>
      <c r="G629" s="4"/>
      <c r="H629" s="1"/>
      <c r="Z629" s="384"/>
    </row>
    <row r="630" spans="6:26" customFormat="1" x14ac:dyDescent="0.2">
      <c r="F630" s="23"/>
      <c r="G630" s="4"/>
      <c r="H630" s="1"/>
      <c r="Z630" s="384"/>
    </row>
    <row r="631" spans="6:26" customFormat="1" x14ac:dyDescent="0.2">
      <c r="F631" s="23"/>
      <c r="G631" s="4"/>
      <c r="H631" s="1"/>
      <c r="Z631" s="384"/>
    </row>
    <row r="632" spans="6:26" customFormat="1" x14ac:dyDescent="0.2">
      <c r="F632" s="23"/>
      <c r="G632" s="4"/>
      <c r="H632" s="1"/>
      <c r="Z632" s="384"/>
    </row>
    <row r="633" spans="6:26" customFormat="1" x14ac:dyDescent="0.2">
      <c r="F633" s="23"/>
      <c r="G633" s="4"/>
      <c r="H633" s="1"/>
      <c r="Z633" s="384"/>
    </row>
    <row r="634" spans="6:26" customFormat="1" x14ac:dyDescent="0.2">
      <c r="F634" s="23"/>
      <c r="G634" s="4"/>
      <c r="H634" s="1"/>
      <c r="Z634" s="384"/>
    </row>
    <row r="635" spans="6:26" customFormat="1" x14ac:dyDescent="0.2">
      <c r="F635" s="23"/>
      <c r="G635" s="4"/>
      <c r="H635" s="1"/>
      <c r="Z635" s="384"/>
    </row>
    <row r="636" spans="6:26" customFormat="1" x14ac:dyDescent="0.2">
      <c r="F636" s="23"/>
      <c r="G636" s="4"/>
      <c r="H636" s="1"/>
      <c r="Z636" s="384"/>
    </row>
    <row r="637" spans="6:26" customFormat="1" x14ac:dyDescent="0.2">
      <c r="F637" s="23"/>
      <c r="G637" s="4"/>
      <c r="H637" s="1"/>
      <c r="Z637" s="384"/>
    </row>
    <row r="638" spans="6:26" customFormat="1" x14ac:dyDescent="0.2">
      <c r="F638" s="23"/>
      <c r="G638" s="4"/>
      <c r="H638" s="1"/>
      <c r="Z638" s="384"/>
    </row>
    <row r="639" spans="6:26" customFormat="1" x14ac:dyDescent="0.2">
      <c r="F639" s="23"/>
      <c r="G639" s="4"/>
      <c r="H639" s="1"/>
      <c r="Z639" s="384"/>
    </row>
    <row r="640" spans="6:26" customFormat="1" x14ac:dyDescent="0.2">
      <c r="F640" s="23"/>
      <c r="G640" s="4"/>
      <c r="H640" s="1"/>
      <c r="Z640" s="384"/>
    </row>
    <row r="641" spans="6:26" customFormat="1" x14ac:dyDescent="0.2">
      <c r="F641" s="23"/>
      <c r="G641" s="4"/>
      <c r="H641" s="1"/>
      <c r="Z641" s="384"/>
    </row>
    <row r="642" spans="6:26" customFormat="1" x14ac:dyDescent="0.2">
      <c r="F642" s="23"/>
      <c r="G642" s="4"/>
      <c r="H642" s="1"/>
      <c r="Z642" s="384"/>
    </row>
    <row r="643" spans="6:26" customFormat="1" x14ac:dyDescent="0.2">
      <c r="F643" s="23"/>
      <c r="G643" s="4"/>
      <c r="H643" s="1"/>
      <c r="Z643" s="384"/>
    </row>
    <row r="644" spans="6:26" customFormat="1" x14ac:dyDescent="0.2">
      <c r="F644" s="23"/>
      <c r="G644" s="4"/>
      <c r="H644" s="1"/>
      <c r="Z644" s="384"/>
    </row>
    <row r="645" spans="6:26" customFormat="1" x14ac:dyDescent="0.2">
      <c r="F645" s="23"/>
      <c r="G645" s="4"/>
      <c r="H645" s="1"/>
      <c r="Z645" s="384"/>
    </row>
    <row r="646" spans="6:26" customFormat="1" x14ac:dyDescent="0.2">
      <c r="F646" s="23"/>
      <c r="G646" s="4"/>
      <c r="H646" s="1"/>
      <c r="Z646" s="384"/>
    </row>
    <row r="647" spans="6:26" customFormat="1" x14ac:dyDescent="0.2">
      <c r="F647" s="23"/>
      <c r="G647" s="4"/>
      <c r="H647" s="1"/>
      <c r="Z647" s="384"/>
    </row>
    <row r="648" spans="6:26" customFormat="1" x14ac:dyDescent="0.2">
      <c r="F648" s="23"/>
      <c r="G648" s="4"/>
      <c r="H648" s="1"/>
      <c r="Z648" s="384"/>
    </row>
    <row r="649" spans="6:26" customFormat="1" x14ac:dyDescent="0.2">
      <c r="F649" s="23"/>
      <c r="G649" s="4"/>
      <c r="H649" s="1"/>
      <c r="Z649" s="384"/>
    </row>
    <row r="650" spans="6:26" customFormat="1" x14ac:dyDescent="0.2">
      <c r="F650" s="23"/>
      <c r="G650" s="4"/>
      <c r="H650" s="1"/>
      <c r="Z650" s="384"/>
    </row>
    <row r="651" spans="6:26" customFormat="1" x14ac:dyDescent="0.2">
      <c r="F651" s="23"/>
      <c r="G651" s="4"/>
      <c r="H651" s="1"/>
      <c r="Z651" s="384"/>
    </row>
    <row r="652" spans="6:26" customFormat="1" x14ac:dyDescent="0.2">
      <c r="F652" s="23"/>
      <c r="G652" s="4"/>
      <c r="H652" s="1"/>
      <c r="Z652" s="384"/>
    </row>
    <row r="653" spans="6:26" customFormat="1" x14ac:dyDescent="0.2">
      <c r="F653" s="23"/>
      <c r="G653" s="4"/>
      <c r="H653" s="1"/>
      <c r="Z653" s="384"/>
    </row>
    <row r="654" spans="6:26" customFormat="1" x14ac:dyDescent="0.2">
      <c r="F654" s="23"/>
      <c r="G654" s="4"/>
      <c r="H654" s="1"/>
      <c r="Z654" s="384"/>
    </row>
    <row r="655" spans="6:26" customFormat="1" x14ac:dyDescent="0.2">
      <c r="F655" s="23"/>
      <c r="G655" s="4"/>
      <c r="H655" s="1"/>
      <c r="Z655" s="384"/>
    </row>
    <row r="656" spans="6:26" customFormat="1" x14ac:dyDescent="0.2">
      <c r="F656" s="23"/>
      <c r="G656" s="4"/>
      <c r="H656" s="1"/>
      <c r="Z656" s="384"/>
    </row>
    <row r="657" spans="6:26" customFormat="1" x14ac:dyDescent="0.2">
      <c r="F657" s="23"/>
      <c r="G657" s="4"/>
      <c r="H657" s="1"/>
      <c r="Z657" s="384"/>
    </row>
    <row r="658" spans="6:26" customFormat="1" x14ac:dyDescent="0.2">
      <c r="F658" s="23"/>
      <c r="G658" s="4"/>
      <c r="H658" s="1"/>
      <c r="Z658" s="384"/>
    </row>
    <row r="659" spans="6:26" customFormat="1" x14ac:dyDescent="0.2">
      <c r="F659" s="23"/>
      <c r="G659" s="4"/>
      <c r="H659" s="1"/>
      <c r="Z659" s="384"/>
    </row>
    <row r="660" spans="6:26" customFormat="1" x14ac:dyDescent="0.2">
      <c r="F660" s="23"/>
      <c r="G660" s="4"/>
      <c r="H660" s="1"/>
      <c r="Z660" s="384"/>
    </row>
    <row r="661" spans="6:26" customFormat="1" x14ac:dyDescent="0.2">
      <c r="F661" s="23"/>
      <c r="G661" s="4"/>
      <c r="H661" s="1"/>
      <c r="Z661" s="384"/>
    </row>
    <row r="662" spans="6:26" customFormat="1" x14ac:dyDescent="0.2">
      <c r="F662" s="23"/>
      <c r="G662" s="4"/>
      <c r="H662" s="1"/>
      <c r="Z662" s="384"/>
    </row>
    <row r="663" spans="6:26" customFormat="1" x14ac:dyDescent="0.2">
      <c r="F663" s="23"/>
      <c r="G663" s="4"/>
      <c r="H663" s="1"/>
      <c r="Z663" s="384"/>
    </row>
    <row r="664" spans="6:26" customFormat="1" x14ac:dyDescent="0.2">
      <c r="F664" s="23"/>
      <c r="G664" s="4"/>
      <c r="H664" s="1"/>
      <c r="Z664" s="384"/>
    </row>
    <row r="665" spans="6:26" customFormat="1" x14ac:dyDescent="0.2">
      <c r="F665" s="23"/>
      <c r="G665" s="4"/>
      <c r="H665" s="1"/>
      <c r="Z665" s="384"/>
    </row>
    <row r="666" spans="6:26" customFormat="1" x14ac:dyDescent="0.2">
      <c r="F666" s="23"/>
      <c r="G666" s="4"/>
      <c r="H666" s="1"/>
      <c r="Z666" s="384"/>
    </row>
    <row r="667" spans="6:26" customFormat="1" x14ac:dyDescent="0.2">
      <c r="F667" s="23"/>
      <c r="G667" s="4"/>
      <c r="H667" s="1"/>
      <c r="Z667" s="384"/>
    </row>
    <row r="668" spans="6:26" customFormat="1" x14ac:dyDescent="0.2">
      <c r="F668" s="23"/>
      <c r="G668" s="4"/>
      <c r="H668" s="1"/>
      <c r="Z668" s="384"/>
    </row>
    <row r="669" spans="6:26" customFormat="1" x14ac:dyDescent="0.2">
      <c r="F669" s="23"/>
      <c r="G669" s="4"/>
      <c r="H669" s="1"/>
      <c r="Z669" s="384"/>
    </row>
    <row r="670" spans="6:26" customFormat="1" x14ac:dyDescent="0.2">
      <c r="F670" s="23"/>
      <c r="G670" s="4"/>
      <c r="H670" s="1"/>
      <c r="Z670" s="384"/>
    </row>
    <row r="671" spans="6:26" customFormat="1" x14ac:dyDescent="0.2">
      <c r="F671" s="23"/>
      <c r="G671" s="4"/>
      <c r="H671" s="1"/>
      <c r="Z671" s="384"/>
    </row>
    <row r="672" spans="6:26" customFormat="1" x14ac:dyDescent="0.2">
      <c r="F672" s="23"/>
      <c r="G672" s="4"/>
      <c r="H672" s="1"/>
      <c r="Z672" s="384"/>
    </row>
    <row r="673" spans="6:26" customFormat="1" x14ac:dyDescent="0.2">
      <c r="F673" s="23"/>
      <c r="G673" s="4"/>
      <c r="H673" s="1"/>
      <c r="Z673" s="384"/>
    </row>
    <row r="674" spans="6:26" customFormat="1" x14ac:dyDescent="0.2">
      <c r="F674" s="23"/>
      <c r="G674" s="4"/>
      <c r="H674" s="1"/>
      <c r="Z674" s="384"/>
    </row>
    <row r="675" spans="6:26" customFormat="1" x14ac:dyDescent="0.2">
      <c r="F675" s="23"/>
      <c r="G675" s="4"/>
      <c r="H675" s="1"/>
      <c r="Z675" s="384"/>
    </row>
    <row r="676" spans="6:26" customFormat="1" x14ac:dyDescent="0.2">
      <c r="F676" s="23"/>
      <c r="G676" s="4"/>
      <c r="H676" s="1"/>
      <c r="Z676" s="384"/>
    </row>
    <row r="677" spans="6:26" customFormat="1" x14ac:dyDescent="0.2">
      <c r="F677" s="23"/>
      <c r="G677" s="4"/>
      <c r="H677" s="1"/>
      <c r="Z677" s="384"/>
    </row>
    <row r="678" spans="6:26" customFormat="1" x14ac:dyDescent="0.2">
      <c r="F678" s="23"/>
      <c r="G678" s="4"/>
      <c r="H678" s="1"/>
      <c r="Z678" s="384"/>
    </row>
    <row r="679" spans="6:26" customFormat="1" x14ac:dyDescent="0.2">
      <c r="F679" s="23"/>
      <c r="G679" s="4"/>
      <c r="H679" s="1"/>
      <c r="Z679" s="384"/>
    </row>
    <row r="680" spans="6:26" customFormat="1" x14ac:dyDescent="0.2">
      <c r="F680" s="23"/>
      <c r="G680" s="4"/>
      <c r="H680" s="1"/>
      <c r="Z680" s="384"/>
    </row>
    <row r="681" spans="6:26" customFormat="1" x14ac:dyDescent="0.2">
      <c r="F681" s="23"/>
      <c r="G681" s="4"/>
      <c r="H681" s="1"/>
      <c r="Z681" s="384"/>
    </row>
    <row r="682" spans="6:26" customFormat="1" x14ac:dyDescent="0.2">
      <c r="F682" s="23"/>
      <c r="G682" s="4"/>
      <c r="H682" s="1"/>
      <c r="Z682" s="384"/>
    </row>
    <row r="683" spans="6:26" customFormat="1" x14ac:dyDescent="0.2">
      <c r="F683" s="23"/>
      <c r="G683" s="4"/>
      <c r="H683" s="1"/>
      <c r="Z683" s="384"/>
    </row>
    <row r="684" spans="6:26" customFormat="1" x14ac:dyDescent="0.2">
      <c r="F684" s="23"/>
      <c r="G684" s="4"/>
      <c r="H684" s="1"/>
      <c r="Z684" s="384"/>
    </row>
    <row r="685" spans="6:26" customFormat="1" x14ac:dyDescent="0.2">
      <c r="F685" s="23"/>
      <c r="G685" s="4"/>
      <c r="H685" s="1"/>
      <c r="Z685" s="384"/>
    </row>
    <row r="686" spans="6:26" customFormat="1" x14ac:dyDescent="0.2">
      <c r="F686" s="23"/>
      <c r="G686" s="4"/>
      <c r="H686" s="1"/>
      <c r="Z686" s="384"/>
    </row>
    <row r="687" spans="6:26" customFormat="1" x14ac:dyDescent="0.2">
      <c r="F687" s="23"/>
      <c r="G687" s="4"/>
      <c r="H687" s="1"/>
      <c r="Z687" s="384"/>
    </row>
    <row r="688" spans="6:26" customFormat="1" x14ac:dyDescent="0.2">
      <c r="F688" s="23"/>
      <c r="G688" s="4"/>
      <c r="H688" s="1"/>
      <c r="Z688" s="384"/>
    </row>
    <row r="689" spans="6:26" customFormat="1" x14ac:dyDescent="0.2">
      <c r="F689" s="23"/>
      <c r="G689" s="4"/>
      <c r="H689" s="1"/>
      <c r="Z689" s="384"/>
    </row>
    <row r="690" spans="6:26" customFormat="1" x14ac:dyDescent="0.2">
      <c r="F690" s="23"/>
      <c r="G690" s="4"/>
      <c r="H690" s="1"/>
      <c r="Z690" s="384"/>
    </row>
    <row r="691" spans="6:26" customFormat="1" x14ac:dyDescent="0.2">
      <c r="F691" s="23"/>
      <c r="G691" s="4"/>
      <c r="H691" s="1"/>
      <c r="Z691" s="384"/>
    </row>
    <row r="692" spans="6:26" customFormat="1" x14ac:dyDescent="0.2">
      <c r="F692" s="23"/>
      <c r="G692" s="4"/>
      <c r="H692" s="1"/>
      <c r="Z692" s="384"/>
    </row>
    <row r="693" spans="6:26" customFormat="1" x14ac:dyDescent="0.2">
      <c r="F693" s="23"/>
      <c r="G693" s="4"/>
      <c r="H693" s="1"/>
      <c r="Z693" s="384"/>
    </row>
    <row r="694" spans="6:26" customFormat="1" x14ac:dyDescent="0.2">
      <c r="F694" s="23"/>
      <c r="G694" s="4"/>
      <c r="H694" s="1"/>
      <c r="Z694" s="384"/>
    </row>
    <row r="695" spans="6:26" customFormat="1" x14ac:dyDescent="0.2">
      <c r="F695" s="23"/>
      <c r="G695" s="4"/>
      <c r="H695" s="1"/>
      <c r="Z695" s="384"/>
    </row>
    <row r="696" spans="6:26" customFormat="1" x14ac:dyDescent="0.2">
      <c r="F696" s="23"/>
      <c r="G696" s="4"/>
      <c r="H696" s="1"/>
      <c r="Z696" s="384"/>
    </row>
    <row r="697" spans="6:26" customFormat="1" x14ac:dyDescent="0.2">
      <c r="F697" s="23"/>
      <c r="G697" s="4"/>
      <c r="H697" s="1"/>
      <c r="Z697" s="384"/>
    </row>
    <row r="698" spans="6:26" customFormat="1" x14ac:dyDescent="0.2">
      <c r="F698" s="23"/>
      <c r="G698" s="4"/>
      <c r="H698" s="1"/>
      <c r="Z698" s="384"/>
    </row>
    <row r="699" spans="6:26" customFormat="1" x14ac:dyDescent="0.2">
      <c r="F699" s="23"/>
      <c r="G699" s="4"/>
      <c r="H699" s="1"/>
      <c r="Z699" s="384"/>
    </row>
    <row r="700" spans="6:26" customFormat="1" x14ac:dyDescent="0.2">
      <c r="F700" s="23"/>
      <c r="G700" s="4"/>
      <c r="H700" s="1"/>
      <c r="Z700" s="384"/>
    </row>
    <row r="701" spans="6:26" customFormat="1" x14ac:dyDescent="0.2">
      <c r="F701" s="23"/>
      <c r="G701" s="4"/>
      <c r="H701" s="1"/>
      <c r="Z701" s="384"/>
    </row>
    <row r="702" spans="6:26" customFormat="1" x14ac:dyDescent="0.2">
      <c r="F702" s="23"/>
      <c r="G702" s="4"/>
      <c r="H702" s="1"/>
      <c r="Z702" s="384"/>
    </row>
    <row r="703" spans="6:26" customFormat="1" x14ac:dyDescent="0.2">
      <c r="F703" s="23"/>
      <c r="G703" s="4"/>
      <c r="H703" s="1"/>
      <c r="Z703" s="384"/>
    </row>
    <row r="704" spans="6:26" customFormat="1" x14ac:dyDescent="0.2">
      <c r="F704" s="23"/>
      <c r="G704" s="4"/>
      <c r="H704" s="1"/>
      <c r="Z704" s="384"/>
    </row>
    <row r="705" spans="6:26" customFormat="1" x14ac:dyDescent="0.2">
      <c r="F705" s="23"/>
      <c r="G705" s="4"/>
      <c r="H705" s="1"/>
      <c r="Z705" s="384"/>
    </row>
    <row r="706" spans="6:26" customFormat="1" x14ac:dyDescent="0.2">
      <c r="F706" s="23"/>
      <c r="G706" s="4"/>
      <c r="H706" s="1"/>
      <c r="Z706" s="384"/>
    </row>
    <row r="707" spans="6:26" customFormat="1" x14ac:dyDescent="0.2">
      <c r="F707" s="23"/>
      <c r="G707" s="4"/>
      <c r="H707" s="1"/>
      <c r="Z707" s="384"/>
    </row>
    <row r="708" spans="6:26" customFormat="1" x14ac:dyDescent="0.2">
      <c r="F708" s="23"/>
      <c r="G708" s="4"/>
      <c r="H708" s="1"/>
      <c r="Z708" s="384"/>
    </row>
    <row r="709" spans="6:26" customFormat="1" x14ac:dyDescent="0.2">
      <c r="F709" s="23"/>
      <c r="G709" s="4"/>
      <c r="H709" s="1"/>
      <c r="Z709" s="384"/>
    </row>
    <row r="710" spans="6:26" customFormat="1" x14ac:dyDescent="0.2">
      <c r="F710" s="23"/>
      <c r="G710" s="4"/>
      <c r="H710" s="1"/>
      <c r="Z710" s="384"/>
    </row>
    <row r="711" spans="6:26" customFormat="1" x14ac:dyDescent="0.2">
      <c r="F711" s="23"/>
      <c r="G711" s="4"/>
      <c r="H711" s="1"/>
      <c r="Z711" s="384"/>
    </row>
    <row r="712" spans="6:26" customFormat="1" x14ac:dyDescent="0.2">
      <c r="F712" s="23"/>
      <c r="G712" s="4"/>
      <c r="H712" s="1"/>
      <c r="Z712" s="384"/>
    </row>
    <row r="713" spans="6:26" customFormat="1" x14ac:dyDescent="0.2">
      <c r="F713" s="23"/>
      <c r="G713" s="4"/>
      <c r="H713" s="1"/>
      <c r="Z713" s="384"/>
    </row>
    <row r="714" spans="6:26" customFormat="1" x14ac:dyDescent="0.2">
      <c r="F714" s="23"/>
      <c r="G714" s="4"/>
      <c r="H714" s="1"/>
      <c r="Z714" s="384"/>
    </row>
    <row r="715" spans="6:26" customFormat="1" x14ac:dyDescent="0.2">
      <c r="F715" s="23"/>
      <c r="G715" s="4"/>
      <c r="H715" s="1"/>
      <c r="Z715" s="384"/>
    </row>
    <row r="716" spans="6:26" customFormat="1" x14ac:dyDescent="0.2">
      <c r="F716" s="23"/>
      <c r="G716" s="4"/>
      <c r="H716" s="1"/>
      <c r="Z716" s="384"/>
    </row>
    <row r="717" spans="6:26" customFormat="1" x14ac:dyDescent="0.2">
      <c r="F717" s="23"/>
      <c r="G717" s="4"/>
      <c r="H717" s="1"/>
      <c r="Z717" s="384"/>
    </row>
    <row r="718" spans="6:26" customFormat="1" x14ac:dyDescent="0.2">
      <c r="F718" s="23"/>
      <c r="G718" s="4"/>
      <c r="H718" s="1"/>
      <c r="Z718" s="384"/>
    </row>
    <row r="719" spans="6:26" customFormat="1" x14ac:dyDescent="0.2">
      <c r="F719" s="23"/>
      <c r="G719" s="4"/>
      <c r="H719" s="1"/>
      <c r="Z719" s="384"/>
    </row>
    <row r="720" spans="6:26" customFormat="1" x14ac:dyDescent="0.2">
      <c r="F720" s="23"/>
      <c r="G720" s="4"/>
      <c r="H720" s="1"/>
      <c r="Z720" s="384"/>
    </row>
    <row r="721" spans="6:26" customFormat="1" x14ac:dyDescent="0.2">
      <c r="F721" s="23"/>
      <c r="G721" s="4"/>
      <c r="H721" s="1"/>
      <c r="Z721" s="384"/>
    </row>
    <row r="722" spans="6:26" customFormat="1" x14ac:dyDescent="0.2">
      <c r="F722" s="23"/>
      <c r="G722" s="4"/>
      <c r="H722" s="1"/>
      <c r="Z722" s="384"/>
    </row>
    <row r="723" spans="6:26" customFormat="1" x14ac:dyDescent="0.2">
      <c r="F723" s="23"/>
      <c r="G723" s="4"/>
      <c r="H723" s="1"/>
      <c r="Z723" s="384"/>
    </row>
    <row r="724" spans="6:26" customFormat="1" x14ac:dyDescent="0.2">
      <c r="F724" s="23"/>
      <c r="G724" s="4"/>
      <c r="H724" s="1"/>
      <c r="Z724" s="384"/>
    </row>
    <row r="725" spans="6:26" customFormat="1" x14ac:dyDescent="0.2">
      <c r="F725" s="23"/>
      <c r="G725" s="4"/>
      <c r="H725" s="1"/>
      <c r="Z725" s="384"/>
    </row>
    <row r="726" spans="6:26" customFormat="1" x14ac:dyDescent="0.2">
      <c r="F726" s="23"/>
      <c r="G726" s="4"/>
      <c r="H726" s="1"/>
      <c r="Z726" s="384"/>
    </row>
    <row r="727" spans="6:26" customFormat="1" x14ac:dyDescent="0.2">
      <c r="F727" s="23"/>
      <c r="G727" s="4"/>
      <c r="H727" s="1"/>
      <c r="Z727" s="384"/>
    </row>
    <row r="728" spans="6:26" customFormat="1" x14ac:dyDescent="0.2">
      <c r="F728" s="23"/>
      <c r="G728" s="4"/>
      <c r="H728" s="1"/>
      <c r="Z728" s="384"/>
    </row>
    <row r="729" spans="6:26" customFormat="1" x14ac:dyDescent="0.2">
      <c r="F729" s="23"/>
      <c r="G729" s="4"/>
      <c r="H729" s="1"/>
      <c r="Z729" s="384"/>
    </row>
    <row r="730" spans="6:26" customFormat="1" x14ac:dyDescent="0.2">
      <c r="F730" s="23"/>
      <c r="G730" s="4"/>
      <c r="H730" s="1"/>
      <c r="Z730" s="384"/>
    </row>
    <row r="731" spans="6:26" customFormat="1" x14ac:dyDescent="0.2">
      <c r="F731" s="23"/>
      <c r="G731" s="4"/>
      <c r="H731" s="1"/>
      <c r="Z731" s="384"/>
    </row>
    <row r="732" spans="6:26" customFormat="1" x14ac:dyDescent="0.2">
      <c r="F732" s="23"/>
      <c r="G732" s="4"/>
      <c r="H732" s="1"/>
      <c r="Z732" s="384"/>
    </row>
    <row r="733" spans="6:26" customFormat="1" x14ac:dyDescent="0.2">
      <c r="F733" s="23"/>
      <c r="G733" s="4"/>
      <c r="H733" s="1"/>
      <c r="Z733" s="384"/>
    </row>
    <row r="734" spans="6:26" customFormat="1" x14ac:dyDescent="0.2">
      <c r="F734" s="23"/>
      <c r="G734" s="4"/>
      <c r="H734" s="1"/>
      <c r="Z734" s="384"/>
    </row>
    <row r="735" spans="6:26" customFormat="1" x14ac:dyDescent="0.2">
      <c r="F735" s="23"/>
      <c r="G735" s="4"/>
      <c r="H735" s="1"/>
      <c r="Z735" s="384"/>
    </row>
    <row r="736" spans="6:26" customFormat="1" x14ac:dyDescent="0.2">
      <c r="F736" s="23"/>
      <c r="G736" s="4"/>
      <c r="H736" s="1"/>
      <c r="Z736" s="384"/>
    </row>
    <row r="737" spans="6:26" customFormat="1" x14ac:dyDescent="0.2">
      <c r="F737" s="23"/>
      <c r="G737" s="4"/>
      <c r="H737" s="1"/>
      <c r="Z737" s="384"/>
    </row>
    <row r="738" spans="6:26" customFormat="1" x14ac:dyDescent="0.2">
      <c r="F738" s="23"/>
      <c r="G738" s="4"/>
      <c r="H738" s="1"/>
      <c r="Z738" s="384"/>
    </row>
    <row r="739" spans="6:26" customFormat="1" x14ac:dyDescent="0.2">
      <c r="F739" s="23"/>
      <c r="G739" s="4"/>
      <c r="H739" s="1"/>
      <c r="Z739" s="384"/>
    </row>
    <row r="740" spans="6:26" customFormat="1" x14ac:dyDescent="0.2">
      <c r="F740" s="23"/>
      <c r="G740" s="4"/>
      <c r="H740" s="1"/>
      <c r="Z740" s="384"/>
    </row>
    <row r="741" spans="6:26" customFormat="1" x14ac:dyDescent="0.2">
      <c r="F741" s="23"/>
      <c r="G741" s="4"/>
      <c r="H741" s="1"/>
      <c r="Z741" s="384"/>
    </row>
    <row r="742" spans="6:26" customFormat="1" x14ac:dyDescent="0.2">
      <c r="F742" s="23"/>
      <c r="G742" s="4"/>
      <c r="H742" s="1"/>
      <c r="Z742" s="384"/>
    </row>
    <row r="743" spans="6:26" customFormat="1" x14ac:dyDescent="0.2">
      <c r="F743" s="23"/>
      <c r="G743" s="4"/>
      <c r="H743" s="1"/>
      <c r="Z743" s="384"/>
    </row>
    <row r="744" spans="6:26" customFormat="1" x14ac:dyDescent="0.2">
      <c r="F744" s="23"/>
      <c r="G744" s="4"/>
      <c r="H744" s="1"/>
      <c r="Z744" s="384"/>
    </row>
    <row r="745" spans="6:26" customFormat="1" x14ac:dyDescent="0.2">
      <c r="F745" s="23"/>
      <c r="G745" s="4"/>
      <c r="H745" s="1"/>
      <c r="Z745" s="384"/>
    </row>
    <row r="746" spans="6:26" customFormat="1" x14ac:dyDescent="0.2">
      <c r="F746" s="23"/>
      <c r="G746" s="4"/>
      <c r="H746" s="1"/>
      <c r="Z746" s="384"/>
    </row>
    <row r="747" spans="6:26" customFormat="1" x14ac:dyDescent="0.2">
      <c r="F747" s="23"/>
      <c r="G747" s="4"/>
      <c r="H747" s="1"/>
      <c r="Z747" s="384"/>
    </row>
    <row r="748" spans="6:26" customFormat="1" x14ac:dyDescent="0.2">
      <c r="F748" s="23"/>
      <c r="G748" s="4"/>
      <c r="H748" s="1"/>
      <c r="Z748" s="384"/>
    </row>
    <row r="749" spans="6:26" customFormat="1" x14ac:dyDescent="0.2">
      <c r="F749" s="23"/>
      <c r="G749" s="4"/>
      <c r="H749" s="1"/>
      <c r="Z749" s="384"/>
    </row>
    <row r="750" spans="6:26" customFormat="1" x14ac:dyDescent="0.2">
      <c r="F750" s="23"/>
      <c r="G750" s="4"/>
      <c r="H750" s="1"/>
      <c r="Z750" s="384"/>
    </row>
    <row r="751" spans="6:26" customFormat="1" x14ac:dyDescent="0.2">
      <c r="F751" s="23"/>
      <c r="G751" s="4"/>
      <c r="H751" s="1"/>
      <c r="Z751" s="384"/>
    </row>
    <row r="752" spans="6:26" customFormat="1" x14ac:dyDescent="0.2">
      <c r="F752" s="23"/>
      <c r="G752" s="4"/>
      <c r="H752" s="1"/>
      <c r="Z752" s="384"/>
    </row>
    <row r="753" spans="6:26" customFormat="1" x14ac:dyDescent="0.2">
      <c r="F753" s="23"/>
      <c r="G753" s="4"/>
      <c r="H753" s="1"/>
      <c r="Z753" s="384"/>
    </row>
    <row r="754" spans="6:26" customFormat="1" x14ac:dyDescent="0.2">
      <c r="F754" s="23"/>
      <c r="G754" s="4"/>
      <c r="H754" s="1"/>
      <c r="Z754" s="384"/>
    </row>
    <row r="755" spans="6:26" customFormat="1" x14ac:dyDescent="0.2">
      <c r="F755" s="23"/>
      <c r="G755" s="4"/>
      <c r="H755" s="1"/>
      <c r="Z755" s="384"/>
    </row>
    <row r="756" spans="6:26" customFormat="1" x14ac:dyDescent="0.2">
      <c r="F756" s="23"/>
      <c r="G756" s="4"/>
      <c r="H756" s="1"/>
      <c r="Z756" s="384"/>
    </row>
    <row r="757" spans="6:26" customFormat="1" x14ac:dyDescent="0.2">
      <c r="F757" s="23"/>
      <c r="G757" s="4"/>
      <c r="H757" s="1"/>
      <c r="Z757" s="384"/>
    </row>
    <row r="758" spans="6:26" customFormat="1" x14ac:dyDescent="0.2">
      <c r="F758" s="23"/>
      <c r="G758" s="4"/>
      <c r="H758" s="1"/>
      <c r="Z758" s="384"/>
    </row>
    <row r="759" spans="6:26" customFormat="1" x14ac:dyDescent="0.2">
      <c r="F759" s="23"/>
      <c r="G759" s="4"/>
      <c r="H759" s="1"/>
      <c r="Z759" s="384"/>
    </row>
    <row r="760" spans="6:26" customFormat="1" x14ac:dyDescent="0.2">
      <c r="F760" s="23"/>
      <c r="G760" s="4"/>
      <c r="H760" s="1"/>
      <c r="Z760" s="384"/>
    </row>
    <row r="761" spans="6:26" customFormat="1" x14ac:dyDescent="0.2">
      <c r="F761" s="23"/>
      <c r="G761" s="4"/>
      <c r="H761" s="1"/>
      <c r="Z761" s="384"/>
    </row>
    <row r="762" spans="6:26" customFormat="1" x14ac:dyDescent="0.2">
      <c r="F762" s="23"/>
      <c r="G762" s="4"/>
      <c r="H762" s="1"/>
      <c r="Z762" s="384"/>
    </row>
    <row r="763" spans="6:26" customFormat="1" x14ac:dyDescent="0.2">
      <c r="F763" s="23"/>
      <c r="G763" s="4"/>
      <c r="H763" s="1"/>
      <c r="Z763" s="384"/>
    </row>
    <row r="764" spans="6:26" customFormat="1" x14ac:dyDescent="0.2">
      <c r="F764" s="23"/>
      <c r="G764" s="4"/>
      <c r="H764" s="1"/>
      <c r="Z764" s="384"/>
    </row>
    <row r="765" spans="6:26" customFormat="1" x14ac:dyDescent="0.2">
      <c r="F765" s="23"/>
      <c r="G765" s="4"/>
      <c r="H765" s="1"/>
      <c r="Z765" s="384"/>
    </row>
    <row r="766" spans="6:26" customFormat="1" x14ac:dyDescent="0.2">
      <c r="F766" s="23"/>
      <c r="G766" s="4"/>
      <c r="H766" s="1"/>
      <c r="Z766" s="384"/>
    </row>
    <row r="767" spans="6:26" customFormat="1" x14ac:dyDescent="0.2">
      <c r="F767" s="23"/>
      <c r="G767" s="4"/>
      <c r="H767" s="1"/>
      <c r="Z767" s="384"/>
    </row>
    <row r="768" spans="6:26" customFormat="1" x14ac:dyDescent="0.2">
      <c r="F768" s="23"/>
      <c r="G768" s="4"/>
      <c r="H768" s="1"/>
      <c r="Z768" s="384"/>
    </row>
    <row r="769" spans="6:26" customFormat="1" x14ac:dyDescent="0.2">
      <c r="F769" s="23"/>
      <c r="G769" s="4"/>
      <c r="H769" s="1"/>
      <c r="Z769" s="384"/>
    </row>
    <row r="770" spans="6:26" customFormat="1" x14ac:dyDescent="0.2">
      <c r="F770" s="23"/>
      <c r="G770" s="4"/>
      <c r="H770" s="1"/>
      <c r="Z770" s="384"/>
    </row>
    <row r="771" spans="6:26" customFormat="1" x14ac:dyDescent="0.2">
      <c r="F771" s="23"/>
      <c r="G771" s="4"/>
      <c r="H771" s="1"/>
      <c r="Z771" s="384"/>
    </row>
    <row r="772" spans="6:26" customFormat="1" x14ac:dyDescent="0.2">
      <c r="F772" s="23"/>
      <c r="G772" s="4"/>
      <c r="H772" s="1"/>
      <c r="Z772" s="384"/>
    </row>
    <row r="773" spans="6:26" customFormat="1" x14ac:dyDescent="0.2">
      <c r="F773" s="23"/>
      <c r="G773" s="4"/>
      <c r="H773" s="1"/>
      <c r="Z773" s="384"/>
    </row>
    <row r="774" spans="6:26" customFormat="1" x14ac:dyDescent="0.2">
      <c r="F774" s="23"/>
      <c r="G774" s="4"/>
      <c r="H774" s="1"/>
      <c r="Z774" s="384"/>
    </row>
    <row r="775" spans="6:26" customFormat="1" x14ac:dyDescent="0.2">
      <c r="F775" s="23"/>
      <c r="G775" s="4"/>
      <c r="H775" s="1"/>
      <c r="Z775" s="384"/>
    </row>
    <row r="776" spans="6:26" customFormat="1" x14ac:dyDescent="0.2">
      <c r="F776" s="23"/>
      <c r="G776" s="4"/>
      <c r="H776" s="1"/>
      <c r="Z776" s="384"/>
    </row>
    <row r="777" spans="6:26" customFormat="1" x14ac:dyDescent="0.2">
      <c r="F777" s="23"/>
      <c r="G777" s="4"/>
      <c r="H777" s="1"/>
      <c r="Z777" s="384"/>
    </row>
    <row r="778" spans="6:26" customFormat="1" x14ac:dyDescent="0.2">
      <c r="F778" s="23"/>
      <c r="G778" s="4"/>
      <c r="H778" s="1"/>
      <c r="Z778" s="384"/>
    </row>
    <row r="779" spans="6:26" customFormat="1" x14ac:dyDescent="0.2">
      <c r="F779" s="23"/>
      <c r="G779" s="4"/>
      <c r="H779" s="1"/>
      <c r="Z779" s="384"/>
    </row>
    <row r="780" spans="6:26" customFormat="1" x14ac:dyDescent="0.2">
      <c r="F780" s="23"/>
      <c r="G780" s="4"/>
      <c r="H780" s="1"/>
      <c r="Z780" s="384"/>
    </row>
    <row r="781" spans="6:26" customFormat="1" x14ac:dyDescent="0.2">
      <c r="F781" s="23"/>
      <c r="G781" s="4"/>
      <c r="H781" s="1"/>
      <c r="Z781" s="384"/>
    </row>
    <row r="782" spans="6:26" customFormat="1" x14ac:dyDescent="0.2">
      <c r="F782" s="23"/>
      <c r="G782" s="4"/>
      <c r="H782" s="1"/>
      <c r="Z782" s="384"/>
    </row>
    <row r="783" spans="6:26" customFormat="1" x14ac:dyDescent="0.2">
      <c r="F783" s="23"/>
      <c r="G783" s="4"/>
      <c r="H783" s="1"/>
      <c r="Z783" s="384"/>
    </row>
    <row r="784" spans="6:26" customFormat="1" x14ac:dyDescent="0.2">
      <c r="F784" s="23"/>
      <c r="G784" s="4"/>
      <c r="H784" s="1"/>
      <c r="Z784" s="384"/>
    </row>
    <row r="785" spans="6:26" customFormat="1" x14ac:dyDescent="0.2">
      <c r="F785" s="23"/>
      <c r="G785" s="4"/>
      <c r="H785" s="1"/>
      <c r="Z785" s="384"/>
    </row>
    <row r="786" spans="6:26" customFormat="1" x14ac:dyDescent="0.2">
      <c r="F786" s="23"/>
      <c r="G786" s="4"/>
      <c r="H786" s="1"/>
      <c r="Z786" s="384"/>
    </row>
    <row r="787" spans="6:26" customFormat="1" x14ac:dyDescent="0.2">
      <c r="F787" s="23"/>
      <c r="G787" s="4"/>
      <c r="H787" s="1"/>
      <c r="Z787" s="384"/>
    </row>
    <row r="788" spans="6:26" customFormat="1" x14ac:dyDescent="0.2">
      <c r="F788" s="23"/>
      <c r="G788" s="4"/>
      <c r="H788" s="1"/>
      <c r="Z788" s="384"/>
    </row>
    <row r="789" spans="6:26" customFormat="1" x14ac:dyDescent="0.2">
      <c r="F789" s="23"/>
      <c r="G789" s="4"/>
      <c r="H789" s="1"/>
      <c r="Z789" s="384"/>
    </row>
    <row r="790" spans="6:26" customFormat="1" x14ac:dyDescent="0.2">
      <c r="F790" s="23"/>
      <c r="G790" s="4"/>
      <c r="H790" s="1"/>
      <c r="Z790" s="384"/>
    </row>
    <row r="791" spans="6:26" customFormat="1" x14ac:dyDescent="0.2">
      <c r="F791" s="23"/>
      <c r="G791" s="4"/>
      <c r="H791" s="1"/>
      <c r="Z791" s="384"/>
    </row>
    <row r="792" spans="6:26" customFormat="1" x14ac:dyDescent="0.2">
      <c r="F792" s="23"/>
      <c r="G792" s="4"/>
      <c r="H792" s="1"/>
      <c r="Z792" s="384"/>
    </row>
    <row r="793" spans="6:26" customFormat="1" x14ac:dyDescent="0.2">
      <c r="F793" s="23"/>
      <c r="G793" s="4"/>
      <c r="H793" s="1"/>
      <c r="Z793" s="384"/>
    </row>
    <row r="794" spans="6:26" customFormat="1" x14ac:dyDescent="0.2">
      <c r="F794" s="23"/>
      <c r="G794" s="4"/>
      <c r="H794" s="1"/>
      <c r="Z794" s="384"/>
    </row>
    <row r="795" spans="6:26" customFormat="1" x14ac:dyDescent="0.2">
      <c r="F795" s="23"/>
      <c r="G795" s="4"/>
      <c r="H795" s="1"/>
      <c r="Z795" s="384"/>
    </row>
  </sheetData>
  <mergeCells count="480">
    <mergeCell ref="AG14:AG15"/>
    <mergeCell ref="AD20:AF20"/>
    <mergeCell ref="AD8:AF8"/>
    <mergeCell ref="AC9:AF9"/>
    <mergeCell ref="AD19:AF19"/>
    <mergeCell ref="AD10:AF10"/>
    <mergeCell ref="AD11:AF11"/>
    <mergeCell ref="AD12:AF12"/>
    <mergeCell ref="Z2:AC2"/>
    <mergeCell ref="AD1:AF1"/>
    <mergeCell ref="AD2:AF2"/>
    <mergeCell ref="AC14:AF14"/>
    <mergeCell ref="AD15:AF15"/>
    <mergeCell ref="AD16:AF16"/>
    <mergeCell ref="AD17:AF17"/>
    <mergeCell ref="AD18:AF18"/>
    <mergeCell ref="C449:E449"/>
    <mergeCell ref="C428:E428"/>
    <mergeCell ref="C429:E429"/>
    <mergeCell ref="C430:E430"/>
    <mergeCell ref="C419:E419"/>
    <mergeCell ref="C420:E420"/>
    <mergeCell ref="C421:E421"/>
    <mergeCell ref="C422:E422"/>
    <mergeCell ref="C423:E423"/>
    <mergeCell ref="C424:E424"/>
    <mergeCell ref="C434:E434"/>
    <mergeCell ref="C435:E435"/>
    <mergeCell ref="C436:E436"/>
    <mergeCell ref="C425:E425"/>
    <mergeCell ref="C426:E426"/>
    <mergeCell ref="C427:E427"/>
    <mergeCell ref="C413:E413"/>
    <mergeCell ref="C414:E414"/>
    <mergeCell ref="C415:E415"/>
    <mergeCell ref="C416:E416"/>
    <mergeCell ref="C417:E417"/>
    <mergeCell ref="C418:E418"/>
    <mergeCell ref="C450:E450"/>
    <mergeCell ref="K20:L20"/>
    <mergeCell ref="C443:E443"/>
    <mergeCell ref="C444:E444"/>
    <mergeCell ref="C445:E445"/>
    <mergeCell ref="C446:E446"/>
    <mergeCell ref="C447:E447"/>
    <mergeCell ref="C448:E448"/>
    <mergeCell ref="C437:E437"/>
    <mergeCell ref="C438:E438"/>
    <mergeCell ref="C439:E439"/>
    <mergeCell ref="C440:E440"/>
    <mergeCell ref="C441:E441"/>
    <mergeCell ref="C442:E442"/>
    <mergeCell ref="C431:E431"/>
    <mergeCell ref="C432:E432"/>
    <mergeCell ref="C433:E433"/>
    <mergeCell ref="C407:E407"/>
    <mergeCell ref="C408:E408"/>
    <mergeCell ref="C409:E409"/>
    <mergeCell ref="C410:E410"/>
    <mergeCell ref="C411:E411"/>
    <mergeCell ref="C412:E412"/>
    <mergeCell ref="K6:N6"/>
    <mergeCell ref="L9:N9"/>
    <mergeCell ref="K7:K8"/>
    <mergeCell ref="L7:N8"/>
    <mergeCell ref="C6:E6"/>
    <mergeCell ref="C21:E21"/>
    <mergeCell ref="C22:E22"/>
    <mergeCell ref="C23:E23"/>
    <mergeCell ref="C20:E20"/>
    <mergeCell ref="C28:E28"/>
    <mergeCell ref="C18:E18"/>
    <mergeCell ref="C19:E19"/>
    <mergeCell ref="L18:N18"/>
    <mergeCell ref="C32:E32"/>
    <mergeCell ref="C24:E24"/>
    <mergeCell ref="C25:E25"/>
    <mergeCell ref="C40:E40"/>
    <mergeCell ref="C33:E33"/>
    <mergeCell ref="C34:E34"/>
    <mergeCell ref="C35:E35"/>
    <mergeCell ref="B3:C3"/>
    <mergeCell ref="X3:AA5"/>
    <mergeCell ref="C17:E17"/>
    <mergeCell ref="L12:N12"/>
    <mergeCell ref="L13:N13"/>
    <mergeCell ref="L14:N14"/>
    <mergeCell ref="L15:N15"/>
    <mergeCell ref="C16:E16"/>
    <mergeCell ref="C12:E12"/>
    <mergeCell ref="C13:E13"/>
    <mergeCell ref="C14:E14"/>
    <mergeCell ref="C15:E15"/>
    <mergeCell ref="L11:N11"/>
    <mergeCell ref="L17:N17"/>
    <mergeCell ref="K10:N10"/>
    <mergeCell ref="C9:E9"/>
    <mergeCell ref="C10:E10"/>
    <mergeCell ref="C11:E11"/>
    <mergeCell ref="L16:N16"/>
    <mergeCell ref="C8:E8"/>
    <mergeCell ref="C38:E38"/>
    <mergeCell ref="C26:E26"/>
    <mergeCell ref="C36:E36"/>
    <mergeCell ref="C37:E37"/>
    <mergeCell ref="C29:E29"/>
    <mergeCell ref="C30:E30"/>
    <mergeCell ref="C31:E31"/>
    <mergeCell ref="C27:E27"/>
    <mergeCell ref="C69:E69"/>
    <mergeCell ref="C44:E44"/>
    <mergeCell ref="C50:E50"/>
    <mergeCell ref="C51:E51"/>
    <mergeCell ref="C49:E49"/>
    <mergeCell ref="C39:E39"/>
    <mergeCell ref="C46:E46"/>
    <mergeCell ref="C47:E47"/>
    <mergeCell ref="C48:E48"/>
    <mergeCell ref="C45:E45"/>
    <mergeCell ref="C41:E41"/>
    <mergeCell ref="C42:E42"/>
    <mergeCell ref="C43:E43"/>
    <mergeCell ref="C70:E70"/>
    <mergeCell ref="C67:E67"/>
    <mergeCell ref="C68:E68"/>
    <mergeCell ref="C57:E57"/>
    <mergeCell ref="C58:E58"/>
    <mergeCell ref="C66:E66"/>
    <mergeCell ref="C55:E55"/>
    <mergeCell ref="C63:E63"/>
    <mergeCell ref="C64:E64"/>
    <mergeCell ref="C65:E65"/>
    <mergeCell ref="C56:E56"/>
    <mergeCell ref="C61:E61"/>
    <mergeCell ref="C62:E62"/>
    <mergeCell ref="C82:E82"/>
    <mergeCell ref="C83:E83"/>
    <mergeCell ref="C84:E84"/>
    <mergeCell ref="C85:E85"/>
    <mergeCell ref="C86:E86"/>
    <mergeCell ref="C92:E92"/>
    <mergeCell ref="C93:E93"/>
    <mergeCell ref="C95:E95"/>
    <mergeCell ref="C52:E52"/>
    <mergeCell ref="C53:E53"/>
    <mergeCell ref="C54:E54"/>
    <mergeCell ref="C75:E75"/>
    <mergeCell ref="C76:E76"/>
    <mergeCell ref="C77:E77"/>
    <mergeCell ref="C59:E59"/>
    <mergeCell ref="C60:E60"/>
    <mergeCell ref="C81:E81"/>
    <mergeCell ref="C80:E80"/>
    <mergeCell ref="C71:E71"/>
    <mergeCell ref="C72:E72"/>
    <mergeCell ref="C73:E73"/>
    <mergeCell ref="C74:E74"/>
    <mergeCell ref="C78:E78"/>
    <mergeCell ref="C79:E79"/>
    <mergeCell ref="C87:E87"/>
    <mergeCell ref="C88:E88"/>
    <mergeCell ref="C89:E89"/>
    <mergeCell ref="C90:E90"/>
    <mergeCell ref="C91:E91"/>
    <mergeCell ref="C96:E96"/>
    <mergeCell ref="C97:E97"/>
    <mergeCell ref="C106:E106"/>
    <mergeCell ref="C107:E107"/>
    <mergeCell ref="C98:E98"/>
    <mergeCell ref="C94:E94"/>
    <mergeCell ref="C120:E120"/>
    <mergeCell ref="C121:E121"/>
    <mergeCell ref="C122:E122"/>
    <mergeCell ref="C99:E99"/>
    <mergeCell ref="C100:E100"/>
    <mergeCell ref="C101:E101"/>
    <mergeCell ref="C102:E102"/>
    <mergeCell ref="C103:E103"/>
    <mergeCell ref="C104:E104"/>
    <mergeCell ref="C105:E105"/>
    <mergeCell ref="C110:E110"/>
    <mergeCell ref="C108:E108"/>
    <mergeCell ref="C109:E109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140:E140"/>
    <mergeCell ref="C141:E141"/>
    <mergeCell ref="C142:E142"/>
    <mergeCell ref="C143:E143"/>
    <mergeCell ref="C144:E144"/>
    <mergeCell ref="C145:E145"/>
    <mergeCell ref="C146:E146"/>
    <mergeCell ref="C123:E123"/>
    <mergeCell ref="C124:E124"/>
    <mergeCell ref="C125:E125"/>
    <mergeCell ref="C126:E126"/>
    <mergeCell ref="C127:E127"/>
    <mergeCell ref="C134:E134"/>
    <mergeCell ref="C128:E128"/>
    <mergeCell ref="C129:E129"/>
    <mergeCell ref="C130:E130"/>
    <mergeCell ref="C131:E131"/>
    <mergeCell ref="C132:E132"/>
    <mergeCell ref="C133:E133"/>
    <mergeCell ref="D2:F2"/>
    <mergeCell ref="B2:C2"/>
    <mergeCell ref="C167:E167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9:E159"/>
    <mergeCell ref="C160:E160"/>
    <mergeCell ref="C161:E161"/>
    <mergeCell ref="C162:E162"/>
    <mergeCell ref="C163:E163"/>
    <mergeCell ref="C164:E164"/>
    <mergeCell ref="C156:E156"/>
    <mergeCell ref="C157:E157"/>
    <mergeCell ref="C158:E158"/>
    <mergeCell ref="C135:E135"/>
    <mergeCell ref="C136:E136"/>
    <mergeCell ref="C137:E137"/>
    <mergeCell ref="C182:E182"/>
    <mergeCell ref="C171:E171"/>
    <mergeCell ref="C202:E202"/>
    <mergeCell ref="C203:E203"/>
    <mergeCell ref="C204:E204"/>
    <mergeCell ref="C205:E205"/>
    <mergeCell ref="C200:E200"/>
    <mergeCell ref="C195:E195"/>
    <mergeCell ref="C196:E196"/>
    <mergeCell ref="C197:E197"/>
    <mergeCell ref="C198:E198"/>
    <mergeCell ref="C188:E188"/>
    <mergeCell ref="C199:E199"/>
    <mergeCell ref="C189:E189"/>
    <mergeCell ref="C190:E190"/>
    <mergeCell ref="C191:E191"/>
    <mergeCell ref="C192:E192"/>
    <mergeCell ref="C193:E193"/>
    <mergeCell ref="C194:E194"/>
    <mergeCell ref="C181:E181"/>
    <mergeCell ref="C206:E206"/>
    <mergeCell ref="C7:E7"/>
    <mergeCell ref="C177:E177"/>
    <mergeCell ref="C178:E178"/>
    <mergeCell ref="C179:E179"/>
    <mergeCell ref="C180:E180"/>
    <mergeCell ref="C172:E172"/>
    <mergeCell ref="C173:E173"/>
    <mergeCell ref="C174:E174"/>
    <mergeCell ref="C175:E175"/>
    <mergeCell ref="C176:E176"/>
    <mergeCell ref="C165:E165"/>
    <mergeCell ref="C166:E166"/>
    <mergeCell ref="C168:E168"/>
    <mergeCell ref="C169:E169"/>
    <mergeCell ref="C170:E170"/>
    <mergeCell ref="C201:E201"/>
    <mergeCell ref="C183:E183"/>
    <mergeCell ref="C184:E184"/>
    <mergeCell ref="C185:E185"/>
    <mergeCell ref="C186:E186"/>
    <mergeCell ref="C187:E187"/>
    <mergeCell ref="C138:E138"/>
    <mergeCell ref="C139:E139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C355:E355"/>
    <mergeCell ref="C356:E356"/>
    <mergeCell ref="C357:E357"/>
    <mergeCell ref="C358:E358"/>
    <mergeCell ref="C359:E359"/>
    <mergeCell ref="C378:E378"/>
    <mergeCell ref="C379:E379"/>
    <mergeCell ref="C380:E380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95:E395"/>
    <mergeCell ref="C396:E396"/>
    <mergeCell ref="C397:E397"/>
    <mergeCell ref="C398:E398"/>
    <mergeCell ref="C405:E405"/>
    <mergeCell ref="C406:E406"/>
    <mergeCell ref="C399:E399"/>
    <mergeCell ref="C400:E400"/>
    <mergeCell ref="C401:E401"/>
    <mergeCell ref="C402:E402"/>
    <mergeCell ref="C403:E403"/>
    <mergeCell ref="C404:E404"/>
    <mergeCell ref="AD21:AF21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81:E381"/>
    <mergeCell ref="C382:E382"/>
    <mergeCell ref="C383:E383"/>
    <mergeCell ref="C384:E384"/>
    <mergeCell ref="C385:E385"/>
    <mergeCell ref="C386:E386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</mergeCells>
  <conditionalFormatting sqref="AA1:AA1048576">
    <cfRule type="containsText" dxfId="23" priority="1" operator="containsText" text="منخفض">
      <formula>NOT(ISERROR(SEARCH("منخفض",AA1)))</formula>
    </cfRule>
    <cfRule type="beginsWith" dxfId="22" priority="2" operator="beginsWith" text="المتوسط">
      <formula>LEFT(AA1,LEN("المتوسط"))="المتوسط"</formula>
    </cfRule>
    <cfRule type="beginsWith" dxfId="21" priority="3" operator="beginsWith" text="فوق">
      <formula>LEFT(AA1,LEN("فوق"))="فوق"</formula>
    </cfRule>
    <cfRule type="containsText" dxfId="20" priority="4" operator="containsText" text="عال">
      <formula>NOT(ISERROR(SEARCH("عال",AA1)))</formula>
    </cfRule>
  </conditionalFormatting>
  <pageMargins left="0.18" right="0.17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x m l n s = " h t t p : / / s c h e m a s . m i c r o s o f t . c o m / D a t a M a s h u p " > A A A A A C Y I A A B Q S w M E F A A C A A g A 2 J M s V k / w 6 b m l A A A A 9 w A A A B I A H A B D b 2 5 m a W c v U G F j a 2 F n Z S 5 4 b W w g o h g A K K A U A A A A A A A A A A A A A A A A A A A A A A A A A A A A h Y + 9 C s I w H M R 3 w X c o 2 Z s v w a H 8 m y K u F o S C u I Y 2 1 G C b S J q a v p u D j + Q r 2 K J V N 8 e 7 + 8 H d P W 5 3 y I a 2 i a 7 K d d q a F D F M U d R 5 a S r Z W K N S Z C z K x H I B e 1 m e Z a 2 i k T Z d M n R V i k 7 e X x J C Q g g 4 r L B 1 N e G U M n L M d 0 V 5 U q 1 E H 1 j / h 2 N t p t p S I Q G H 1 x r B M W M M r y n H F M h s Q q 7 N F + D j 4 C n 9 M W H b N 7 5 3 S k g X F x s g s w T y / i C e U E s D B B Q A A g A I A N i T L F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Y k y x W e l J 9 r C g F A A D 2 e g A A E w A c A E Z v c m 1 1 b G F z L 1 N l Y 3 R p b 2 4 x L m 0 g o h g A K K A U A A A A A A A A A A A A A A A A A A A A A A A A A A A A 7 Z x P a 9 t I G I f v h n w H o V 5 s M C K j 0 S D U J a d 0 F 0 o v h W b Z Q x K M 0 y h d E 1 k K l k J T Q m C 7 N G X p Z T 9 G / 0 A p p f S Q / S T y N Z + k s m N Z o + l M d h z G y r x o k k C S d y z 7 t R 9 G 8 9 M 8 2 G n 4 P B s l s f X s 5 j f 6 p d N J / x x O w k P r g b 0 z P I j C z U 1 k d Z 8 O X 4 Q W 6 t n W l h W F 2 U b H K r 4 e 2 N d / / V v 8 5 O + n b 6 a X + f f 8 S / 5 1 d o O n h 0 f O / M i 0 + 9 s o C p 3 t J M 7 C O E u 7 9 v b D v d / T c J L u J S / j c L L 3 K E y P s + R k b 3 D 9 + o P l O I v 7 u Z q + y 9 / n X 6 f v r F k h / 1 b 8 8 y G / u n 7 9 0 T k 5 P L J 7 f W v 3 8 f g k C s f F X Q 5 n H W / Z y M H 2 f q 9 / 0 9 W y 5 y 1 + g + e 7 j w + 3 l s / M 3 r / Y f T T M h v v 9 8 j n N b / x 2 + k 9 + Z S 2 O + 5 T / V 7 Q 0 f 2 r z w 5 y d y T B O j 5 L J e D u J T s f x z q u T 4 q m W 9 9 g / P 7 d v 6 s j u W 1 k x Z m X h W X b R t 8 q 6 K 6 j j W v 2 i R 7 V U v A q f i h f m T d H R p T W 9 L P 7 4 P P 2 7 a m g 7 G R + M 4 r B 7 f l v 7 / Q o o r o B S V c K t + o u q W 6 s G v C p C 3 C r m V s t H w 7 W q z 6 0 G v K p b P p p X q 2 J u l X C r 5 a O R W j W o q h e 9 j c 4 o / j 8 O n C m D A U 4 Z L D V l s P I p g 9 V N m T o t U V c c X g Q g L y L F i y j n R T T g R Z 2 V w P D y p X j 5 y n n 5 G v A K A P I K p H g F y n k F 9 8 + L X s m h 8 E J S k Q 8 p j 3 x I Y e S 7 M y 8 M k J d U 3 k D K 8 w b S I G / Q 6 R c M L 6 m 8 g Z T n D a R B 3 q C v S 8 D w k s o b S H n e Q B r k D f q K E Q w v q b y B l O c N p E H e o K / l o f B y p f K G q z x v u B r k D X q X B Q w v q b z h K s 8 b r g Z 5 g 9 7 / A s N L K m + 4 y v O G q 0 H e o H c m w f C S y h u u 8 r z h a p A 3 6 D 1 j M L y k 8 o a r P G + 4 z e e N j c 7 G L V L L 6 q 7 z q l m M 7 E v + r U A 2 e 3 R j t t S b r T l V r t 1 i R 6 q 9 Z H Y k E I 1 Q + 2 P s C O Y a r O p 6 n 7 2 9 L x w J u M 6 q S s r M 7 a l M x o 4 Q 4 U i 1 z r A j Q X 1 E 0 o T x Z h q G O t P a I 8 R 4 2 A h U b O 3 x Y j x s z N k M D r b 2 6 D E e t g A q t v Z Y M g 4 2 N g e A w d Y i W c b D h h v Y H l a O r D 2 + j I e M S d B w s L V H m / G w + V C x t c e e 8 b A F D e w X K 0 f W H o H G Q c Z u D I D B 1 i K P x s O G o W J r j 0 7 j Y S N Q s b X H q v G w M f u d c L C 1 R 6 7 x s A V Q s R n H V m 4 h Q 7 r U N o 5 N 1 r F h o W P D Q s e G h Y 4 N C x 0 b F j g 2 1 p n R u w S i d 5 a x I 4 H Q j t G R G g t d G x a 6 N i x 0 b V j o 2 r A y 1 w Z q x h n X B h K b c W 3 U G Q o O N u P a Q G I z r g 0 i N u P a Y B o A 4 9 u o v A w H m / F t I L E Z 3 w Z x O 9 k 4 N / p i H w w 2 4 9 x g Y j P O D S Q 2 4 9 y o 3 U 0 4 2 I x z A 4 n N O L d y K x n Q u 3 2 N c p N V b p 5 Q u X l C 5 e Y J l Z s n V G 4 e V 7 n 9 / I Y 3 e q P A 4 4 q 1 n z R d L T e L P r 6 R H S H C E X q B 8 Y R i z V M m 1 i B N K + P V I F I z W o 0 6 C 4 G h Z q w a R G p G q g G k Z p x a I 2 8 7 N B / 5 u C 6 l B m m u t d u o B Q 3 5 a / N x g u s y M 4 D m m h E z I K k Z L w O R m t E y 1 N 4 Y G G r G y k C k 1 k o p U y q G w W D G b I B k a P 1 6 9 j y M n D + S y f F B k h x L E i u Y L L 6 d s y g 9 m 1 G J T 6 O o 6 H 9 y G r K i p e x m M C / c w i U L x 5 V 4 K Y + y + 0 9 G c U l M v Y 2 p N 6 c B P K I V P H I n e K Q Z e E Q 7 e M G i I 1 c L e M t u V o K 3 P G q 9 8 J j m 7 h 8 e w j r B q 7 p Z B V 5 1 1 F r h s c 1 p A M 9 f d I S 1 g L f s Z i V 4 y 6 P W C 4 9 p 7 v 7 h b W K t 1 j x 8 p z U P N 7 P m Y e 3 W P F + n 0 2 b V z U r w / G b W P F + 7 0 y b S C V 7 V z U q n T d T M m o e 0 g 0 e 0 W v P I n d Y 8 0 s y a R + 5 5 z f s B U E s B A i 0 A F A A C A A g A 2 J M s V k / w 6 b m l A A A A 9 w A A A B I A A A A A A A A A A A A A A A A A A A A A A E N v b m Z p Z y 9 Q Y W N r Y W d l L n h t b F B L A Q I t A B Q A A g A I A N i T L F Z T c j g s m w A A A O E A A A A T A A A A A A A A A A A A A A A A A P E A A A B b Q 2 9 u d G V u d F 9 U e X B l c 1 0 u e G 1 s U E s B A i 0 A F A A C A A g A 2 J M s V n p S f a w o B Q A A 9 n o A A B M A A A A A A A A A A A A A A A A A 2 Q E A A E Z v c m 1 1 b G F z L 1 N l Y 3 R p b 2 4 x L m 1 Q S w U G A A A A A A M A A w D C A A A A T g c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S c C A A A A A A C r J w I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A 5 O j U 3 O j I 4 L j Y z M z I 0 O D l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2 K r Z h t m C 2 Y Q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T k w M z Q w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M z Q 2 N T g z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S A o U G F n Z S A x K S 9 B d X R v U m V t b 3 Z l Z E N v b H V t b n M x L n t D b 2 x 1 b W 4 x L D B 9 J n F 1 b 3 Q 7 L C Z x d W 9 0 O 1 N l Y 3 R p b 2 4 x L 1 R h Y m x l M D A 1 I C h Q Y W d l I D E p L 0 F 1 d G 9 S Z W 1 v d m V k Q 2 9 s d W 1 u c z E u e 0 N v b H V t b j I s M X 0 m c X V v d D s s J n F 1 b 3 Q 7 U 2 V j d G l v b j E v V G F i b G U w M D U g K F B h Z 2 U g M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T A y O D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S A o U G F n Z S A y K S 9 B d X R v U m V t b 3 Z l Z E N v b H V t b n M x L n t D b 2 x 1 b W 4 x L D B 9 J n F 1 b 3 Q 7 L C Z x d W 9 0 O 1 N l Y 3 R p b 2 4 x L 1 R h Y m x l M D E x I C h Q Y W d l I D I p L 0 F 1 d G 9 S Z W 1 v d m V k Q 2 9 s d W 1 u c z E u e 0 N v b H V t b j I s M X 0 m c X V v d D s s J n F 1 b 3 Q 7 U 2 V j d G l v b j E v V G F i b G U w M T E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z J T I w K F B h Z 2 U l M j A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N j U 5 M j M 1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y K S 9 B d X R v U m V t b 3 Z l Z E N v b H V t b n M x L n t D b 2 x 1 b W 4 x L D B 9 J n F 1 b 3 Q 7 L C Z x d W 9 0 O 1 N l Y 3 R p b 2 4 x L 1 R h Y m x l M D E z I C h Q Y W d l I D I p L 0 F 1 d G 9 S Z W 1 v d m V k Q 2 9 s d W 1 u c z E u e 0 N v b H V t b j I s M X 0 m c X V v d D s s J n F 1 b 3 Q 7 U 2 V j d G l v b j E v V G F i b G U w M T M g K F B h Z 2 U g M i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1 O D E 1 N D Q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y A o U G F n Z S A z K S 9 B d X R v U m V t b 3 Z l Z E N v b H V t b n M x L n t D b 2 x 1 b W 4 x L D B 9 J n F 1 b 3 Q 7 L C Z x d W 9 0 O 1 N l Y 3 R p b 2 4 x L 1 R h Y m x l M D E 3 I C h Q Y W d l I D M p L 0 F 1 d G 9 S Z W 1 v d m V k Q 2 9 s d W 1 u c z E u e 0 N v b H V t b j I s M X 0 m c X V v d D s s J n F 1 b 3 Q 7 U 2 V j d G l v b j E v V G F i b G U w M T c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z K S 9 B d X R v U m V t b 3 Z l Z E N v b H V t b n M x L n t D b 2 x 1 b W 4 x L D B 9 J n F 1 b 3 Q 7 L C Z x d W 9 0 O 1 N l Y 3 R p b 2 4 x L 1 R h Y m x l M D E 5 I C h Q Y W d l I D M p L 0 F 1 d G 9 S Z W 1 v d m V k Q 2 9 s d W 1 u c z E u e 0 N v b H V t b j I s M X 0 m c X V v d D s s J n F 1 b 3 Q 7 U 2 V j d G l v b j E v V G F i b G U w M T k g K F B h Z 2 U g M y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T I 3 N z k 3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M j g 0 M D Q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D Q w M z A 4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M l Q w O T o 1 O T o z M i 4 2 N T k 2 N j c 0 W i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P Y q t m G 2 Y L Z h C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J U Q 4 J U E 3 J U Q 4 J U I z J U Q 4 J U F B J U Q 4 J U I 5 J U Q 5 J T g 0 J U Q 4 J U E 3 J U Q 5 J T g 1 J T I w J U Q 5 J T g 1 J U Q 5 J T g 0 J U Q 4 J U F E J U Q 5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V G F i b G U w M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2 K r Z h t m C 2 Y Q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y w m c X V v d D t T Z W N 0 a W 9 u M S 9 U Y W J s Z T A w M S A o U G F n Z S A x K S 9 B d X R v U m V t b 3 Z l Z E N v b H V t b n M x L n t D b 2 x 1 b W 4 y L D F 9 J n F 1 b 3 Q 7 L C Z x d W 9 0 O 1 N l Y 3 R p b 2 4 x L 1 R h Y m x l M D A x I C h Q Y W d l I D E p L 0 F 1 d G 9 S Z W 1 v d m V k Q 2 9 s d W 1 u c z E u e 0 N v b H V t b j M s M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N v b H V t b l R 5 c G V z I i B W Y W x 1 Z T 0 i c 0 J n W U c i I C 8 + P E V u d H J 5 I F R 5 c G U 9 I k Z p b G x M Y X N 0 V X B k Y X R l Z C I g V m F s d W U 9 I m Q y M D I z L T A x L T E y V D E z O j Q 1 O j A 4 L j U y N D M 4 O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y V E O C V B N y V E O C V C M y V E O C V B Q S V E O C V C O S V E O S U 4 N C V E O C V B N y V E O S U 4 N S U y M C V E O S U 4 N S V E O S U 4 N C V E O C V B R C V E O S U 4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Y u O T Q 2 M T g w O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S k v Q X V 0 b 1 J l b W 9 2 Z W R D b 2 x 1 b W 5 z M S 5 7 Q 2 9 s d W 1 u M S w w f S Z x d W 9 0 O y w m c X V v d D t T Z W N 0 a W 9 u M S 9 U Y W J s Z T A w N S A o U G F n Z S A x K S 9 B d X R v U m V t b 3 Z l Z E N v b H V t b n M x L n t D b 2 x 1 b W 4 y L D F 9 J n F 1 b 3 Q 7 L C Z x d W 9 0 O 1 N l Y 3 R p b 2 4 x L 1 R h Y m x l M D A 1 I C h Q Y W d l I D E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i 4 5 N z c 0 M j k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9 U Y W J s Z T A w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y A o U G F n Z S A y K S 9 B d X R v U m V t b 3 Z l Z E N v b H V t b n M x L n t D b 2 x 1 b W 4 x L D B 9 J n F 1 b 3 Q 7 L C Z x d W 9 0 O 1 N l Y 3 R p b 2 4 x L 1 R h Y m x l M D A 3 I C h Q Y W d l I D I p L 0 F 1 d G 9 S Z W 1 v d m V k Q 2 9 s d W 1 u c z E u e 0 N v b H V t b j I s M X 0 m c X V v d D s s J n F 1 b 3 Q 7 U 2 V j d G l v b j E v V G F i b G U w M D c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A y N D M w M z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N y U y M C h Q Y W d l J T I w M i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I p L 0 F 1 d G 9 S Z W 1 v d m V k Q 2 9 s d W 1 u c z E u e 0 N v b H V t b j E s M H 0 m c X V v d D s s J n F 1 b 3 Q 7 U 2 V j d G l v b j E v V G F i b G U w M D k g K F B h Z 2 U g M i k v Q X V 0 b 1 J l b W 9 2 Z W R D b 2 x 1 b W 5 z M S 5 7 Q 2 9 s d W 1 u M i w x f S Z x d W 9 0 O y w m c X V v d D t T Z W N 0 a W 9 u M S 9 U Y W J s Z T A w O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D M 5 O T I 2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5 J T I w K F B h Z 2 U l M j A y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V G F i b G U w M D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E g K F B h Z 2 U g M i k v Q X V 0 b 1 J l b W 9 2 Z W R D b 2 x 1 b W 5 z M S 5 7 Q 2 9 s d W 1 u M S w w f S Z x d W 9 0 O y w m c X V v d D t T Z W N 0 a W 9 u M S 9 U Y W J s Z T A x M S A o U G F n Z S A y K S 9 B d X R v U m V t b 3 Z l Z E N v b H V t b n M x L n t D b 2 x 1 b W 4 y L D F 9 J n F 1 b 3 Q 7 L C Z x d W 9 0 O 1 N l Y 3 R p b 2 4 x L 1 R h Y m x l M D E x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w O D Y 4 M D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E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9 U Y W J s Z T A x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M y A o U G F n Z S A z K S 9 B d X R v U m V t b 3 Z l Z E N v b H V t b n M x L n t D b 2 x 1 b W 4 x L D B 9 J n F 1 b 3 Q 7 L C Z x d W 9 0 O 1 N l Y 3 R p b 2 4 x L 1 R h Y m x l M D E z I C h Q Y W d l I D M p L 0 F 1 d G 9 S Z W 1 v d m V k Q 2 9 s d W 1 u c z E u e 0 N v b H V t b j I s M X 0 m c X V v d D s s J n F 1 b 3 Q 7 U 2 V j d G l v b j E v V G F i b G U w M T M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E x O D A 1 M z B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1 I C h Q Y W d l I D M p L 0 F 1 d G 9 S Z W 1 v d m V k Q 2 9 s d W 1 u c z E u e 0 N v b H V t b j E s M H 0 m c X V v d D s s J n F 1 b 3 Q 7 U 2 V j d G l v b j E v V G F i b G U w M T U g K F B h Z 2 U g M y k v Q X V 0 b 1 J l b W 9 2 Z W R D b 2 x 1 b W 5 z M S 5 7 Q 2 9 s d W 1 u M i w x f S Z x d W 9 0 O y w m c X V v d D t T Z W N 0 a W 9 u M S 9 U Y W J s Z T A x N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T Y 0 O T I 2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V G F i b G U w M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c g K F B h Z 2 U g M y k v Q X V 0 b 1 J l b W 9 2 Z W R D b 2 x 1 b W 5 z M S 5 7 Q 2 9 s d W 1 u M S w w f S Z x d W 9 0 O y w m c X V v d D t T Z W N 0 a W 9 u M S 9 U Y W J s Z T A x N y A o U G F n Z S A z K S 9 B d X R v U m V t b 3 Z l Z E N v b H V t b n M x L n t D b 2 x 1 b W 4 y L D F 9 J n F 1 b 3 Q 7 L C Z x d W 9 0 O 1 N l Y 3 R p b 2 4 x L 1 R h Y m x l M D E 3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x O T Y x N z U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O S A o U G F n Z S A 0 K S 9 B d X R v U m V t b 3 Z l Z E N v b H V t b n M x L n t D b 2 x 1 b W 4 x L D B 9 J n F 1 b 3 Q 7 L C Z x d W 9 0 O 1 N l Y 3 R p b 2 4 x L 1 R h Y m x l M D E 5 I C h Q Y W d l I D Q p L 0 F 1 d G 9 S Z W 1 v d m V k Q 2 9 s d W 1 u c z E u e 0 N v b H V t b j I s M X 0 m c X V v d D s s J n F 1 b 3 Q 7 U 2 V j d G l v b j E v V G F i b G U w M T k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I y N z Q y N D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O S U y M C h Q Y W d l J T I w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x I C h Q Y W d l I D Q p L 0 F 1 d G 9 S Z W 1 v d m V k Q 2 9 s d W 1 u c z E u e 0 N v b H V t b j E s M H 0 m c X V v d D s s J n F 1 b 3 Q 7 U 2 V j d G l v b j E v V G F i b G U w M j E g K F B h Z 2 U g N C k v Q X V 0 b 1 J l b W 9 2 Z W R D b 2 x 1 b W 5 z M S 5 7 Q 2 9 s d W 1 u M i w x f S Z x d W 9 0 O y w m c X V v d D t T Z W N 0 a W 9 u M S 9 U Y W J s Z T A y M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j U 4 N j c y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0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M g K F B h Z 2 U g N C k v Q X V 0 b 1 J l b W 9 2 Z W R D b 2 x 1 b W 5 z M S 5 7 Q 2 9 s d W 1 u M S w w f S Z x d W 9 0 O y w m c X V v d D t T Z W N 0 a W 9 u M S 9 U Y W J s Z T A y M y A o U G F n Z S A 0 K S 9 B d X R v U m V t b 3 Z l Z E N v b H V t b n M x L n t D b 2 x 1 b W 4 y L D F 9 J n F 1 b 3 Q 7 L C Z x d W 9 0 O 1 N l Y 3 R p b 2 4 x L 1 R h Y m x l M D I z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z M D U 1 N D U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M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S A o U G F n Z S A 0 K S 9 B d X R v U m V t b 3 Z l Z E N v b H V t b n M x L n t D b 2 x 1 b W 4 x L D B 9 J n F 1 b 3 Q 7 L C Z x d W 9 0 O 1 N l Y 3 R p b 2 4 x L 1 R h Y m x l M D I 1 I C h Q Y W d l I D Q p L 0 F 1 d G 9 S Z W 1 v d m V k Q 2 9 s d W 1 u c z E u e 0 N v b H V t b j I s M X 0 m c X V v d D s s J n F 1 b 3 Q 7 U 2 V j d G l v b j E v V G F i b G U w M j U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z O j Q 2 O j Q 3 L j M z N j c 5 N z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N C k l M j A o M i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I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3 I C h Q Y W d l I D U p L 0 F 1 d G 9 S Z W 1 v d m V k Q 2 9 s d W 1 u c z E u e 0 N v b H V t b j E s M H 0 m c X V v d D s s J n F 1 b 3 Q 7 U 2 V j d G l v b j E v V G F i b G U w M j c g K F B h Z 2 U g N S k v Q X V 0 b 1 J l b W 9 2 Z W R D b 2 x 1 b W 5 z M S 5 7 Q 2 9 s d W 1 u M i w x f S Z x d W 9 0 O y w m c X V v d D t T Z W N 0 a W 9 u M S 9 U Y W J s Z T A y N y A o U G F n Z S A 1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M 6 N D Y 6 N D c u M z g z N j Y 4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1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V G F i b G U w M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k g K F B h Z 2 U g N S k v Q X V 0 b 1 J l b W 9 2 Z W R D b 2 x 1 b W 5 z M S 5 7 Q 2 9 s d W 1 u M S w w f S Z x d W 9 0 O y w m c X V v d D t T Z W N 0 a W 9 u M S 9 U Y W J s Z T A y O S A o U G F n Z S A 1 K S 9 B d X R v U m V t b 3 Z l Z E N v b H V t b n M x L n t D b 2 x 1 b W 4 y L D F 9 J n F 1 b 3 Q 7 L C Z x d W 9 0 O 1 N l Y 3 R p b 2 4 x L 1 R h Y m x l M D I 5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M z o 0 N j o 0 N y 4 0 M T Q 5 M T Y 4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i q 2 Y b Z g t m E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2 x 1 b W 5 U e X B l c y I g V m F s d W U 9 I n N C Z 1 l H I i A v P j x F b n R y e S B U e X B l P S J G a W x s T G F z d F V w Z G F 0 Z W Q i I F Z h b H V l P S J k M j A y M y 0 w M S 0 x M l Q x N D o 0 N z o w N i 4 2 N z I x M T A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A x M j E x N j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M T I z M D Q x M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y M z k 5 N z I 1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M 1 O D g 5 N z F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N T A x O D A 1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y k v Q X V 0 b 1 J l b W 9 2 Z W R D b 2 x 1 b W 5 z M S 5 7 Q 2 9 s d W 1 u M S w w f S Z x d W 9 0 O y w m c X V v d D t T Z W N 0 a W 9 u M S 9 U Y W J s Z T A x M y A o U G F n Z S A z K S 9 B d X R v U m V t b 3 Z l Z E N v b H V t b n M x L n t D b 2 x 1 b W 4 y L D F 9 J n F 1 b 3 Q 7 L C Z x d W 9 0 O 1 N l Y 3 R p b 2 4 x L 1 R h Y m x l M D E z I C h Q Y W d l I D M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S 4 2 M j E 3 M z E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M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z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x L j c 0 N T Y 2 M D l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z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3 I C h Q Y W d l I D M p L 0 F 1 d G 9 S Z W 1 v d m V k Q 2 9 s d W 1 u c z E u e 0 N v b H V t b j E s M H 0 m c X V v d D s s J n F 1 b 3 Q 7 U 2 V j d G l v b j E v V G F i b G U w M T c g K F B h Z 2 U g M y k v Q X V 0 b 1 J l b W 9 2 Z W R D b 2 x 1 b W 5 z M S 5 7 Q 2 9 s d W 1 u M i w x f S Z x d W 9 0 O y w m c X V v d D t T Z W N 0 a W 9 u M S 9 U Y W J s Z T A x N y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E u O D c 3 N T c 3 O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z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y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k g K F B h Z 2 U g N C k v Q X V 0 b 1 J l b W 9 2 Z W R D b 2 x 1 b W 5 z M S 5 7 Q 2 9 s d W 1 u M S w w f S Z x d W 9 0 O y w m c X V v d D t T Z W N 0 a W 9 u M S 9 U Y W J s Z T A x O S A o U G F n Z S A 0 K S 9 B d X R v U m V t b 3 Z l Z E N v b H V t b n M x L n t D b 2 x 1 b W 4 y L D F 9 J n F 1 b 3 Q 7 L C Z x d W 9 0 O 1 N l Y 3 R p b 2 4 x L 1 R h Y m x l M D E 5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w M z g 0 N z Y 0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Q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9 U Y W J s Z T A x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0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N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S A o U G F n Z S A 0 K S 9 B d X R v U m V t b 3 Z l Z E N v b H V t b n M x L n t D b 2 x 1 b W 4 x L D B 9 J n F 1 b 3 Q 7 L C Z x d W 9 0 O 1 N l Y 3 R p b 2 4 x L 1 R h Y m x l M D I x I C h Q Y W d l I D Q p L 0 F 1 d G 9 S Z W 1 v d m V k Q 2 9 s d W 1 u c z E u e 0 N v b H V t b j I s M X 0 m c X V v d D s s J n F 1 b 3 Q 7 U 2 V j d G l v b j E v V G F i b G U w M j E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I x N T M 2 O T Z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N C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0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z I C h Q Y W d l I D Q p L 0 F 1 d G 9 S Z W 1 v d m V k Q 2 9 s d W 1 u c z E u e 0 N v b H V t b j E s M H 0 m c X V v d D s s J n F 1 b 3 Q 7 U 2 V j d G l v b j E v V G F i b G U w M j M g K F B h Z 2 U g N C k v Q X V 0 b 1 J l b W 9 2 Z W R D b 2 x 1 b W 5 z M S 5 7 Q 2 9 s d W 1 u M i w x f S Z x d W 9 0 O y w m c X V v d D t T Z W N 0 a W 9 u M S 9 U Y W J s Z T A y M y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D c 6 M z I u M z M z M j k y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0 K S U y M C g z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M y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Q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U g K F B h Z 2 U g N C k v Q X V 0 b 1 J l b W 9 2 Z W R D b 2 x 1 b W 5 z M S 5 7 Q 2 9 s d W 1 u M S w w f S Z x d W 9 0 O y w m c X V v d D t T Z W N 0 a W 9 u M S 9 U Y W J s Z T A y N S A o U G F n Z S A 0 K S 9 B d X R v U m V t b 3 Z l Z E N v b H V t b n M x L n t D b 2 x 1 b W 4 y L D F 9 J n F 1 b 3 Q 7 L C Z x d W 9 0 O 1 N l Y 3 R p b 2 4 x L 1 R h Y m x l M D I 1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0 N z o z M i 4 0 N j M y M T U 2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Q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N S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N y A o U G F n Z S A 1 K S 9 B d X R v U m V t b 3 Z l Z E N v b H V t b n M x L n t D b 2 x 1 b W 4 x L D B 9 J n F 1 b 3 Q 7 L C Z x d W 9 0 O 1 N l Y 3 R p b 2 4 x L 1 R h Y m x l M D I 3 I C h Q Y W d l I D U p L 0 F 1 d G 9 S Z W 1 v d m V k Q 2 9 s d W 1 u c z E u e 0 N v b H V t b j I s M X 0 m c X V v d D s s J n F 1 b 3 Q 7 U 2 V j d G l v b j E v V G F i b G U w M j c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Q 3 O j M y L j Y w N z E y N j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N y U y M C h Q Y W d l J T I w N S k l M j A o M y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M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J U M T Q 6 N D c 6 M z I u N z M x M D Q 4 N l o i I C 8 + P C 9 T d G F i b G V F b n R y a W V z P j w v S X R l b T 4 8 S X R l b T 4 8 S X R l b U x v Y 2 F 0 a W 9 u P j x J d G V t V H l w Z T 5 G b 3 J t d W x h P C 9 J d G V t V H l w Z T 4 8 S X R l b V B h d G g + U 2 V j d G l v b j E v V G F i b G U w M j k l M j A o U G F n Z S U y M D U p J T I w K D M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1 K S U y M C g z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N v b H V t b l R 5 c G V z I i B W Y W x 1 Z T 0 i c 0 J n W U c i I C 8 + P E V u d H J 5 I F R 5 c G U 9 I k Z p b G x M Y X N 0 V X B k Y X R l Z C I g V m F s d W U 9 I m Q y M D I z L T A x L T E y V D E 0 O j U 1 O j A z L j Y 2 M j A 2 O T B a I i A v P j x F b n R y e S B U e X B l P S J O Y X Z p Z 2 F 0 a W 9 u U 3 R l c E 5 h b W U i I F Z h b H V l P S J z 2 K r Z h t m C 2 Y Q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I C h Q Y W d l I D E p L 0 F 1 d G 9 S Z W 1 v d m V k Q 2 9 s d W 1 u c z E u e 0 N v b H V t b j E s M H 0 m c X V v d D s s J n F 1 b 3 Q 7 U 2 V j d G l v b j E v V G F i b G U w M D E g K F B h Z 2 U g M S k v Q X V 0 b 1 J l b W 9 2 Z W R D b 2 x 1 b W 5 z M S 5 7 Q 2 9 s d W 1 u M i w x f S Z x d W 9 0 O y w m c X V v d D t T Z W N 0 a W 9 u M S 9 U Y W J s Z T A w M S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8 l R D g l Q T c l R D g l Q j M l R D g l Q U E l R D g l Q j k l R D k l O D Q l R D g l Q T c l R D k l O D U l M j A l R D k l O D U l R D k l O D Q l R D g l Q U Q l R D k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y A o U G F n Z S A x K S 9 B d X R v U m V t b 3 Z l Z E N v b H V t b n M x L n t D b 2 x 1 b W 4 x L D B 9 J n F 1 b 3 Q 7 L C Z x d W 9 0 O 1 N l Y 3 R p b 2 4 x L 1 R h Y m x l M D A z I C h Q Y W d l I D E p L 0 F 1 d G 9 S Z W 1 v d m V k Q 2 9 s d W 1 u c z E u e 0 N v b H V t b j I s M X 0 m c X V v d D s s J n F 1 b 3 Q 7 U 2 V j d G l v b j E v V G F i b G U w M D M g K F B h Z 2 U g M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I 4 N T Y 2 O D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x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1 I C h Q Y W d l I D E p L 0 F 1 d G 9 S Z W 1 v d m V k Q 2 9 s d W 1 u c z E u e 0 N v b H V t b j E s M H 0 m c X V v d D s s J n F 1 b 3 Q 7 U 2 V j d G l v b j E v V G F i b G U w M D U g K F B h Z 2 U g M S k v Q X V 0 b 1 J l b W 9 2 Z W R D b 2 x 1 b W 5 z M S 5 7 Q 2 9 s d W 1 u M i w x f S Z x d W 9 0 O y w m c X V v d D t T Z W N 0 a W 9 u M S 9 U Y W J s Z T A w N S A o U G F n Z S A x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M z g 5 N j A w N 1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I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c g K F B h Z 2 U g M i k v Q X V 0 b 1 J l b W 9 2 Z W R D b 2 x 1 b W 5 z M S 5 7 Q 2 9 s d W 1 u M S w w f S Z x d W 9 0 O y w m c X V v d D t T Z W N 0 a W 9 u M S 9 U Y W J s Z T A w N y A o U G F n Z S A y K S 9 B d X R v U m V t b 3 Z l Z E N v b H V t b n M x L n t D b 2 x 1 b W 4 y L D F 9 J n F 1 b 3 Q 7 L C Z x d W 9 0 O 1 N l Y 3 R p b 2 4 x L 1 R h Y m x l M D A 3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1 M z Q 1 M T k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I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y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S A o U G F n Z S A y K S 9 B d X R v U m V t b 3 Z l Z E N v b H V t b n M x L n t D b 2 x 1 b W 4 x L D B 9 J n F 1 b 3 Q 7 L C Z x d W 9 0 O 1 N l Y 3 R p b 2 4 x L 1 R h Y m x l M D A 5 I C h Q Y W d l I D I p L 0 F 1 d G 9 S Z W 1 v d m V k Q 2 9 s d W 1 u c z E u e 0 N v b H V t b j I s M X 0 m c X V v d D s s J n F 1 b 3 Q 7 U 2 V j d G l v b j E v V G F i b G U w M D k g K F B h Z 2 U g M i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Y 4 O T Q x N D R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x I C h Q Y W d l I D I p L 0 F 1 d G 9 S Z W 1 v d m V k Q 2 9 s d W 1 u c z E u e 0 N v b H V t b j E s M H 0 m c X V v d D s s J n F 1 b 3 Q 7 U 2 V j d G l v b j E v V G F i b G U w M T E g K F B h Z 2 U g M i k v Q X V 0 b 1 J l b W 9 2 Z W R D b 2 x 1 b W 5 z M S 5 7 Q 2 9 s d W 1 u M i w x f S Z x d W 9 0 O y w m c X V v d D t T Z W N 0 a W 9 u M S 9 U Y W J s Z T A x M S A o U G F n Z S A y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N z U 5 M z c x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x J T I w K F B h Z 2 U l M j A y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i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M g K F B h Z 2 U g M i k v Q X V 0 b 1 J l b W 9 2 Z W R D b 2 x 1 b W 5 z M S 5 7 Q 2 9 s d W 1 u M S w w f S Z x d W 9 0 O y w m c X V v d D t T Z W N 0 a W 9 u M S 9 U Y W J s Z T A x M y A o U G F n Z S A y K S 9 B d X R v U m V t b 3 Z l Z E N v b H V t b n M x L n t D b 2 x 1 b W 4 y L D F 9 J n F 1 b 3 Q 7 L C Z x d W 9 0 O 1 N l Y 3 R p b 2 4 x L 1 R h Y m x l M D E z I C h Q Y W d l I D I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S 4 4 M z U z M z U w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I p J T I w K D I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9 U Y W J s Z T A x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y K S U y M C g y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y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S A o U G F n Z S A z K S 9 B d X R v U m V t b 3 Z l Z E N v b H V t b n M x L n t D b 2 x 1 b W 4 x L D B 9 J n F 1 b 3 Q 7 L C Z x d W 9 0 O 1 N l Y 3 R p b 2 4 x L 1 R h Y m x l M D E 1 I C h Q Y W d l I D M p L 0 F 1 d G 9 S Z W 1 v d m V k Q 2 9 s d W 1 u c z E u e 0 N v b H V t b j I s M X 0 m c X V v d D s s J n F 1 b 3 Q 7 U 2 V j d G l v b j E v V G F i b G U w M T U g K F B h Z 2 U g M y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x L j k x M D I 3 O T d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x N S U y M C h Q Y W d l J T I w M y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M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5 I C h Q Y W d l I D M p L 0 F 1 d G 9 S Z W 1 v d m V k Q 2 9 s d W 1 u c z E u e 0 N v b H V t b j E s M H 0 m c X V v d D s s J n F 1 b 3 Q 7 U 2 V j d G l v b j E v V G F i b G U w M T k g K F B h Z 2 U g M y k v Q X V 0 b 1 J l b W 9 2 Z W R D b 2 x 1 b W 5 z M S 5 7 Q 2 9 s d W 1 u M i w x f S Z x d W 9 0 O y w m c X V v d D t T Z W N 0 a W 9 u M S 9 U Y W J s Z T A x O S A o U G F n Z S A z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E u O T U 5 M j Q 5 N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E 5 J T I w K F B h Z 2 U l M j A z K S U y M C g y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V G F i b G U w M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y k l M j A o M i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Q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E g K F B h Z 2 U g N C k v Q X V 0 b 1 J l b W 9 2 Z W R D b 2 x 1 b W 5 z M S 5 7 Q 2 9 s d W 1 u M S w w f S Z x d W 9 0 O y w m c X V v d D t T Z W N 0 a W 9 u M S 9 U Y W J s Z T A y M S A o U G F n Z S A 0 K S 9 B d X R v U m V t b 3 Z l Z E N v b H V t b n M x L n t D b 2 x 1 b W 4 y L D F 9 J n F 1 b 3 Q 7 L C Z x d W 9 0 O 1 N l Y 3 R p b 2 4 x L 1 R h Y m x l M D I x I C h Q Y W d l I D Q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w M T k y M T E z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Q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0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N C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M y A o U G F n Z S A 0 K S 9 B d X R v U m V t b 3 Z l Z E N v b H V t b n M x L n t D b 2 x 1 b W 4 x L D B 9 J n F 1 b 3 Q 7 L C Z x d W 9 0 O 1 N l Y 3 R p b 2 4 x L 1 R h Y m x l M D I z I C h Q Y W d l I D Q p L 0 F 1 d G 9 S Z W 1 v d m V k Q 2 9 s d W 1 u c z E u e 0 N v b H V t b j I s M X 0 m c X V v d D s s J n F 1 b 3 Q 7 U 2 V j d G l v b j E v V G F i b G U w M j M g K F B h Z 2 U g N C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A 4 O T E 3 N j N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N C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1 R h Y m x l M D I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Q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0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I 1 I C h Q Y W d l I D Q p L 0 F 1 d G 9 S Z W 1 v d m V k Q 2 9 s d W 1 u c z E u e 0 N v b H V t b j E s M H 0 m c X V v d D s s J n F 1 b 3 Q 7 U 2 V j d G l v b j E v V G F i b G U w M j U g K F B h Z 2 U g N C k v Q X V 0 b 1 J l b W 9 2 Z W R D b 2 x 1 b W 5 z M S 5 7 Q 2 9 s d W 1 u M i w x f S Z x d W 9 0 O y w m c X V v d D t T Z W N 0 a W 9 u M S 9 U Y W J s Z T A y N S A o U G F n Z S A 0 K S 9 B d X R v U m V t b 3 Z l Z E N v b H V t b n M x L n t D b 2 x 1 b W 4 z L D J 9 J n F 1 b 3 Q 7 X S w m c X V v d D t S Z W x h d G l v b n N o a X B J b m Z v J n F 1 b 3 Q 7 O l t d f S I g L z 4 8 R W 5 0 c n k g V H l w Z T 0 i R m l s b E x h c 3 R V c G R h d G V k I i B W Y W x 1 Z T 0 i Z D I w M j M t M D E t M T J U M T Q 6 N T U 6 M z I u M T c w M T E 5 M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0 K S U y M C g 0 K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N C k l M j A o N C k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U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c g K F B h Z 2 U g N S k v Q X V 0 b 1 J l b W 9 2 Z W R D b 2 x 1 b W 5 z M S 5 7 Q 2 9 s d W 1 u M S w w f S Z x d W 9 0 O y w m c X V v d D t T Z W N 0 a W 9 u M S 9 U Y W J s Z T A y N y A o U G F n Z S A 1 K S 9 B d X R v U m V t b 3 Z l Z E N v b H V t b n M x L n t D b 2 x 1 b W 4 y L D F 9 J n F 1 b 3 Q 7 L C Z x d W 9 0 O 1 N l Y 3 R p b 2 4 x L 1 R h Y m x l M D I 3 I C h Q Y W d l I D U p L 0 F 1 d G 9 S Z W 1 v d m V k Q 2 9 s d W 1 u c z E u e 0 N v b H V t b j M s M n 0 m c X V v d D t d L C Z x d W 9 0 O 1 J l b G F 0 a W 9 u c 2 h p c E l u Z m 8 m c X V v d D s 6 W 1 1 9 I i A v P j x F b n R y e S B U e X B l P S J G a W x s T G F z d F V w Z G F 0 Z W Q i I F Z h b H V l P S J k M j A y M y 0 w M S 0 x M l Q x N D o 1 N T o z M i 4 y N D A w N z Y 5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U p J T I w K D Q p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1 K S U y M C g 0 K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N S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y O S A o U G F n Z S A 1 K S 9 B d X R v U m V t b 3 Z l Z E N v b H V t b n M x L n t D b 2 x 1 b W 4 x L D B 9 J n F 1 b 3 Q 7 L C Z x d W 9 0 O 1 N l Y 3 R p b 2 4 x L 1 R h Y m x l M D I 5 I C h Q Y W d l I D U p L 0 F 1 d G 9 S Z W 1 v d m V k Q 2 9 s d W 1 u c z E u e 0 N v b H V t b j I s M X 0 m c X V v d D s s J n F 1 b 3 Q 7 U 2 V j d G l v b j E v V G F i b G U w M j k g K F B h Z 2 U g N S k v Q X V 0 b 1 J l b W 9 2 Z W R D b 2 x 1 b W 5 z M S 5 7 Q 2 9 s d W 1 u M y w y f S Z x d W 9 0 O 1 0 s J n F 1 b 3 Q 7 U m V s Y X R p b 2 5 z a G l w S W 5 m b y Z x d W 9 0 O z p b X X 0 i I C 8 + P E V u d H J 5 I F R 5 c G U 9 I k Z p b G x M Y X N 0 V X B k Y X R l Z C I g V m F s d W U 9 I m Q y M D I z L T A x L T E y V D E 0 O j U 1 O j M y L j M w M j A z O D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N S k l M j A o N C k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1 R h Y m x l M D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U p J T I w K D Q p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g y N D U 5 O T N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x X 1 9 Q Y W d l X z E v 2 K f Z h N m G 2 Y j Y u S D Y p 9 m E 2 Y X Y q t i 6 2 Y r Y s S 5 7 Q 2 9 s d W 1 u M S w w f S Z x d W 9 0 O y w m c X V v d D t T Z W N 0 a W 9 u M S 9 U Y W J s Z T A w M V 9 f U G F n Z V 8 x L 9 i n 2 Y T Z h t m I 2 L k g 2 K f Z h N m F 2 K r Y u t m K 2 L E u e 0 N v b H V t b j I s M X 0 m c X V v d D s s J n F 1 b 3 Q 7 U 2 V j d G l v b j E v V G F i b G U w M D F f X 1 B h Z 2 V f M S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V 9 f U G F n Z V 8 x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V G F i b G U w M D F f X 1 B h Z 2 V f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X 1 9 Q Y W d l X z E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D U 3 N T g w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V f X 1 B h Z 2 V f M S / Y p 9 m E 2 Y b Z i N i 5 I N i n 2 Y T Z h d i q 2 L r Z i t i x L n t D b 2 x 1 b W 4 x L D B 9 J n F 1 b 3 Q 7 L C Z x d W 9 0 O 1 N l Y 3 R p b 2 4 x L 1 R h Y m x l M D A 1 X 1 9 Q Y W d l X z E v 2 K f Z h N m G 2 Y j Y u S D Y p 9 m E 2 Y X Y q t i 6 2 Y r Y s S 5 7 Q 2 9 s d W 1 u M i w x f S Z x d W 9 0 O y w m c X V v d D t T Z W N 0 a W 9 u M S 9 U Y W J s Z T A w N V 9 f U G F n Z V 8 x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X 1 9 Q Y W d l X z E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9 U Y W J s Z T A w N V 9 f U G F n Z V 8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V f X 1 B h Z 2 V f M S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C 4 4 O T Q 1 N T M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O V 9 f U G F n Z V 8 y L 9 i n 2 Y T Z h t m I 2 L k g 2 K f Z h N m F 2 K r Y u t m K 2 L E u e 0 N v b H V t b j E s M H 0 m c X V v d D s s J n F 1 b 3 Q 7 U 2 V j d G l v b j E v V G F i b G U w M D l f X 1 B h Z 2 V f M i / Y p 9 m E 2 Y b Z i N i 5 I N i n 2 Y T Z h d i q 2 L r Z i t i x L n t D b 2 x 1 b W 4 y L D F 9 J n F 1 b 3 Q 7 L C Z x d W 9 0 O 1 N l Y 3 R p b 2 4 x L 1 R h Y m x l M D A 5 X 1 9 Q Y W d l X z I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l f X 1 B h Z 2 V f M i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1 R h Y m x l M D A 5 X 1 9 Q Y W d l X z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V 9 f U G F n Z V 8 y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w L j k y N D U z N j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E z X 1 9 Q Y W d l X z I v 2 K f Z h N m G 2 Y j Y u S D Y p 9 m E 2 Y X Y q t i 6 2 Y r Y s S 5 7 Q 2 9 s d W 1 u M S w w f S Z x d W 9 0 O y w m c X V v d D t T Z W N 0 a W 9 u M S 9 U Y W J s Z T A x M 1 9 f U G F n Z V 8 y L 9 i n 2 Y T Z h t m I 2 L k g 2 K f Z h N m F 2 K r Y u t m K 2 L E u e 0 N v b H V t b j I s M X 0 m c X V v d D s s J n F 1 b 3 Q 7 U 2 V j d G l v b j E v V G F i b G U w M T N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V G F i b G U w M T N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A u O T Y 2 N T E w O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d f X 1 B h Z 2 V f M y / Y p 9 m E 2 Y b Z i N i 5 I N i n 2 Y T Z h d i q 2 L r Z i t i x L n t D b 2 x 1 b W 4 x L D B 9 J n F 1 b 3 Q 7 L C Z x d W 9 0 O 1 N l Y 3 R p b 2 4 x L 1 R h Y m x l M D E 3 X 1 9 Q Y W d l X z M v 2 K f Z h N m G 2 Y j Y u S D Y p 9 m E 2 Y X Y q t i 6 2 Y r Y s S 5 7 Q 2 9 s d W 1 u M i w x f S Z x d W 9 0 O y w m c X V v d D t T Z W N 0 a W 9 u M S 9 U Y W J s Z T A x N 1 9 f U G F n Z V 8 z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X 1 9 Q Y W d l X z M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9 U Y W J s Z T A x N 1 9 f U G F n Z V 8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d f X 1 B h Z 2 V f M y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w M D Q 0 O D k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M 1 9 f U G F n Z V 8 x L 9 i n 2 Y T Z h t m I 2 L k g 2 K f Z h N m F 2 K r Y u t m K 2 L E u e 0 N v b H V t b j E s M H 0 m c X V v d D s s J n F 1 b 3 Q 7 U 2 V j d G l v b j E v V G F i b G U w M D N f X 1 B h Z 2 V f M S / Y p 9 m E 2 Y b Z i N i 5 I N i n 2 Y T Z h d i q 2 L r Z i t i x L n t D b 2 x 1 b W 4 y L D F 9 J n F 1 b 3 Q 7 L C Z x d W 9 0 O 1 N l Y 3 R p b 2 4 x L 1 R h Y m x l M D A z X 1 9 Q Y W d l X z E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N f X 1 B h Z 2 V f M S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1 R h Y m x l M D A z X 1 9 Q Y W d l X z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1 9 f U G F n Z V 8 x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E y V D E 1 O j M w O j E x L j A z M T Q 3 M D B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3 X 1 9 Q Y W d l X z I v 2 K f Z h N m G 2 Y j Y u S D Y p 9 m E 2 Y X Y q t i 6 2 Y r Y s S 5 7 Q 2 9 s d W 1 u M S w w f S Z x d W 9 0 O y w m c X V v d D t T Z W N 0 a W 9 u M S 9 U Y W J s Z T A w N 1 9 f U G F n Z V 8 y L 9 i n 2 Y T Z h t m I 2 L k g 2 K f Z h N m F 2 K r Y u t m K 2 L E u e 0 N v b H V t b j I s M X 0 m c X V v d D s s J n F 1 b 3 Q 7 U 2 V j d G l v b j E v V G F i b G U w M D d f X 1 B h Z 2 V f M i / Y p 9 m E 2 Y b Z i N i 5 I N i n 2 Y T Z h d i q 2 L r Z i t i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1 9 f U G F n Z V 8 y L y V F M i U 4 M C U 4 R i V F M i U 4 M C U 4 R i V E O C V B N y V E O S U 4 N C V E O S U 4 N S V E O C V C N S V E O C V B R i V E O C V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V G F i b G U w M D d f X 1 B h Z 2 V f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X 1 9 Q Y W d l X z I v J U Q 4 J U E 3 J U Q 5 J T g 0 J U Q 5 J T g 2 J U Q 5 J T g 4 J U Q 4 J U I 5 J T I w J U Q 4 J U E 3 J U Q 5 J T g 0 J U Q 5 J T g 1 J U Q 4 J U F B J U Q 4 J U J B J U Q 5 J T h B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J U M T U 6 M z A 6 M T E u M D c 0 N D Q 2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T F f X 1 B h Z 2 V f M i / Y p 9 m E 2 Y b Z i N i 5 I N i n 2 Y T Z h d i q 2 L r Z i t i x L n t D b 2 x 1 b W 4 x L D B 9 J n F 1 b 3 Q 7 L C Z x d W 9 0 O 1 N l Y 3 R p b 2 4 x L 1 R h Y m x l M D E x X 1 9 Q Y W d l X z I v 2 K f Z h N m G 2 Y j Y u S D Y p 9 m E 2 Y X Y q t i 6 2 Y r Y s S 5 7 Q 2 9 s d W 1 u M i w x f S Z x d W 9 0 O y w m c X V v d D t T Z W N 0 a W 9 u M S 9 U Y W J s Z T A x M V 9 f U G F n Z V 8 y L 9 i n 2 Y T Z h t m I 2 L k g 2 K f Z h N m F 2 K r Y u t m K 2 L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x X 1 9 Q Y W d l X z I v J U U y J T g w J T h G J U U y J T g w J T h G J U Q 4 J U E 3 J U Q 5 J T g 0 J U Q 5 J T g 1 J U Q 4 J U I 1 J U Q 4 J U F G J U Q 4 J U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9 U Y W J s Z T A x M V 9 f U G F n Z V 8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F f X 1 B h Z 2 V f M i 8 l R D g l Q T c l R D k l O D Q l R D k l O D Y l R D k l O D g l R D g l Q j k l M j A l R D g l Q T c l R D k l O D Q l R D k l O D U l R D g l Q U E l R D g l Q k E l R D k l O E E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S 0 x M l Q x N T o z M D o x M S 4 x M j I 0 M j I y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x N V 9 f U G F n Z V 8 z L 9 i n 2 Y T Z h t m I 2 L k g 2 K f Z h N m F 2 K r Y u t m K 2 L E u e 0 N v b H V t b j E s M H 0 m c X V v d D s s J n F 1 b 3 Q 7 U 2 V j d G l v b j E v V G F i b G U w M T V f X 1 B h Z 2 V f M y / Y p 9 m E 2 Y b Z i N i 5 I N i n 2 Y T Z h d i q 2 L r Z i t i x L n t D b 2 x 1 b W 4 y L D F 9 J n F 1 b 3 Q 7 L C Z x d W 9 0 O 1 N l Y 3 R p b 2 4 x L 1 R h Y m x l M D E 1 X 1 9 Q Y W d l X z M v 2 K f Z h N m G 2 Y j Y u S D Y p 9 m E 2 Y X Y q t i 6 2 Y r Y s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V f X 1 B h Z 2 V f M y 8 l R T I l O D A l O E Y l R T I l O D A l O E Y l R D g l Q T c l R D k l O D Q l R D k l O D U l R D g l Q j U l R D g l Q U Y l R D g l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1 R h Y m x l M D E 1 X 1 9 Q Y W d l X z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V 9 f U G F n Z V 8 z L y V E O C V B N y V E O S U 4 N C V E O S U 4 N i V E O S U 4 O C V E O C V C O S U y M C V E O C V B N y V E O S U 4 N C V E O S U 4 N S V E O C V B Q S V E O C V C Q S V E O S U 4 Q S V E O C V C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v D A o C T R Y x Q b A U J Y k 2 8 X N L A A A A A A I A A A A A A B B m A A A A A Q A A I A A A A F 9 1 X V B u d 8 c i T s / E v G w d f i k h O Q x Q P w 4 P g 8 g + 3 J y 1 4 j W N A A A A A A 6 A A A A A A g A A I A A A A E N 8 q L j p r Z M + S w L B a v M W W x 9 M m b t A q w Z j V q H + T X 6 r o C + U U A A A A N 8 q 4 y A t g 7 u p d 9 n T 5 6 r P k P h A p N V J H P o q G p y K 1 o v r z 6 B C P n W v G t h C 3 l b f 1 b j O B 7 T E b y 5 2 3 g w 8 L 1 P a 3 P C s z B 3 s Y Q 7 g H 5 + C 6 a M i S 7 P X K r J k m W u c Q A A A A A 5 l d D d 5 d h d l k 1 S O A t e b R R k Q m d v L q i j e D z x l x g 4 7 9 C p x D H o t w / W M K 5 W R G H m z M D h 9 Y q Z c c y a T s s k R B e f 7 y 5 C O Q 2 Q = < / D a t a M a s h u p > 
</file>

<file path=customXml/itemProps1.xml><?xml version="1.0" encoding="utf-8"?>
<ds:datastoreItem xmlns:ds="http://schemas.openxmlformats.org/officeDocument/2006/customXml" ds:itemID="{2F55D4E3-C124-4D69-9C5A-EE6EA372B5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7</vt:i4>
      </vt:variant>
    </vt:vector>
  </HeadingPairs>
  <TitlesOfParts>
    <vt:vector size="30" baseType="lpstr">
      <vt:lpstr>تعليمات </vt:lpstr>
      <vt:lpstr>استيراد المهارات</vt:lpstr>
      <vt:lpstr>مهارات</vt:lpstr>
      <vt:lpstr>الصفحة الرئيسية</vt:lpstr>
      <vt:lpstr>ادخال البيانات</vt:lpstr>
      <vt:lpstr>ورقة1</vt:lpstr>
      <vt:lpstr>المهارت المستهدفة</vt:lpstr>
      <vt:lpstr>الأسماء والمهارات</vt:lpstr>
      <vt:lpstr>الترتيب حسب النسبة المئوية</vt:lpstr>
      <vt:lpstr>الترتيب حسب الفقرات</vt:lpstr>
      <vt:lpstr>الفقرات الضعيفة</vt:lpstr>
      <vt:lpstr>طلاب تحت المتوسط</vt:lpstr>
      <vt:lpstr>تحليل فقرات مفصل </vt:lpstr>
      <vt:lpstr>تحليل الفقرات</vt:lpstr>
      <vt:lpstr>رسم بياني للفقرات</vt:lpstr>
      <vt:lpstr>الرسم البياني للفقرات</vt:lpstr>
      <vt:lpstr>التقرير الختامي</vt:lpstr>
      <vt:lpstr>المتوسطات</vt:lpstr>
      <vt:lpstr>تقرير تحليل النتائج </vt:lpstr>
      <vt:lpstr>الخطة العلاجية </vt:lpstr>
      <vt:lpstr>إحصائيات</vt:lpstr>
      <vt:lpstr>تقرير الخطة العلاجية </vt:lpstr>
      <vt:lpstr>مقارنة القبلي والبعدي</vt:lpstr>
      <vt:lpstr>استيراد المهارات!Criteria</vt:lpstr>
      <vt:lpstr>المهارت المستهدفة!Criteria</vt:lpstr>
      <vt:lpstr>طلاب تحت المتوسط!Criteria</vt:lpstr>
      <vt:lpstr>المهارت المستهدفة!Extract</vt:lpstr>
      <vt:lpstr>طلاب تحت المتوسط!Extract</vt:lpstr>
      <vt:lpstr>الأسماء والمهارات!Print_Area</vt:lpstr>
      <vt:lpstr>الرسم البياني للفقرات!Print_Area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ALOSATH</cp:lastModifiedBy>
  <cp:lastPrinted>2023-09-13T17:47:07Z</cp:lastPrinted>
  <dcterms:created xsi:type="dcterms:W3CDTF">2022-01-25T17:43:55Z</dcterms:created>
  <dcterms:modified xsi:type="dcterms:W3CDTF">2023-09-14T07:37:37Z</dcterms:modified>
</cp:coreProperties>
</file>